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427"/>
  <workbookPr defaultThemeVersion="124226"/>
  <bookViews>
    <workbookView xWindow="65416" yWindow="65416" windowWidth="29040" windowHeight="15840" firstSheet="1" activeTab="1"/>
  </bookViews>
  <sheets>
    <sheet name="ADAPTAÇÕES ORIGINAL" sheetId="15" state="hidden" r:id="rId1"/>
    <sheet name="ADAPTAÇÕES" sheetId="9" r:id="rId2"/>
    <sheet name="CRONOGRAMA" sheetId="5" r:id="rId3"/>
    <sheet name="MEDIÇÃO 1" sheetId="13" r:id="rId4"/>
    <sheet name="MEDIÇÃO 2" sheetId="17" r:id="rId5"/>
    <sheet name="MEDIÇÃO 3" sheetId="20" r:id="rId6"/>
    <sheet name="CDHU 185" sheetId="12" r:id="rId7"/>
    <sheet name="SINAPI" sheetId="19" r:id="rId8"/>
  </sheets>
  <definedNames>
    <definedName name="_xlnm.Print_Area" localSheetId="1">'ADAPTAÇÕES'!$A$1:$L$160</definedName>
    <definedName name="_xlnm.Print_Area" localSheetId="0">'ADAPTAÇÕES ORIGINAL'!$A$1:$L$56</definedName>
    <definedName name="_xlnm.Print_Area" localSheetId="2">'CRONOGRAMA'!$A$1:$J$37</definedName>
    <definedName name="_xlnm.Print_Titles" localSheetId="0">'ADAPTAÇÕES ORIGINAL'!$1:$8</definedName>
    <definedName name="_xlnm.Print_Titles" localSheetId="1">'ADAPTAÇÕES'!$1:$8</definedName>
    <definedName name="_xlnm.Print_Titles" localSheetId="3">'MEDIÇÃO 1'!$5:$6</definedName>
    <definedName name="_xlnm.Print_Titles" localSheetId="4">'MEDIÇÃO 2'!$5:$6</definedName>
    <definedName name="_xlnm.Print_Titles" localSheetId="5">'MEDIÇÃO 3'!$5:$6</definedName>
  </definedNames>
  <calcPr calcId="191028"/>
  <extLst/>
</workbook>
</file>

<file path=xl/sharedStrings.xml><?xml version="1.0" encoding="utf-8"?>
<sst xmlns="http://schemas.openxmlformats.org/spreadsheetml/2006/main" count="33223" uniqueCount="18012">
  <si>
    <t>Referência</t>
  </si>
  <si>
    <t>Un</t>
  </si>
  <si>
    <t>Material</t>
  </si>
  <si>
    <t>Mão de Obra</t>
  </si>
  <si>
    <t>Custo Total</t>
  </si>
  <si>
    <t>01</t>
  </si>
  <si>
    <t>01.02</t>
  </si>
  <si>
    <t>01.06</t>
  </si>
  <si>
    <t>01.17</t>
  </si>
  <si>
    <t>01.17.031</t>
  </si>
  <si>
    <t>Projeto executivo de arquitetura em formato A1</t>
  </si>
  <si>
    <t>01.17.041</t>
  </si>
  <si>
    <t>Projeto executivo de arquitetura em formato A0</t>
  </si>
  <si>
    <t>01.17.051</t>
  </si>
  <si>
    <t>Projeto executivo de estrutura em formato A1</t>
  </si>
  <si>
    <t>01.17.061</t>
  </si>
  <si>
    <t>Projeto executivo de estrutura em formato A0</t>
  </si>
  <si>
    <t>01.17.071</t>
  </si>
  <si>
    <t>Projeto executivo de instalações hidráulicas em formato A1</t>
  </si>
  <si>
    <t>01.17.081</t>
  </si>
  <si>
    <t>Projeto executivo de instalações hidráulicas em formato A0</t>
  </si>
  <si>
    <t>01.17.111</t>
  </si>
  <si>
    <t>Projeto executivo de instalações elétricas em formato A1</t>
  </si>
  <si>
    <t>01.17.121</t>
  </si>
  <si>
    <t>Projeto executivo de instalações elétricas em formato A0</t>
  </si>
  <si>
    <t>01.17.151</t>
  </si>
  <si>
    <t>Projeto executivo de climatização em formato A1</t>
  </si>
  <si>
    <t>01.17.161</t>
  </si>
  <si>
    <t>Projeto executivo de climatização em formato A0</t>
  </si>
  <si>
    <t>01.17.171</t>
  </si>
  <si>
    <t>Projeto executivo de chuveiros automáticos em formato A1</t>
  </si>
  <si>
    <t>01.17.181</t>
  </si>
  <si>
    <t>Projeto executivo de chuveiros automáticos em formato A0</t>
  </si>
  <si>
    <t>01.20</t>
  </si>
  <si>
    <t>01.20.010</t>
  </si>
  <si>
    <t>Taxa de mobilização e desmobilização de equipamentos para execução de levantamento topográfico</t>
  </si>
  <si>
    <t>Levantamento planimétrico cadastral com áreas ocupadas predominantemente por comunidades - área acima de 20.000 m² até 200.000 m²</t>
  </si>
  <si>
    <t>Levantamento planimétrico cadastral com áreas ocupadas predominantemente por comunidades - área acima de 200.000 m²</t>
  </si>
  <si>
    <t>Levantamento planimétrico cadastral com áreas até 50% de ocupação - área acima de 20.000 m² até 200.000 m²</t>
  </si>
  <si>
    <t>Levantamento planimétrico cadastral com áreas até 50% de ocupação - área acima de 200.000 m²</t>
  </si>
  <si>
    <t>Levantamento planimétrico cadastral com áreas acima de 50% de ocupação - área acima de 20.000 m² até 200.000 m²</t>
  </si>
  <si>
    <t>Levantamento planimétrico cadastral com áreas acima de 50% de ocupação - área acima de 200.000 m²</t>
  </si>
  <si>
    <t>Levantamento planialtimétrico cadastral com áreas ocupadas predominantemente por comunidades - área acima de 20.000 m² até 200.000 m²</t>
  </si>
  <si>
    <t>Levantamento planialtimétrico cadastral com áreas ocupadas predominantemente por comunidades - área acima de 200.000 m²</t>
  </si>
  <si>
    <t>Levantamento planialtimétrico cadastral com áreas até 50% de ocupação - área acima de 20.000 m² até 200.000 m²</t>
  </si>
  <si>
    <t>Levantamento planialtimétrico cadastral com áreas até 50% de ocupação - área acima de 200.000 m²</t>
  </si>
  <si>
    <t>Levantamento planialtimétrico cadastral com áreas acima de 50% de ocupação - área acima de 20.000 m² até 200.000 m²</t>
  </si>
  <si>
    <t>Levantamento planialtimétrico cadastral com áreas acima de 50% de ocupação - área acima de 200.000 m²</t>
  </si>
  <si>
    <t>Levantamento planialtimétrico cadastral em área rural acima de 2 até 5 alqueires</t>
  </si>
  <si>
    <t>Levantamento planialtimétrico cadastral em área rural acima de 5 até 10 alqueires</t>
  </si>
  <si>
    <t>Levantamento planialtimétrico cadastral em área rural acima de 10 alqueires</t>
  </si>
  <si>
    <t>01.21</t>
  </si>
  <si>
    <t>01.21.010</t>
  </si>
  <si>
    <t>Taxa de mobilização e desmobilização de equipamentos para execução de sondagem</t>
  </si>
  <si>
    <t>01.21.090</t>
  </si>
  <si>
    <t>Taxa de mobilização e desmobilização de equipamentos para execução de sondagem rotativa</t>
  </si>
  <si>
    <t>01.21.100</t>
  </si>
  <si>
    <t>Sondagem do terreno a trado</t>
  </si>
  <si>
    <t>01.21.110</t>
  </si>
  <si>
    <t>Sondagem do terreno à percussão (mínimo de 30 m)</t>
  </si>
  <si>
    <t>01.21.120</t>
  </si>
  <si>
    <t>Sondagem do terreno rotativa em solo</t>
  </si>
  <si>
    <t>01.21.130</t>
  </si>
  <si>
    <t>Sondagem do terreno rotativa em rocha</t>
  </si>
  <si>
    <t>01.21.140</t>
  </si>
  <si>
    <t>Sondagem do terreno à percussão com a utilização de torquímetro (mínimo de 30 m)</t>
  </si>
  <si>
    <t>01.23</t>
  </si>
  <si>
    <t>01.23.010</t>
  </si>
  <si>
    <t>Taxa de mobilização e desmobilização de equipamentos para execução de corte em concreto armado</t>
  </si>
  <si>
    <t>01.23.020</t>
  </si>
  <si>
    <t>Limpeza de armadura com escova de aço</t>
  </si>
  <si>
    <t>01.23.030</t>
  </si>
  <si>
    <t>Preparo de ponte de aderência com adesivo a base de epóxi</t>
  </si>
  <si>
    <t>Tratamento de armadura com produto anticorrosivo a base de zinco</t>
  </si>
  <si>
    <t>01.23.060</t>
  </si>
  <si>
    <t>Corte de concreto deteriorado inclusive remoção dos detritos</t>
  </si>
  <si>
    <t>01.23.070</t>
  </si>
  <si>
    <t>Demarcação de área com disco de corte diamantado</t>
  </si>
  <si>
    <t>01.23.100</t>
  </si>
  <si>
    <t>Demolição de concreto armado com preservação de armadura, para reforço e recuperação estrutural</t>
  </si>
  <si>
    <t>01.23.140</t>
  </si>
  <si>
    <t>01.23.150</t>
  </si>
  <si>
    <t>01.23.160</t>
  </si>
  <si>
    <t>01.23.190</t>
  </si>
  <si>
    <t>01.23.200</t>
  </si>
  <si>
    <t>Taxa de mobilização e desmobilização de equipamentos para execução de perfuração em concreto</t>
  </si>
  <si>
    <t>01.23.221</t>
  </si>
  <si>
    <t>01.23.222</t>
  </si>
  <si>
    <t>01.23.223</t>
  </si>
  <si>
    <t>01.23.231</t>
  </si>
  <si>
    <t>01.23.232</t>
  </si>
  <si>
    <t>01.23.233</t>
  </si>
  <si>
    <t>01.23.234</t>
  </si>
  <si>
    <t>01.23.236</t>
  </si>
  <si>
    <t>01.23.237</t>
  </si>
  <si>
    <t>01.23.238</t>
  </si>
  <si>
    <t>01.23.239</t>
  </si>
  <si>
    <t>01.23.254</t>
  </si>
  <si>
    <t>01.23.260</t>
  </si>
  <si>
    <t>01.23.264</t>
  </si>
  <si>
    <t>01.23.270</t>
  </si>
  <si>
    <t>01.23.274</t>
  </si>
  <si>
    <t>01.23.280</t>
  </si>
  <si>
    <t>01.23.510</t>
  </si>
  <si>
    <t>Corte vertical em concreto armado, espessura de 15 cm</t>
  </si>
  <si>
    <t>01.27</t>
  </si>
  <si>
    <t>Projeto e implementação de gerenciamento integrado de resíduos sólidos e gestão de perdas</t>
  </si>
  <si>
    <t>Projeto e implementação de educação ambiental</t>
  </si>
  <si>
    <t>Laudo de caracterização de vegetação</t>
  </si>
  <si>
    <t>Laudo de caracterização da fauna associada à flora</t>
  </si>
  <si>
    <t>Projeto e implementação de monitoramento da fauna durante a obra</t>
  </si>
  <si>
    <t>Laudo de autodepuração</t>
  </si>
  <si>
    <t>01.28</t>
  </si>
  <si>
    <t>01.28.010</t>
  </si>
  <si>
    <t>Taxa de mobilização e desmobilização de equipamentos para execução de perfuração para poço profundo - profundidade até 200 m</t>
  </si>
  <si>
    <t>01.28.020</t>
  </si>
  <si>
    <t>Taxa de mobilização e desmobilização de equipamentos para execução de perfuração para poço profundo - profundidade acima de 200 m e até 300 m</t>
  </si>
  <si>
    <t>01.28.030</t>
  </si>
  <si>
    <t>Taxa de mobilização e desmobilização de equipamentos para execução de perfuração para poço profundo - profundidade acima de 300 m</t>
  </si>
  <si>
    <t>01.28.040</t>
  </si>
  <si>
    <t>01.28.050</t>
  </si>
  <si>
    <t>Perfuração rotativa para poço profundo em aluvião, arenito, ou solos sedimentados em geral, diâmetro de 10" (250 mm)</t>
  </si>
  <si>
    <t>01.28.060</t>
  </si>
  <si>
    <t>Perfuração rotativa para poço profundo em aluvião, arenito, ou solos sedimentados em geral, diâmetro de 12" (300 mm)</t>
  </si>
  <si>
    <t>01.28.070</t>
  </si>
  <si>
    <t>Perfuração rotativa para poço profundo em aluvião, arenito, ou solos sedimentados em geral, diâmetro de 14" (350 mm)</t>
  </si>
  <si>
    <t>01.28.080</t>
  </si>
  <si>
    <t>Perfuração rotativa para poço profundo em aluvião, arenito, ou solos sedimentados em geral, diâmetro de 16" (400 mm)</t>
  </si>
  <si>
    <t>01.28.090</t>
  </si>
  <si>
    <t>Perfuração rotativa para poço profundo em aluvião, arenito, ou solos sedimentados em geral, diâmetro de 18" (450 mm)</t>
  </si>
  <si>
    <t>01.28.100</t>
  </si>
  <si>
    <t>Perfuração rotativa para poço profundo em aluvião, arenito, ou solos sedimentados em geral, diâmetro de 20" (500 mm)</t>
  </si>
  <si>
    <t>01.28.110</t>
  </si>
  <si>
    <t>Perfuração rotativa para poço profundo em aluvião, arenito, ou solos sedimentados em geral, diâmetro de 22" (550 mm)</t>
  </si>
  <si>
    <t>01.28.120</t>
  </si>
  <si>
    <t>Perfuração rotativa para poço profundo em aluvião, arenito, ou solos sedimentados em geral, diâmetro de 26" (650 mm)</t>
  </si>
  <si>
    <t>01.28.130</t>
  </si>
  <si>
    <t>Perfuração rotativa para poço profundo em solos e/ou rocha metassedimentar alterada em geral, diâmetro de 20" (508 mm)</t>
  </si>
  <si>
    <t>01.28.140</t>
  </si>
  <si>
    <t>01.28.150</t>
  </si>
  <si>
    <t>Perfuração rotativa para poço profundo em rocha sã (basalto), diâmetro de 14" (350 mm)</t>
  </si>
  <si>
    <t>01.28.160</t>
  </si>
  <si>
    <t>Perfuração rotativa para poço profundo em rocha alterada (basalto alterado), diâmetro de 8" (200 mm)</t>
  </si>
  <si>
    <t>01.28.170</t>
  </si>
  <si>
    <t>Perfuração rotativa para poço profundo em rocha alterada (basalto alterado), diâmetro de 10" (250 mm)</t>
  </si>
  <si>
    <t>01.28.180</t>
  </si>
  <si>
    <t>Perfuração rotativa para poço profundo em rocha alterada (basalto alterado), diâmetro de 12" (300 mm)</t>
  </si>
  <si>
    <t>01.28.190</t>
  </si>
  <si>
    <t>Perfuração roto-pneumática para poço profundo em rocha sã (basalto), diâmetro de 6" (150 mm)</t>
  </si>
  <si>
    <t>01.28.200</t>
  </si>
  <si>
    <t>Perfuração roto-pneumática para poço profundo em rocha sã (basalto), diâmetro de 8" (200 mm)</t>
  </si>
  <si>
    <t>01.28.210</t>
  </si>
  <si>
    <t>Perfuração roto-pneumática para poço profundo em rocha sã (basalto), diâmetro de 10" (250 mm)</t>
  </si>
  <si>
    <t>01.28.220</t>
  </si>
  <si>
    <t>Perfuração roto-pneumática para poço profundo em rocha sã (basalto), diâmetro de 12" (300 mm)</t>
  </si>
  <si>
    <t>01.28.230</t>
  </si>
  <si>
    <t>Perfuração roto-pneumática para poço profundo em rocha sã (basalto), diâmetro de 14" (350 mm)</t>
  </si>
  <si>
    <t>01.28.240</t>
  </si>
  <si>
    <t>Perfuração roto-pneumática para poço profundo em rocha sã (basalto), diâmetro de 18" (450 mm)</t>
  </si>
  <si>
    <t>01.28.250</t>
  </si>
  <si>
    <t>Revestimento interno de poço profundo tubo liso em aço galvanizado, diâmetro de 6" (152,40 mm) - união solda</t>
  </si>
  <si>
    <t>01.28.260</t>
  </si>
  <si>
    <t>01.28.270</t>
  </si>
  <si>
    <t>01.28.280</t>
  </si>
  <si>
    <t>01.28.290</t>
  </si>
  <si>
    <t>01.28.300</t>
  </si>
  <si>
    <t>01.28.310</t>
  </si>
  <si>
    <t>01.28.350</t>
  </si>
  <si>
    <t>01.28.360</t>
  </si>
  <si>
    <t>01.28.370</t>
  </si>
  <si>
    <t>01.28.380</t>
  </si>
  <si>
    <t>01.28.390</t>
  </si>
  <si>
    <t>01.28.400</t>
  </si>
  <si>
    <t>01.28.410</t>
  </si>
  <si>
    <t>01.28.420</t>
  </si>
  <si>
    <t>01.28.430</t>
  </si>
  <si>
    <t>01.28.440</t>
  </si>
  <si>
    <t>01.28.450</t>
  </si>
  <si>
    <t>Pré-filtro tipo pérola para poço profundo</t>
  </si>
  <si>
    <t>01.28.460</t>
  </si>
  <si>
    <t>Pré-filtro tipo Jacareí para poço profundo</t>
  </si>
  <si>
    <t>01.28.470</t>
  </si>
  <si>
    <t>Perfilagem ótica (filmagem / endoscopia) para poço profundo</t>
  </si>
  <si>
    <t>01.28.480</t>
  </si>
  <si>
    <t>Perfilagem elétrica de poço profundo</t>
  </si>
  <si>
    <t>01.28.490</t>
  </si>
  <si>
    <t>Taxa de mobilização e desmobilização de equipamentos para execução de bombeamento, limpeza, desenvolvimento e teste de vazão</t>
  </si>
  <si>
    <t>01.28.500</t>
  </si>
  <si>
    <t>Limpeza e desenvolvimento do poço profundo</t>
  </si>
  <si>
    <t>01.28.510</t>
  </si>
  <si>
    <t>Ensaio de vazão (bombeamento) para poço profundo, com bomba submersa</t>
  </si>
  <si>
    <t>01.28.520</t>
  </si>
  <si>
    <t>Ensaio de vazão escalonado para poço profundo</t>
  </si>
  <si>
    <t>01.28.530</t>
  </si>
  <si>
    <t>Ensaio de recuperação de nível para poço profundo</t>
  </si>
  <si>
    <t>01.28.540</t>
  </si>
  <si>
    <t>Desinfecção de poço profundo</t>
  </si>
  <si>
    <t>01.28.550</t>
  </si>
  <si>
    <t>Análise físico-química e bacteriológica da água para poço profundo</t>
  </si>
  <si>
    <t>01.28.560</t>
  </si>
  <si>
    <t>01.28.570</t>
  </si>
  <si>
    <t>Cimentação de boca do poço profundo, entre perfuração de maior diâmetro (cimentação do espaço anular)</t>
  </si>
  <si>
    <t>01.28.580</t>
  </si>
  <si>
    <t>Laje de proteção em concreto armado para poço profundo (área mínimo de 3,00 m²)</t>
  </si>
  <si>
    <t>01.28.590</t>
  </si>
  <si>
    <t>Lacre do poço profundo (tampa)</t>
  </si>
  <si>
    <t>01.28.600</t>
  </si>
  <si>
    <t>Licença de perfuração para poço profundo</t>
  </si>
  <si>
    <t>01.28.610</t>
  </si>
  <si>
    <t>Outorga de direito de uso para poço profundo</t>
  </si>
  <si>
    <t>01.28.620</t>
  </si>
  <si>
    <t>Parecer técnico junto a CETESB</t>
  </si>
  <si>
    <t>02</t>
  </si>
  <si>
    <t>02.01</t>
  </si>
  <si>
    <t>Construção provisória em madeira - fornecimento e montagem</t>
  </si>
  <si>
    <t>Sanitário/vestiário provisório em alvenaria</t>
  </si>
  <si>
    <t>02.01.180</t>
  </si>
  <si>
    <t>02.01.200</t>
  </si>
  <si>
    <t>Desmobilização de construção provisória</t>
  </si>
  <si>
    <t>02.02</t>
  </si>
  <si>
    <t>02.02.120</t>
  </si>
  <si>
    <t>Locação de container tipo alojamento - área mínima de 13,80 m²</t>
  </si>
  <si>
    <t>02.02.130</t>
  </si>
  <si>
    <t>Locação de container tipo escritório com 1 vaso sanitário, 1 lavatório e 1 ponto para chuveiro - área mínima de 13,80 m²</t>
  </si>
  <si>
    <t>02.02.140</t>
  </si>
  <si>
    <t>Locação de container tipo sanitário com 2 vasos sanitários, 2 lavatórios, 2 mictórios e 4 pontos para chuveiro - área mínima de 13,80 m²</t>
  </si>
  <si>
    <t>02.02.150</t>
  </si>
  <si>
    <t>02.02.160</t>
  </si>
  <si>
    <t>Locação de container tipo guarita - área mínima de 4,60 m²</t>
  </si>
  <si>
    <t>02.03</t>
  </si>
  <si>
    <t>02.03.030</t>
  </si>
  <si>
    <t>Proteção de superfícies em geral com plástico bolha</t>
  </si>
  <si>
    <t>02.03.060</t>
  </si>
  <si>
    <t>Proteção de fachada com tela de nylon</t>
  </si>
  <si>
    <t>02.03.080</t>
  </si>
  <si>
    <t>Fechamento provisório de vãos em chapa de madeira compensada</t>
  </si>
  <si>
    <t>02.03.110</t>
  </si>
  <si>
    <t>Tapume móvel para fechamento de áreas</t>
  </si>
  <si>
    <t>02.03.120</t>
  </si>
  <si>
    <t>Tapume fixo para fechamento de áreas, com portão</t>
  </si>
  <si>
    <t>02.03.200</t>
  </si>
  <si>
    <t>Locação de quadros metálicos para plataforma de proteção, inclusive o madeiramento</t>
  </si>
  <si>
    <t>02.03.240</t>
  </si>
  <si>
    <t>Proteção de piso com tecido de aniagem e gesso</t>
  </si>
  <si>
    <t>02.03.250</t>
  </si>
  <si>
    <t>Tapume fixo em painel OSB - espessura 8 mm</t>
  </si>
  <si>
    <t>02.03.260</t>
  </si>
  <si>
    <t>Tapume fixo em painel OSB - espessura 10 mm</t>
  </si>
  <si>
    <t>02.03.270</t>
  </si>
  <si>
    <t>Tapume fixo em painel OSB - espessura 12 mm</t>
  </si>
  <si>
    <t>02.03.500</t>
  </si>
  <si>
    <t>02.05</t>
  </si>
  <si>
    <t>02.05.060</t>
  </si>
  <si>
    <t>Montagem e desmontagem de andaime torre metálica com altura até 10 m</t>
  </si>
  <si>
    <t>02.05.080</t>
  </si>
  <si>
    <t>Montagem e desmontagem de andaime torre metálica com altura superior a 10 m</t>
  </si>
  <si>
    <t>02.05.090</t>
  </si>
  <si>
    <t>Montagem e desmontagem de andaime tubular fachadeiro com altura até 10 m</t>
  </si>
  <si>
    <t>02.05.100</t>
  </si>
  <si>
    <t>Montagem e desmontagem de andaime tubular fachadeiro com altura superior a 10 m</t>
  </si>
  <si>
    <t>02.05.195</t>
  </si>
  <si>
    <t>Balancim elétrico tipo plataforma para transporte vertical, com altura até 60 m</t>
  </si>
  <si>
    <t>Andaime torre metálico (1,5 x 1,5 m) com piso metálico</t>
  </si>
  <si>
    <t>Andaime tubular fachadeiro com piso metálico e sapatas ajustáveis</t>
  </si>
  <si>
    <t>02.06</t>
  </si>
  <si>
    <t>02.06.030</t>
  </si>
  <si>
    <t>02.06.040</t>
  </si>
  <si>
    <t>02.08</t>
  </si>
  <si>
    <t>02.08.020</t>
  </si>
  <si>
    <t>Placa de identificação para obra</t>
  </si>
  <si>
    <t>02.08.040</t>
  </si>
  <si>
    <t>Placa em lona com impressão digital e requadro em metalon</t>
  </si>
  <si>
    <t>02.08.050</t>
  </si>
  <si>
    <t>Placa em lona com impressão digital e estrutura em madeira</t>
  </si>
  <si>
    <t>02.09</t>
  </si>
  <si>
    <t>02.09.030</t>
  </si>
  <si>
    <t>02.09.040</t>
  </si>
  <si>
    <t>02.09.130</t>
  </si>
  <si>
    <t>02.09.150</t>
  </si>
  <si>
    <t>02.09.160</t>
  </si>
  <si>
    <t>02.10</t>
  </si>
  <si>
    <t>02.10.020</t>
  </si>
  <si>
    <t>Locação de obra de edificação</t>
  </si>
  <si>
    <t>02.10.040</t>
  </si>
  <si>
    <t>Locação de rede de canalização</t>
  </si>
  <si>
    <t>02.10.050</t>
  </si>
  <si>
    <t>Locação para muros, cercas e alambrados</t>
  </si>
  <si>
    <t>02.10.060</t>
  </si>
  <si>
    <t>Locação de vias, calçadas, tanques e lagoas</t>
  </si>
  <si>
    <t>03</t>
  </si>
  <si>
    <t>03.01</t>
  </si>
  <si>
    <t>03.01.020</t>
  </si>
  <si>
    <t>Demolição manual de concreto simples</t>
  </si>
  <si>
    <t>03.01.040</t>
  </si>
  <si>
    <t>Demolição manual de concreto armado</t>
  </si>
  <si>
    <t>03.01.060</t>
  </si>
  <si>
    <t>Demolição manual de lajes pré-moldadas, incluindo revestimento</t>
  </si>
  <si>
    <t>03.01.200</t>
  </si>
  <si>
    <t>03.01.210</t>
  </si>
  <si>
    <t>Demolição mecanizada de concreto armado, inclusive fragmentação e acomodação do material</t>
  </si>
  <si>
    <t>03.01.220</t>
  </si>
  <si>
    <t>03.01.230</t>
  </si>
  <si>
    <t>Demolição mecanizada de concreto simples, inclusive fragmentação e acomodação do material</t>
  </si>
  <si>
    <t>03.01.240</t>
  </si>
  <si>
    <t>03.01.250</t>
  </si>
  <si>
    <t>Demolição mecanizada de pavimento ou piso em concreto, inclusive fragmentação e acomodação do material</t>
  </si>
  <si>
    <t>03.01.260</t>
  </si>
  <si>
    <t>03.01.270</t>
  </si>
  <si>
    <t>Demolição mecanizada de sarjeta ou sarjetão, inclusive fragmentação e acomodação do material</t>
  </si>
  <si>
    <t>03.02</t>
  </si>
  <si>
    <t>03.02.020</t>
  </si>
  <si>
    <t>Demolição manual de alvenaria de fundação/embasamento</t>
  </si>
  <si>
    <t>03.02.040</t>
  </si>
  <si>
    <t>Demolição manual de alvenaria de elevação ou elemento vazado, incluindo revestimento</t>
  </si>
  <si>
    <t>03.03</t>
  </si>
  <si>
    <t>03.03.020</t>
  </si>
  <si>
    <t>Apicoamento manual de piso, parede ou teto</t>
  </si>
  <si>
    <t>03.03.040</t>
  </si>
  <si>
    <t>Demolição manual de revestimento em massa de parede ou teto</t>
  </si>
  <si>
    <t>03.03.060</t>
  </si>
  <si>
    <t>Demolição manual de revestimento em massa de piso</t>
  </si>
  <si>
    <t>03.04</t>
  </si>
  <si>
    <t>03.04.020</t>
  </si>
  <si>
    <t>Demolição manual de revestimento cerâmico, incluindo a base</t>
  </si>
  <si>
    <t>03.04.030</t>
  </si>
  <si>
    <t>Demolição manual de revestimento em ladrilho hidráulico, incluindo a base</t>
  </si>
  <si>
    <t>03.04.040</t>
  </si>
  <si>
    <t>Demolição manual de rodapé, soleira ou peitoril, em material cerâmico e/ou ladrilho hidráulico, incluindo a base</t>
  </si>
  <si>
    <t>03.05</t>
  </si>
  <si>
    <t>03.05.020</t>
  </si>
  <si>
    <t>Demolição manual de revestimento sintético, incluindo a base</t>
  </si>
  <si>
    <t>03.06</t>
  </si>
  <si>
    <t>03.06.050</t>
  </si>
  <si>
    <t>03.06.060</t>
  </si>
  <si>
    <t>Desmonte (levantamento) mecanizado de pavimento em paralelepípedo ou lajota de concreto, inclusive acomodação do material</t>
  </si>
  <si>
    <t>03.07</t>
  </si>
  <si>
    <t>03.07.010</t>
  </si>
  <si>
    <t>03.07.030</t>
  </si>
  <si>
    <t>Demolição (levantamento) mecanizada de pavimento asfáltico, inclusive fragmentação e acomodação do material</t>
  </si>
  <si>
    <t>03.07.050</t>
  </si>
  <si>
    <t>03.07.070</t>
  </si>
  <si>
    <t>Fresagem de pavimento asfáltico com espessura até 5 cm, inclusive acomodação do material</t>
  </si>
  <si>
    <t>03.07.080</t>
  </si>
  <si>
    <t>03.08</t>
  </si>
  <si>
    <t>03.08.020</t>
  </si>
  <si>
    <t>Demolição manual de forro em estuque, inclusive sistema de fixação/tarugamento</t>
  </si>
  <si>
    <t>03.08.040</t>
  </si>
  <si>
    <t>Demolição manual de forro qualquer, inclusive sistema de fixação/tarugamento</t>
  </si>
  <si>
    <t>03.08.060</t>
  </si>
  <si>
    <t>Demolição manual de forro em gesso, inclusive sistema de fixação</t>
  </si>
  <si>
    <t>03.08.200</t>
  </si>
  <si>
    <t>Demolição manual de painéis divisórias, inclusive montantes metálicos</t>
  </si>
  <si>
    <t>03.09</t>
  </si>
  <si>
    <t>03.09.020</t>
  </si>
  <si>
    <t>Demolição manual de camada impermeabilizante</t>
  </si>
  <si>
    <t>03.09.040</t>
  </si>
  <si>
    <t>Demolição manual de argamassa regularizante, isolante ou protetora e papel Kraft</t>
  </si>
  <si>
    <t>03.09.060</t>
  </si>
  <si>
    <t>Remoção manual de junta de dilatação ou retração, inclusive apoio</t>
  </si>
  <si>
    <t>03.10</t>
  </si>
  <si>
    <t>03.10.020</t>
  </si>
  <si>
    <t>Remoção de pintura em rodapé, baguete ou moldura com lixa</t>
  </si>
  <si>
    <t>03.10.040</t>
  </si>
  <si>
    <t>Remoção de pintura em rodapé, baguete ou moldura com produto químico</t>
  </si>
  <si>
    <t>03.10.080</t>
  </si>
  <si>
    <t>Remoção de pintura em superfícies de madeira e/ou metálicas com produtos químicos</t>
  </si>
  <si>
    <t>03.10.100</t>
  </si>
  <si>
    <t>Remoção de pintura em superfícies de madeira e/ou metálicas com lixamento</t>
  </si>
  <si>
    <t>03.10.120</t>
  </si>
  <si>
    <t>Remoção de pintura em massa com produtos químicos</t>
  </si>
  <si>
    <t>03.10.140</t>
  </si>
  <si>
    <t>Remoção de pintura em massa com lixamento</t>
  </si>
  <si>
    <t>04</t>
  </si>
  <si>
    <t>04.01</t>
  </si>
  <si>
    <t>04.01.020</t>
  </si>
  <si>
    <t>Retirada de divisória em placa de madeira ou fibrocimento tarugada</t>
  </si>
  <si>
    <t>04.01.040</t>
  </si>
  <si>
    <t>Retirada de divisória em placa de madeira ou fibrocimento com montantes metálicos</t>
  </si>
  <si>
    <t>04.01.060</t>
  </si>
  <si>
    <t>Retirada de divisória em placa de concreto, granito, granilite ou mármore</t>
  </si>
  <si>
    <t>04.01.080</t>
  </si>
  <si>
    <t>Retirada de fechamento em placas pré-moldadas, inclusive pilares</t>
  </si>
  <si>
    <t>04.01.090</t>
  </si>
  <si>
    <t>Retirada de barreira de proteção com arame de alta segurança, simples ou duplo</t>
  </si>
  <si>
    <t>04.01.100</t>
  </si>
  <si>
    <t>Retirada de cerca</t>
  </si>
  <si>
    <t>04.02</t>
  </si>
  <si>
    <t>04.02.020</t>
  </si>
  <si>
    <t>Retirada de peças lineares em madeira com seção até 60 cm²</t>
  </si>
  <si>
    <t>04.02.030</t>
  </si>
  <si>
    <t>Retirada de peças lineares em madeira com seção superior a 60 cm²</t>
  </si>
  <si>
    <t>04.02.050</t>
  </si>
  <si>
    <t>Retirada de estrutura em madeira tesoura - telhas de barro</t>
  </si>
  <si>
    <t>04.02.070</t>
  </si>
  <si>
    <t>Retirada de estrutura em madeira tesoura - telhas perfil qualquer</t>
  </si>
  <si>
    <t>04.02.090</t>
  </si>
  <si>
    <t>Retirada de estrutura em madeira pontaletada - telhas de barro</t>
  </si>
  <si>
    <t>04.02.110</t>
  </si>
  <si>
    <t>Retirada de estrutura em madeira pontaletada - telhas perfil qualquer</t>
  </si>
  <si>
    <t>04.02.140</t>
  </si>
  <si>
    <t>Retirada de estrutura metálica</t>
  </si>
  <si>
    <t>04.03</t>
  </si>
  <si>
    <t>04.03.020</t>
  </si>
  <si>
    <t>Retirada de telhamento em barro</t>
  </si>
  <si>
    <t>04.03.040</t>
  </si>
  <si>
    <t>Retirada de telhamento perfil e material qualquer, exceto barro</t>
  </si>
  <si>
    <t>04.03.060</t>
  </si>
  <si>
    <t>Retirada de cumeeira ou espigão em barro</t>
  </si>
  <si>
    <t>04.03.080</t>
  </si>
  <si>
    <t>Retirada de cumeeira, espigão ou rufo perfil qualquer</t>
  </si>
  <si>
    <t>04.03.090</t>
  </si>
  <si>
    <t>Retirada de domo de acrílico, inclusive perfis metálicos de fixação</t>
  </si>
  <si>
    <t>04.04</t>
  </si>
  <si>
    <t>04.04.010</t>
  </si>
  <si>
    <t>Retirada de revestimento em pedra, granito ou mármore, em parede ou fachada</t>
  </si>
  <si>
    <t>04.04.020</t>
  </si>
  <si>
    <t>Retirada de revestimento em pedra, granito ou mármore, em piso</t>
  </si>
  <si>
    <t>04.04.030</t>
  </si>
  <si>
    <t>Retirada de soleira ou peitoril em pedra, granito ou mármore</t>
  </si>
  <si>
    <t>04.04.040</t>
  </si>
  <si>
    <t>Retirada de degrau em pedra, granito ou mármore</t>
  </si>
  <si>
    <t>04.04.060</t>
  </si>
  <si>
    <t>Retirada de rodapé em pedra, granito ou mármore</t>
  </si>
  <si>
    <t>04.05</t>
  </si>
  <si>
    <t>04.05.010</t>
  </si>
  <si>
    <t>Retirada de revestimento em lambris de madeira</t>
  </si>
  <si>
    <t>04.05.020</t>
  </si>
  <si>
    <t>Retirada de piso em tacos de madeira</t>
  </si>
  <si>
    <t>04.05.040</t>
  </si>
  <si>
    <t>Retirada de soalho somente o tablado</t>
  </si>
  <si>
    <t>04.05.060</t>
  </si>
  <si>
    <t>Retirada de soalho inclusive vigamento</t>
  </si>
  <si>
    <t>04.05.080</t>
  </si>
  <si>
    <t>Retirada de degrau em madeira</t>
  </si>
  <si>
    <t>04.05.100</t>
  </si>
  <si>
    <t>Retirada de rodapé inclusive cordão em madeira</t>
  </si>
  <si>
    <t>04.06</t>
  </si>
  <si>
    <t>04.06.010</t>
  </si>
  <si>
    <t>Retirada de revestimento em lambris metálicos</t>
  </si>
  <si>
    <t>04.06.020</t>
  </si>
  <si>
    <t>Retirada de piso em material sintético assentado a cola</t>
  </si>
  <si>
    <t>04.06.040</t>
  </si>
  <si>
    <t>Retirada de degrau em material sintético assentado a cola</t>
  </si>
  <si>
    <t>04.06.060</t>
  </si>
  <si>
    <t>Retirada de rodapé inclusive cordão em material sintético</t>
  </si>
  <si>
    <t>04.06.100</t>
  </si>
  <si>
    <t>Retirada de piso elevado telescópico metálico, inclusive estrutura de sustentação</t>
  </si>
  <si>
    <t>04.07</t>
  </si>
  <si>
    <t>04.07.020</t>
  </si>
  <si>
    <t>Retirada de forro qualquer em placas ou tiras fixadas</t>
  </si>
  <si>
    <t>04.07.040</t>
  </si>
  <si>
    <t>Retirada de forro qualquer em placas ou tiras apoiadas</t>
  </si>
  <si>
    <t>04.07.060</t>
  </si>
  <si>
    <t>04.08</t>
  </si>
  <si>
    <t>04.08.020</t>
  </si>
  <si>
    <t>Retirada de folha de esquadria em madeira</t>
  </si>
  <si>
    <t>04.08.040</t>
  </si>
  <si>
    <t>Retirada de guarnição, moldura e peças lineares em madeira, fixadas</t>
  </si>
  <si>
    <t>04.08.060</t>
  </si>
  <si>
    <t>Retirada de batente com guarnição e peças lineares em madeira, chumbados</t>
  </si>
  <si>
    <t>04.08.080</t>
  </si>
  <si>
    <t>04.09</t>
  </si>
  <si>
    <t>04.09.020</t>
  </si>
  <si>
    <t>Retirada de esquadria metálica em geral</t>
  </si>
  <si>
    <t>04.09.040</t>
  </si>
  <si>
    <t>Retirada de folha de esquadria metálica</t>
  </si>
  <si>
    <t>04.09.060</t>
  </si>
  <si>
    <t>Retirada de batente, corrimão ou peças lineares metálicas, chumbados</t>
  </si>
  <si>
    <t>04.09.080</t>
  </si>
  <si>
    <t>Retirada de batente, corrimão ou peças lineares metálicas, fixados</t>
  </si>
  <si>
    <t>04.09.100</t>
  </si>
  <si>
    <t>Retirada de guarda-corpo ou gradil em geral</t>
  </si>
  <si>
    <t>04.09.120</t>
  </si>
  <si>
    <t>Retirada de escada de marinheiro com ou sem guarda-corpo</t>
  </si>
  <si>
    <t>04.09.140</t>
  </si>
  <si>
    <t>Retirada de poste ou sistema de sustentação para alambrado ou fechamento</t>
  </si>
  <si>
    <t>04.09.160</t>
  </si>
  <si>
    <t>Retirada de entelamento metálico em geral</t>
  </si>
  <si>
    <t>04.10</t>
  </si>
  <si>
    <t>04.10.020</t>
  </si>
  <si>
    <t>Retirada de fechadura ou fecho de embutir</t>
  </si>
  <si>
    <t>04.10.040</t>
  </si>
  <si>
    <t>Retirada de fechadura ou fecho de sobrepor</t>
  </si>
  <si>
    <t>04.10.060</t>
  </si>
  <si>
    <t>Retirada de dobradiça</t>
  </si>
  <si>
    <t>04.10.080</t>
  </si>
  <si>
    <t>Retirada de peça ou acessório complementar em geral de esquadria</t>
  </si>
  <si>
    <t>04.11</t>
  </si>
  <si>
    <t>04.11.020</t>
  </si>
  <si>
    <t>Retirada de aparelho sanitário incluindo acessórios</t>
  </si>
  <si>
    <t>04.11.030</t>
  </si>
  <si>
    <t>Retirada de bancada incluindo pertences</t>
  </si>
  <si>
    <t>04.11.040</t>
  </si>
  <si>
    <t>Retirada de complemento sanitário chumbado</t>
  </si>
  <si>
    <t>04.11.060</t>
  </si>
  <si>
    <t>Retirada de complemento sanitário fixado ou de sobrepor</t>
  </si>
  <si>
    <t>04.11.080</t>
  </si>
  <si>
    <t>Retirada de registro ou válvula embutidos</t>
  </si>
  <si>
    <t>04.11.100</t>
  </si>
  <si>
    <t>Retirada de registro ou válvula aparentes</t>
  </si>
  <si>
    <t>04.11.110</t>
  </si>
  <si>
    <t>Retirada de purificador/bebedouro</t>
  </si>
  <si>
    <t>04.11.120</t>
  </si>
  <si>
    <t>Retirada de torneira ou chuveiro</t>
  </si>
  <si>
    <t>04.11.140</t>
  </si>
  <si>
    <t>Retirada de sifão ou metais sanitários diversos</t>
  </si>
  <si>
    <t>04.11.160</t>
  </si>
  <si>
    <t>Retirada de caixa de descarga de sobrepor ou acoplada</t>
  </si>
  <si>
    <t>04.12</t>
  </si>
  <si>
    <t>04.12.020</t>
  </si>
  <si>
    <t>Retirada de conjunto motor-bomba</t>
  </si>
  <si>
    <t>04.12.040</t>
  </si>
  <si>
    <t>Retirada de motor de bomba de recalque</t>
  </si>
  <si>
    <t>04.13</t>
  </si>
  <si>
    <t>04.13.020</t>
  </si>
  <si>
    <t>Retirada de isolamento térmico com material monolítico</t>
  </si>
  <si>
    <t>04.13.060</t>
  </si>
  <si>
    <t>Retirada de isolamento térmico com material em panos</t>
  </si>
  <si>
    <t>04.14</t>
  </si>
  <si>
    <t>04.14.020</t>
  </si>
  <si>
    <t>Retirada de vidro ou espelho com raspagem da massa ou retirada de baguete</t>
  </si>
  <si>
    <t>04.14.040</t>
  </si>
  <si>
    <t>Retirada de esquadria em vidro</t>
  </si>
  <si>
    <t>04.17</t>
  </si>
  <si>
    <t>04.17.020</t>
  </si>
  <si>
    <t>Remoção de aparelho de iluminação ou projetor fixo em teto, piso ou parede</t>
  </si>
  <si>
    <t>04.17.040</t>
  </si>
  <si>
    <t>Remoção de aparelho de iluminação ou projetor fixo em poste ou braço</t>
  </si>
  <si>
    <t>04.17.060</t>
  </si>
  <si>
    <t>Remoção de suporte tipo braquet</t>
  </si>
  <si>
    <t>04.17.080</t>
  </si>
  <si>
    <t>Remoção de barramento de cobre</t>
  </si>
  <si>
    <t>04.17.100</t>
  </si>
  <si>
    <t>Remoção de base de disjuntor tipo QUIK-LAG</t>
  </si>
  <si>
    <t>04.17.120</t>
  </si>
  <si>
    <t>04.17.140</t>
  </si>
  <si>
    <t>Remoção de base e haste de para-raios</t>
  </si>
  <si>
    <t>04.17.160</t>
  </si>
  <si>
    <t>Remoção de base ou chave para fusível NH tipo tripolar</t>
  </si>
  <si>
    <t>04.17.180</t>
  </si>
  <si>
    <t>Remoção de base ou chave para fusível NH tipo unipolar</t>
  </si>
  <si>
    <t>04.17.200</t>
  </si>
  <si>
    <t>Remoção de braçadeira para passagem de cordoalha</t>
  </si>
  <si>
    <t>04.17.220</t>
  </si>
  <si>
    <t>Remoção de bucha de passagem interna ou externa</t>
  </si>
  <si>
    <t>04.17.240</t>
  </si>
  <si>
    <t>Remoção de bucha de passagem para neutro</t>
  </si>
  <si>
    <t>04.18</t>
  </si>
  <si>
    <t>04.18.020</t>
  </si>
  <si>
    <t>Remoção de cabeçote em rede de telefonia</t>
  </si>
  <si>
    <t>04.18.040</t>
  </si>
  <si>
    <t>Remoção de cabo de aço e esticadores de para-raios</t>
  </si>
  <si>
    <t>04.18.060</t>
  </si>
  <si>
    <t>Remoção de caixa de entrada de energia padrão medição indireta completa</t>
  </si>
  <si>
    <t>04.18.070</t>
  </si>
  <si>
    <t>Remoção de caixa de entrada de energia padrão residencial completa</t>
  </si>
  <si>
    <t>04.18.080</t>
  </si>
  <si>
    <t>Remoção de caixa de entrada telefônica completa</t>
  </si>
  <si>
    <t>04.18.090</t>
  </si>
  <si>
    <t>Remoção de caixa de medição padrão completa</t>
  </si>
  <si>
    <t>04.18.120</t>
  </si>
  <si>
    <t>Remoção de caixa estampada</t>
  </si>
  <si>
    <t>04.18.130</t>
  </si>
  <si>
    <t>Remoção de caixa para fusível ou tomada instalada em perfilado</t>
  </si>
  <si>
    <t>04.18.140</t>
  </si>
  <si>
    <t>Remoção de caixa para transformador de corrente</t>
  </si>
  <si>
    <t>04.18.180</t>
  </si>
  <si>
    <t>Remoção de cantoneira metálica</t>
  </si>
  <si>
    <t>04.18.200</t>
  </si>
  <si>
    <t>Remoção de captor de para-raios tipo Franklin</t>
  </si>
  <si>
    <t>04.18.220</t>
  </si>
  <si>
    <t>Remoção de chapa de ferro para bucha de passagem</t>
  </si>
  <si>
    <t>04.18.240</t>
  </si>
  <si>
    <t>04.18.250</t>
  </si>
  <si>
    <t>Remoção de chave base de mármore ou ardósia</t>
  </si>
  <si>
    <t>04.18.260</t>
  </si>
  <si>
    <t>Remoção de chave de ação rápida comando frontal montado em painel</t>
  </si>
  <si>
    <t>04.18.270</t>
  </si>
  <si>
    <t>Remoção de chave fusível indicadora tipo Matheus</t>
  </si>
  <si>
    <t>04.18.280</t>
  </si>
  <si>
    <t>Remoção de chave seccionadora tripolar seca mecanismo de manobra frontal</t>
  </si>
  <si>
    <t>04.18.290</t>
  </si>
  <si>
    <t>Remoção de chave tipo Pacco rotativo</t>
  </si>
  <si>
    <t>04.18.320</t>
  </si>
  <si>
    <t>Remoção de cinta de fixação de eletroduto ou sela para cruzeta em poste</t>
  </si>
  <si>
    <t>04.18.340</t>
  </si>
  <si>
    <t>Remoção de condulete</t>
  </si>
  <si>
    <t>04.18.360</t>
  </si>
  <si>
    <t>Remoção de condutor aparente diâmetro externo acima de 6,5 mm</t>
  </si>
  <si>
    <t>04.18.370</t>
  </si>
  <si>
    <t>Remoção de condutor aparente diâmetro externo até 6,5 mm</t>
  </si>
  <si>
    <t>04.18.380</t>
  </si>
  <si>
    <t>Remoção de condutor embutido diâmetro externo acima de 6,5 mm</t>
  </si>
  <si>
    <t>04.18.390</t>
  </si>
  <si>
    <t>Remoção de condutor embutido diâmetro externo até 6,5 mm</t>
  </si>
  <si>
    <t>04.18.400</t>
  </si>
  <si>
    <t>Remoção de condutor especial</t>
  </si>
  <si>
    <t>04.18.410</t>
  </si>
  <si>
    <t>Remoção de cordoalha ou cabo de cobre nu</t>
  </si>
  <si>
    <t>04.18.420</t>
  </si>
  <si>
    <t>Remoção de contator magnético para comando de bomba</t>
  </si>
  <si>
    <t>04.18.440</t>
  </si>
  <si>
    <t>Remoção de corrente para pendentes</t>
  </si>
  <si>
    <t>04.18.460</t>
  </si>
  <si>
    <t>Remoção de cruzeta de ferro para fixação de projetores</t>
  </si>
  <si>
    <t>04.18.470</t>
  </si>
  <si>
    <t>Remoção de cruzeta de madeira</t>
  </si>
  <si>
    <t>04.19</t>
  </si>
  <si>
    <t>04.19.020</t>
  </si>
  <si>
    <t>Remoção de disjuntor de volume normal ou reduzido</t>
  </si>
  <si>
    <t>04.19.030</t>
  </si>
  <si>
    <t>Remoção de disjuntor a seco aberto tripolar, 600 V de 800 A</t>
  </si>
  <si>
    <t>04.19.060</t>
  </si>
  <si>
    <t>Remoção de disjuntor termomagnético</t>
  </si>
  <si>
    <t>04.19.080</t>
  </si>
  <si>
    <t>Remoção de fundo de quadro de distribuição ou caixa de passagem</t>
  </si>
  <si>
    <t>04.19.100</t>
  </si>
  <si>
    <t>Remoção de gancho de sustentação de luminária em perfilado</t>
  </si>
  <si>
    <t>04.19.120</t>
  </si>
  <si>
    <t>Remoção de interruptores, tomadas, botão de campainha ou cigarra</t>
  </si>
  <si>
    <t>04.19.140</t>
  </si>
  <si>
    <t>Remoção de isolador tipo castanha e gancho de sustentação</t>
  </si>
  <si>
    <t>04.19.160</t>
  </si>
  <si>
    <t>Remoção de isolador tipo disco completo e gancho de suspensão</t>
  </si>
  <si>
    <t>04.19.180</t>
  </si>
  <si>
    <t>Remoção de isolador tipo pino, inclusive o pino</t>
  </si>
  <si>
    <t>04.20</t>
  </si>
  <si>
    <t>04.20.020</t>
  </si>
  <si>
    <t>Remoção de janela de ventilação, iluminação ou ventilação e iluminação padrão</t>
  </si>
  <si>
    <t>04.20.040</t>
  </si>
  <si>
    <t>Remoção de lâmpada</t>
  </si>
  <si>
    <t>04.20.060</t>
  </si>
  <si>
    <t>Remoção de luz de obstáculo</t>
  </si>
  <si>
    <t>04.20.080</t>
  </si>
  <si>
    <t>Remoção de manopla de comando de disjuntor</t>
  </si>
  <si>
    <t>04.20.100</t>
  </si>
  <si>
    <t>Remoção de mão francesa</t>
  </si>
  <si>
    <t>04.20.120</t>
  </si>
  <si>
    <t>Remoção de terminal modular (mufla) tripolar ou unipolar</t>
  </si>
  <si>
    <t>04.21</t>
  </si>
  <si>
    <t>04.21.020</t>
  </si>
  <si>
    <t>Remoção de óleo de disjuntor ou transformador</t>
  </si>
  <si>
    <t>04.21.040</t>
  </si>
  <si>
    <t>Remoção de pára-raios tipo cristal-valve em cabine primária</t>
  </si>
  <si>
    <t>04.21.050</t>
  </si>
  <si>
    <t>Remoção de pára-raios tipo cristal-valve em poste singelo ou estaleiro</t>
  </si>
  <si>
    <t>04.21.060</t>
  </si>
  <si>
    <t>Remoção de perfilado</t>
  </si>
  <si>
    <t>04.21.100</t>
  </si>
  <si>
    <t>Remoção de porta de quadro ou painel</t>
  </si>
  <si>
    <t>04.21.130</t>
  </si>
  <si>
    <t>Remoção de poste de concreto</t>
  </si>
  <si>
    <t>04.21.140</t>
  </si>
  <si>
    <t>Remoção de poste metálico</t>
  </si>
  <si>
    <t>04.21.150</t>
  </si>
  <si>
    <t>Remoção de poste de madeira</t>
  </si>
  <si>
    <t>04.21.160</t>
  </si>
  <si>
    <t>Remoção de quadro de distribuição, chamada ou caixa de passagem</t>
  </si>
  <si>
    <t>04.21.200</t>
  </si>
  <si>
    <t>Remoção de reator para lâmpada</t>
  </si>
  <si>
    <t>04.21.210</t>
  </si>
  <si>
    <t>Remoção de reator para lâmpada fixo em poste</t>
  </si>
  <si>
    <t>04.21.240</t>
  </si>
  <si>
    <t>Remoção de relé</t>
  </si>
  <si>
    <t>04.21.260</t>
  </si>
  <si>
    <t>Remoção de roldana</t>
  </si>
  <si>
    <t>04.21.280</t>
  </si>
  <si>
    <t>Remoção de soquete</t>
  </si>
  <si>
    <t>04.21.300</t>
  </si>
  <si>
    <t>Remoção de suporte de transformador em poste singelo ou estaleiro</t>
  </si>
  <si>
    <t>04.22</t>
  </si>
  <si>
    <t>04.22.020</t>
  </si>
  <si>
    <t>Remoção de terminal ou conector para cabos</t>
  </si>
  <si>
    <t>04.22.040</t>
  </si>
  <si>
    <t>Remoção de transformador de potência em cabine primária</t>
  </si>
  <si>
    <t>04.22.050</t>
  </si>
  <si>
    <t>Remoção de transformador de potencial completo (pequeno)</t>
  </si>
  <si>
    <t>04.22.060</t>
  </si>
  <si>
    <t>Remoção de transformador de potência trifásico até 225 kVA, a óleo, em poste singelo</t>
  </si>
  <si>
    <t>04.22.100</t>
  </si>
  <si>
    <t>Remoção de tubulação elétrica aparente com diâmetro externo acima de 50 mm</t>
  </si>
  <si>
    <t>04.22.110</t>
  </si>
  <si>
    <t>Remoção de tubulação elétrica aparente com diâmetro externo até 50 mm</t>
  </si>
  <si>
    <t>04.22.120</t>
  </si>
  <si>
    <t>Remoção de tubulação elétrica embutida com diâmetro externo acima de 50 mm</t>
  </si>
  <si>
    <t>04.22.130</t>
  </si>
  <si>
    <t>Remoção de tubulação elétrica embutida com diâmetro externo até 50 mm</t>
  </si>
  <si>
    <t>04.22.200</t>
  </si>
  <si>
    <t>Remoção de vergalhão</t>
  </si>
  <si>
    <t>04.30</t>
  </si>
  <si>
    <t>04.30.020</t>
  </si>
  <si>
    <t>Remoção de calha ou rufo</t>
  </si>
  <si>
    <t>04.30.040</t>
  </si>
  <si>
    <t>Remoção de condutor aparente</t>
  </si>
  <si>
    <t>04.30.060</t>
  </si>
  <si>
    <t>Remoção de tubulação hidráulica em geral, incluindo conexões, caixas e ralos</t>
  </si>
  <si>
    <t>04.30.080</t>
  </si>
  <si>
    <t>Remoção de hidrante de parede completo</t>
  </si>
  <si>
    <t>04.30.100</t>
  </si>
  <si>
    <t>Remoção de reservatório em fibrocimento até 1000 litros</t>
  </si>
  <si>
    <t>04.31</t>
  </si>
  <si>
    <t>04.31.010</t>
  </si>
  <si>
    <t>Retirada de bico de sprinkler</t>
  </si>
  <si>
    <t>04.35</t>
  </si>
  <si>
    <t>04.35.050</t>
  </si>
  <si>
    <t>Retirada de aparelho de ar condicionado portátil</t>
  </si>
  <si>
    <t>04.40</t>
  </si>
  <si>
    <t>04.40.010</t>
  </si>
  <si>
    <t>04.40.020</t>
  </si>
  <si>
    <t>Retirada de soleira ou peitoril em geral</t>
  </si>
  <si>
    <t>04.40.030</t>
  </si>
  <si>
    <t>Retirada manual de guia pré-moldada, inclusive limpeza e empilhamento</t>
  </si>
  <si>
    <t>04.40.050</t>
  </si>
  <si>
    <t>04.40.070</t>
  </si>
  <si>
    <t>Retirada manual de paralelepípedo ou lajota de concreto, inclusive limpeza e empilhamento</t>
  </si>
  <si>
    <t>05</t>
  </si>
  <si>
    <t>05.04</t>
  </si>
  <si>
    <t>05.04.060</t>
  </si>
  <si>
    <t>Transporte manual horizontal e/ou vertical de entulho até o local de despejo - ensacado</t>
  </si>
  <si>
    <t>05.07</t>
  </si>
  <si>
    <t>05.07.040</t>
  </si>
  <si>
    <t>Remoção de entulho separado de obra com caçamba metálica - terra, alvenaria, concreto, argamassa, madeira, papel, plástico ou metal</t>
  </si>
  <si>
    <t>05.07.050</t>
  </si>
  <si>
    <t>05.07.060</t>
  </si>
  <si>
    <t>Remoção de entulho de obra com caçamba metálica - material rejeitado e misturado por vegetação, isopor, manta asfáltica e lã de vidro</t>
  </si>
  <si>
    <t>05.07.070</t>
  </si>
  <si>
    <t>05.08</t>
  </si>
  <si>
    <t>05.08.060</t>
  </si>
  <si>
    <t>Transporte de entulho, para distâncias superiores ao 3° km até o 5° km</t>
  </si>
  <si>
    <t>05.08.080</t>
  </si>
  <si>
    <t>Transporte de entulho, para distâncias superiores ao 5° km até o 10° km</t>
  </si>
  <si>
    <t>05.08.100</t>
  </si>
  <si>
    <t>Transporte de entulho, para distâncias superiores ao 10° km até o 15° km</t>
  </si>
  <si>
    <t>05.08.120</t>
  </si>
  <si>
    <t>Transporte de entulho, para distâncias superiores ao 15° km até o 20° km</t>
  </si>
  <si>
    <t>05.08.140</t>
  </si>
  <si>
    <t>Transporte de entulho, para distâncias superiores ao 20° km</t>
  </si>
  <si>
    <t>05.08.220</t>
  </si>
  <si>
    <t>05.09</t>
  </si>
  <si>
    <t>05.09.006</t>
  </si>
  <si>
    <t>05.09.007</t>
  </si>
  <si>
    <t>Taxa de destinação de resíduo sólido em aterro, tipo solo/terra</t>
  </si>
  <si>
    <t>05.09.008</t>
  </si>
  <si>
    <t>Transporte e taxa de destinação de resíduo sólido em aterro, tipo telhas cimento amianto</t>
  </si>
  <si>
    <t>05.10</t>
  </si>
  <si>
    <t>05.10.010</t>
  </si>
  <si>
    <t>Carregamento mecanizado de solo de 1ª e 2ª categoria</t>
  </si>
  <si>
    <t>05.10.020</t>
  </si>
  <si>
    <t>Transporte de solo de 1ª e 2ª categoria por caminhão até o 2° km</t>
  </si>
  <si>
    <t>05.10.021</t>
  </si>
  <si>
    <t>Transporte de solo de 1ª e 2ª categoria por caminhão para distâncias superiores ao 2° km até o 3° km</t>
  </si>
  <si>
    <t>05.10.022</t>
  </si>
  <si>
    <t>Transporte de solo de 1ª e 2ª categoria por caminhão para distâncias superiores ao 3° km até o 5° km</t>
  </si>
  <si>
    <t>05.10.023</t>
  </si>
  <si>
    <t>Transporte de solo de 1ª e 2ª categoria por caminhão para distâncias superiores ao 5° km até o 10° km</t>
  </si>
  <si>
    <t>05.10.024</t>
  </si>
  <si>
    <t>Transporte de solo de 1ª e 2ª categoria por caminhão para distâncias superiores ao 10° km até o 15° km</t>
  </si>
  <si>
    <t>05.10.025</t>
  </si>
  <si>
    <t>Transporte de solo de 1ª e 2ª categoria por caminhão para distâncias superiores ao 15° km até o 20° km</t>
  </si>
  <si>
    <t>05.10.026</t>
  </si>
  <si>
    <t>Transporte de solo de 1ª e 2ª categoria por caminhão para distâncias superiores ao 20° km</t>
  </si>
  <si>
    <t>05.10.030</t>
  </si>
  <si>
    <t>Transporte de solo brejoso por caminhão até o 2° km</t>
  </si>
  <si>
    <t>05.10.031</t>
  </si>
  <si>
    <t>Transporte de solo brejoso por caminhão para distâncias superiores ao 2° km até o 3° km</t>
  </si>
  <si>
    <t>05.10.032</t>
  </si>
  <si>
    <t>Transporte de solo brejoso por caminhão para distâncias superiores ao 3° km até o 5° km</t>
  </si>
  <si>
    <t>05.10.033</t>
  </si>
  <si>
    <t>Transporte de solo brejoso por caminhão para distâncias superiores ao 5° km até o 10° km</t>
  </si>
  <si>
    <t>05.10.034</t>
  </si>
  <si>
    <t>Transporte de solo brejoso por caminhão para distâncias superiores ao 10° km até o 15° km</t>
  </si>
  <si>
    <t>05.10.035</t>
  </si>
  <si>
    <t>Transporte de solo brejoso por caminhão para distâncias superiores ao 15° km até o 20° km</t>
  </si>
  <si>
    <t>05.10.036</t>
  </si>
  <si>
    <t>Transporte de solo brejoso por caminhão para distâncias superiores ao 20° km</t>
  </si>
  <si>
    <t>06</t>
  </si>
  <si>
    <t>06.01</t>
  </si>
  <si>
    <t>06.01.020</t>
  </si>
  <si>
    <t>Escavação manual em solo de 1ª e 2ª categoria em campo aberto</t>
  </si>
  <si>
    <t>06.01.040</t>
  </si>
  <si>
    <t>Escavação manual em solo brejoso em campo aberto</t>
  </si>
  <si>
    <t>06.02</t>
  </si>
  <si>
    <t>06.02.020</t>
  </si>
  <si>
    <t>06.02.040</t>
  </si>
  <si>
    <t>06.11</t>
  </si>
  <si>
    <t>06.11.020</t>
  </si>
  <si>
    <t>Reaterro manual para simples regularização sem compactação</t>
  </si>
  <si>
    <t>06.11.040</t>
  </si>
  <si>
    <t>Reaterro manual apiloado sem controle de compactação</t>
  </si>
  <si>
    <t>06.11.060</t>
  </si>
  <si>
    <t>Reaterro manual com adição de 2% de cimento</t>
  </si>
  <si>
    <t>06.12</t>
  </si>
  <si>
    <t>06.12.020</t>
  </si>
  <si>
    <t>Aterro manual apiloado de área interna com maço de 30 kg</t>
  </si>
  <si>
    <t>06.14</t>
  </si>
  <si>
    <t>06.14.020</t>
  </si>
  <si>
    <t>Carga manual de solo</t>
  </si>
  <si>
    <t>07</t>
  </si>
  <si>
    <t>07.01</t>
  </si>
  <si>
    <t>07.01.010</t>
  </si>
  <si>
    <t>Escavação e carga mecanizada para exploração de solo em jazida</t>
  </si>
  <si>
    <t>07.01.020</t>
  </si>
  <si>
    <t>Escavação e carga mecanizada em solo de 1ª categoria, em campo aberto</t>
  </si>
  <si>
    <t>07.01.060</t>
  </si>
  <si>
    <t>Escavação e carga mecanizada em solo de 2ª categoria, em campo aberto</t>
  </si>
  <si>
    <t>07.01.120</t>
  </si>
  <si>
    <t>07.02</t>
  </si>
  <si>
    <t>07.02.020</t>
  </si>
  <si>
    <t>07.02.040</t>
  </si>
  <si>
    <t>07.02.060</t>
  </si>
  <si>
    <t>07.02.080</t>
  </si>
  <si>
    <t>07.05</t>
  </si>
  <si>
    <t>07.05.010</t>
  </si>
  <si>
    <t>Escavação e carga mecanizada em solo brejoso ou turfa</t>
  </si>
  <si>
    <t>07.05.020</t>
  </si>
  <si>
    <t>Escavação e carga mecanizada em solo vegetal superficial</t>
  </si>
  <si>
    <t>07.06</t>
  </si>
  <si>
    <t>07.06.010</t>
  </si>
  <si>
    <t>Escavação e carga mecanizada em campo aberto, com rompedor hidráulico, em rocha</t>
  </si>
  <si>
    <t>07.10</t>
  </si>
  <si>
    <t>07.10.020</t>
  </si>
  <si>
    <t>Espalhamento de solo em bota-fora com compactação sem controle</t>
  </si>
  <si>
    <t>07.11</t>
  </si>
  <si>
    <t>07.11.020</t>
  </si>
  <si>
    <t>Reaterro compactado mecanizado de vala ou cava com compactador</t>
  </si>
  <si>
    <t>07.11.040</t>
  </si>
  <si>
    <t>Reaterro compactado mecanizado de vala ou cava com rolo, mínimo de 95% PN</t>
  </si>
  <si>
    <t>07.12</t>
  </si>
  <si>
    <t>07.12.010</t>
  </si>
  <si>
    <t>Compactação de aterro mecanizado mínimo de 95% PN, sem fornecimento de solo em áreas fechadas</t>
  </si>
  <si>
    <t>07.12.020</t>
  </si>
  <si>
    <t>Compactação de aterro mecanizado mínimo de 95% PN, sem fornecimento de solo em campo aberto</t>
  </si>
  <si>
    <t>07.12.030</t>
  </si>
  <si>
    <t>Compactação de aterro mecanizado a 100% PN, sem fornecimento de solo em campo aberto</t>
  </si>
  <si>
    <t>07.12.040</t>
  </si>
  <si>
    <t>Aterro mecanizado por compensação, solo de 1ª categoria em campo aberto, sem compactação do aterro</t>
  </si>
  <si>
    <t>08</t>
  </si>
  <si>
    <t>08.01</t>
  </si>
  <si>
    <t>08.01.020</t>
  </si>
  <si>
    <t>Escoramento de solo contínuo</t>
  </si>
  <si>
    <t>08.01.040</t>
  </si>
  <si>
    <t>Escoramento de solo descontínuo</t>
  </si>
  <si>
    <t>08.01.060</t>
  </si>
  <si>
    <t>Escoramento de solo pontaletado</t>
  </si>
  <si>
    <t>08.01.080</t>
  </si>
  <si>
    <t>Escoramento de solo especial</t>
  </si>
  <si>
    <t>08.01.100</t>
  </si>
  <si>
    <t>08.01.110</t>
  </si>
  <si>
    <t>08.01.120</t>
  </si>
  <si>
    <t>08.02</t>
  </si>
  <si>
    <t>08.02.020</t>
  </si>
  <si>
    <t>Cimbramento em madeira com estroncas de eucalipto</t>
  </si>
  <si>
    <t>08.02.040</t>
  </si>
  <si>
    <t>Cimbramento em perfil metálico para obras de arte</t>
  </si>
  <si>
    <t>08.02.050</t>
  </si>
  <si>
    <t>Cimbramento tubular metálico</t>
  </si>
  <si>
    <t>08.02.060</t>
  </si>
  <si>
    <t>Montagem e desmontagem de cimbramento tubular metálico</t>
  </si>
  <si>
    <t>08.03</t>
  </si>
  <si>
    <t>08.03.020</t>
  </si>
  <si>
    <t>Descimbramento em madeira</t>
  </si>
  <si>
    <t>08.05</t>
  </si>
  <si>
    <t>08.05.010</t>
  </si>
  <si>
    <t>08.05.100</t>
  </si>
  <si>
    <t>Dreno com pedra britada</t>
  </si>
  <si>
    <t>08.05.110</t>
  </si>
  <si>
    <t>Dreno com areia grossa</t>
  </si>
  <si>
    <t>08.05.180</t>
  </si>
  <si>
    <t>Manta geotêxtil com resistência à tração longitudinal de 10kN/m e transversal de 9kN/m</t>
  </si>
  <si>
    <t>08.05.190</t>
  </si>
  <si>
    <t>Manta geotêxtil com resistência à tração longitudinal de 16kN/m e transversal de 14kN/m</t>
  </si>
  <si>
    <t>08.05.220</t>
  </si>
  <si>
    <t>Manta geotêxtil com resistência à tração longitudinal de 31kN/m e transversal de 27kN/m</t>
  </si>
  <si>
    <t>08.06</t>
  </si>
  <si>
    <t>08.06.040</t>
  </si>
  <si>
    <t>Barbacã em tubo de PVC com diâmetro 50 mm</t>
  </si>
  <si>
    <t>08.06.060</t>
  </si>
  <si>
    <t>Barbacã em tubo de PVC com diâmetro 75 mm</t>
  </si>
  <si>
    <t>08.06.080</t>
  </si>
  <si>
    <t>Barbacã em tubo de PVC com diâmetro 100 mm</t>
  </si>
  <si>
    <t>08.07</t>
  </si>
  <si>
    <t>08.07.050</t>
  </si>
  <si>
    <t>Taxa de mobilização e desmobilização de equipamentos para execução de rebaixamento de lençol freático</t>
  </si>
  <si>
    <t>08.07.060</t>
  </si>
  <si>
    <t>Locação de conjunto de bombeamento a vácuo para rebaixamento de lençol freático, com até 50 ponteiras e potência até 15 HP, mínimo 30 dias</t>
  </si>
  <si>
    <t>08.07.070</t>
  </si>
  <si>
    <t>08.07.090</t>
  </si>
  <si>
    <t>Esgotamento de águas superficiais com bomba de superfície ou submersa</t>
  </si>
  <si>
    <t>08.10</t>
  </si>
  <si>
    <t>08.10.040</t>
  </si>
  <si>
    <t>Enrocamento com pedra arrumada</t>
  </si>
  <si>
    <t>08.10.060</t>
  </si>
  <si>
    <t>Enrocamento com pedra assentada</t>
  </si>
  <si>
    <t>08.10.108</t>
  </si>
  <si>
    <t>08.10.109</t>
  </si>
  <si>
    <t>09</t>
  </si>
  <si>
    <t>09.01</t>
  </si>
  <si>
    <t>09.01.020</t>
  </si>
  <si>
    <t>Forma em madeira comum para fundação</t>
  </si>
  <si>
    <t>09.01.030</t>
  </si>
  <si>
    <t>Forma em madeira comum para estrutura</t>
  </si>
  <si>
    <t>09.01.040</t>
  </si>
  <si>
    <t>Forma em madeira comum para caixão perdido</t>
  </si>
  <si>
    <t>09.01.150</t>
  </si>
  <si>
    <t>09.01.160</t>
  </si>
  <si>
    <t>09.02</t>
  </si>
  <si>
    <t>09.02.020</t>
  </si>
  <si>
    <t>Forma plana em compensado para estrutura convencional</t>
  </si>
  <si>
    <t>09.02.040</t>
  </si>
  <si>
    <t>Forma plana em compensado para estrutura aparente</t>
  </si>
  <si>
    <t>09.02.060</t>
  </si>
  <si>
    <t>Forma curva em compensado para estrutura aparente</t>
  </si>
  <si>
    <t>09.02.080</t>
  </si>
  <si>
    <t>Forma plana em compensado para obra de arte, sem cimbramento</t>
  </si>
  <si>
    <t>09.02.100</t>
  </si>
  <si>
    <t>Forma em compensado para encamisamento de tubulão</t>
  </si>
  <si>
    <t>09.02.120</t>
  </si>
  <si>
    <t>09.02.130</t>
  </si>
  <si>
    <t>Forma plana em compensado para estrutura convencional com cimbramento tubular metálico</t>
  </si>
  <si>
    <t>09.02.140</t>
  </si>
  <si>
    <t>Forma plana em compensado para estrutura aparente com cimbramento tubular metálico</t>
  </si>
  <si>
    <t>09.02.150</t>
  </si>
  <si>
    <t>Forma curva em compensado para estrutura convencional com cimbramento tubular metálico</t>
  </si>
  <si>
    <t>09.04</t>
  </si>
  <si>
    <t>09.04.020</t>
  </si>
  <si>
    <t>Forma em tubo de papelão com diâmetro de 25 cm</t>
  </si>
  <si>
    <t>09.04.030</t>
  </si>
  <si>
    <t>Forma em tubo de papelão com diâmetro de 30 cm</t>
  </si>
  <si>
    <t>09.04.040</t>
  </si>
  <si>
    <t>Forma em tubo de papelão com diâmetro de 35 cm</t>
  </si>
  <si>
    <t>09.04.050</t>
  </si>
  <si>
    <t>Forma em tubo de papelão com diâmetro de 40 cm</t>
  </si>
  <si>
    <t>09.04.060</t>
  </si>
  <si>
    <t>Forma em tubo de papelão com diâmetro de 45 cm</t>
  </si>
  <si>
    <t>09.07</t>
  </si>
  <si>
    <t>09.07.060</t>
  </si>
  <si>
    <t>Forma em polipropileno (cubeta) e acessórios para laje nervurada com dimensões variáveis - locação</t>
  </si>
  <si>
    <t>10</t>
  </si>
  <si>
    <t>10.01</t>
  </si>
  <si>
    <t>10.01.020</t>
  </si>
  <si>
    <t>Armadura em barra de aço CA-25 fyk = 250 MPa</t>
  </si>
  <si>
    <t>10.01.040</t>
  </si>
  <si>
    <t>10.01.060</t>
  </si>
  <si>
    <t>10.02</t>
  </si>
  <si>
    <t>10.02.020</t>
  </si>
  <si>
    <t>Armadura em tela soldada de aço</t>
  </si>
  <si>
    <t>11</t>
  </si>
  <si>
    <t>11.01</t>
  </si>
  <si>
    <t>11.01.100</t>
  </si>
  <si>
    <t>11.01.130</t>
  </si>
  <si>
    <t>11.01.160</t>
  </si>
  <si>
    <t>11.01.170</t>
  </si>
  <si>
    <t>11.01.190</t>
  </si>
  <si>
    <t>11.01.260</t>
  </si>
  <si>
    <t>11.01.290</t>
  </si>
  <si>
    <t>11.01.320</t>
  </si>
  <si>
    <t>11.01.321</t>
  </si>
  <si>
    <t>11.01.350</t>
  </si>
  <si>
    <t>11.01.630</t>
  </si>
  <si>
    <t>11.02</t>
  </si>
  <si>
    <t>11.02.020</t>
  </si>
  <si>
    <t>Concreto usinado não estrutural mínimo 150 kg cimento / m³</t>
  </si>
  <si>
    <t>11.02.040</t>
  </si>
  <si>
    <t>Concreto usinado não estrutural mínimo 200 kg cimento / m³</t>
  </si>
  <si>
    <t>11.02.060</t>
  </si>
  <si>
    <t>Concreto usinado não estrutural mínimo 300 kg cimento / m³</t>
  </si>
  <si>
    <t>11.03</t>
  </si>
  <si>
    <t>11.03.090</t>
  </si>
  <si>
    <t>11.03.140</t>
  </si>
  <si>
    <t>11.04</t>
  </si>
  <si>
    <t>11.04.020</t>
  </si>
  <si>
    <t>Concreto não estrutural executado no local, mínimo 150 kg cimento / m³</t>
  </si>
  <si>
    <t>11.04.040</t>
  </si>
  <si>
    <t>Concreto não estrutural executado no local, mínimo 200 kg cimento / m³</t>
  </si>
  <si>
    <t>11.04.060</t>
  </si>
  <si>
    <t>Concreto não estrutural executado no local, mínimo 300 kg cimento / m³</t>
  </si>
  <si>
    <t>11.05</t>
  </si>
  <si>
    <t>11.05.010</t>
  </si>
  <si>
    <t>Argamassa em solo e cimento a 5% em peso</t>
  </si>
  <si>
    <t>11.05.030</t>
  </si>
  <si>
    <t>Argamassa graute expansiva autonivelante de alta resistência</t>
  </si>
  <si>
    <t>11.05.040</t>
  </si>
  <si>
    <t>Argamassa graute</t>
  </si>
  <si>
    <t>11.05.060</t>
  </si>
  <si>
    <t>11.05.120</t>
  </si>
  <si>
    <t>Execução de concreto projetado - consumo de cimento 350 kg/m³</t>
  </si>
  <si>
    <t>11.16</t>
  </si>
  <si>
    <t>11.16.020</t>
  </si>
  <si>
    <t>Lançamento, espalhamento e adensamento de concreto ou massa em lastro e/ou enchimento</t>
  </si>
  <si>
    <t>11.16.040</t>
  </si>
  <si>
    <t>Lançamento e adensamento de concreto ou massa em fundação</t>
  </si>
  <si>
    <t>11.16.060</t>
  </si>
  <si>
    <t>Lançamento e adensamento de concreto ou massa em estrutura</t>
  </si>
  <si>
    <t>11.16.080</t>
  </si>
  <si>
    <t>Lançamento e adensamento de concreto ou massa por bombeamento</t>
  </si>
  <si>
    <t>11.16.220</t>
  </si>
  <si>
    <t>Nivelamento de piso em concreto com acabadora de superfície</t>
  </si>
  <si>
    <t>11.18</t>
  </si>
  <si>
    <t>11.18.020</t>
  </si>
  <si>
    <t>Lastro de areia</t>
  </si>
  <si>
    <t>11.18.040</t>
  </si>
  <si>
    <t>Lastro de pedra britada</t>
  </si>
  <si>
    <t>11.18.060</t>
  </si>
  <si>
    <t>Lona plástica</t>
  </si>
  <si>
    <t>11.18.070</t>
  </si>
  <si>
    <t>Enchimento de laje com concreto celular com densidade de 1.200 kg/m³</t>
  </si>
  <si>
    <t>11.18.080</t>
  </si>
  <si>
    <t>Enchimento de laje com tijolos cerâmicos furados</t>
  </si>
  <si>
    <t>11.18.110</t>
  </si>
  <si>
    <t>Enchimento de nichos em geral, com material proveniente de entulho</t>
  </si>
  <si>
    <t>11.18.140</t>
  </si>
  <si>
    <t>Lastro e/ou fundação em rachão mecanizado</t>
  </si>
  <si>
    <t>11.18.150</t>
  </si>
  <si>
    <t>Lastro e/ou fundação em rachão manual</t>
  </si>
  <si>
    <t>11.18.160</t>
  </si>
  <si>
    <t>Enchimento de nichos em geral, com areia</t>
  </si>
  <si>
    <t>11.18.180</t>
  </si>
  <si>
    <t>Colchão de areia</t>
  </si>
  <si>
    <t>11.18.190</t>
  </si>
  <si>
    <t>Enchimento de nichos com poliestireno expandido do tipo P-1</t>
  </si>
  <si>
    <t>11.20</t>
  </si>
  <si>
    <t>11.20.030</t>
  </si>
  <si>
    <t>Cura química de concreto à base de película emulsionada</t>
  </si>
  <si>
    <t>11.20.050</t>
  </si>
  <si>
    <t>Corte de junta de dilatação, com serra de disco diamantado para pisos</t>
  </si>
  <si>
    <t>11.20.090</t>
  </si>
  <si>
    <t>Selante endurecedor de concreto antipó</t>
  </si>
  <si>
    <t>11.20.120</t>
  </si>
  <si>
    <t>Reparo superficial com argamassa polimérica (tixotrópica), bicomponente</t>
  </si>
  <si>
    <t>11.20.130</t>
  </si>
  <si>
    <t>Tratamento de fissuras estáveis (não ativas) em elementos de concreto</t>
  </si>
  <si>
    <t>12</t>
  </si>
  <si>
    <t>12.01</t>
  </si>
  <si>
    <t>Broca em concreto armado diâmetro de 20 cm - completa</t>
  </si>
  <si>
    <t>Broca em concreto armado diâmetro de 25 cm - completa</t>
  </si>
  <si>
    <t>Broca em concreto armado diâmetro de 30 cm - completa</t>
  </si>
  <si>
    <t>12.04</t>
  </si>
  <si>
    <t>12.04.010</t>
  </si>
  <si>
    <t>Taxa de mobilização e desmobilização de equipamentos para execução de estaca pré-moldada</t>
  </si>
  <si>
    <t>12.04.020</t>
  </si>
  <si>
    <t>Estaca pré-moldada de concreto até 20 t</t>
  </si>
  <si>
    <t>12.04.030</t>
  </si>
  <si>
    <t>Estaca pré-moldada de concreto até 30 t</t>
  </si>
  <si>
    <t>12.04.040</t>
  </si>
  <si>
    <t>Estaca pré-moldada de concreto até 40 t</t>
  </si>
  <si>
    <t>12.04.050</t>
  </si>
  <si>
    <t>Estaca pré-moldada de concreto até 50 t</t>
  </si>
  <si>
    <t>12.04.060</t>
  </si>
  <si>
    <t>Estaca pré-moldada de concreto até 60 t</t>
  </si>
  <si>
    <t>12.04.070</t>
  </si>
  <si>
    <t>Estaca pré-moldada de concreto até 70 t</t>
  </si>
  <si>
    <t>12.05</t>
  </si>
  <si>
    <t>12.05.010</t>
  </si>
  <si>
    <t>Taxa de mobilização e desmobilização de equipamentos para execução de estaca escavada</t>
  </si>
  <si>
    <t>12.05.020</t>
  </si>
  <si>
    <t>Estaca escavada mecanicamente, diâmetro de 25 cm até 20 t</t>
  </si>
  <si>
    <t>12.05.030</t>
  </si>
  <si>
    <t>Estaca escavada mecanicamente, diâmetro de 30 cm até 30 t</t>
  </si>
  <si>
    <t>12.05.040</t>
  </si>
  <si>
    <t>Estaca escavada mecanicamente, diâmetro de 35 cm até 40 t</t>
  </si>
  <si>
    <t>12.05.150</t>
  </si>
  <si>
    <t>Estaca escavada mecanicamente, diâmetro de 40 cm até 50 t</t>
  </si>
  <si>
    <t>12.06</t>
  </si>
  <si>
    <t>12.06.010</t>
  </si>
  <si>
    <t>Taxa de mobilização e desmobilização de equipamentos para execução de estaca tipo Strauss</t>
  </si>
  <si>
    <t>12.06.020</t>
  </si>
  <si>
    <t>Estaca tipo Strauss, diâmetro de 25 cm até 20 t</t>
  </si>
  <si>
    <t>12.06.030</t>
  </si>
  <si>
    <t>Estaca tipo Strauss, diâmetro de 32 cm até 30 t</t>
  </si>
  <si>
    <t>12.06.040</t>
  </si>
  <si>
    <t>Estaca tipo Strauss, diâmetro de 38 cm até 40 t</t>
  </si>
  <si>
    <t>12.06.080</t>
  </si>
  <si>
    <t>Estaca tipo Strauss, diâmetro de 45 cm até 60 t</t>
  </si>
  <si>
    <t>12.07</t>
  </si>
  <si>
    <t>12.07.010</t>
  </si>
  <si>
    <t>Taxa de mobilização e desmobilização de equipamentos para execução de estaca tipo Raiz em solo</t>
  </si>
  <si>
    <t>12.07.030</t>
  </si>
  <si>
    <t>Estaca tipo Raiz, diâmetro de 10 cm para 10 t, em solo</t>
  </si>
  <si>
    <t>12.07.050</t>
  </si>
  <si>
    <t>Estaca tipo Raiz, diâmetro de 12 cm para 15 t, em solo</t>
  </si>
  <si>
    <t>12.07.060</t>
  </si>
  <si>
    <t>Estaca tipo Raiz, diâmetro de 15 cm para 25 t, em solo</t>
  </si>
  <si>
    <t>12.07.070</t>
  </si>
  <si>
    <t>Estaca tipo Raiz, diâmetro de 16 cm para 35 t, em solo</t>
  </si>
  <si>
    <t>12.07.090</t>
  </si>
  <si>
    <t>Estaca tipo Raiz, diâmetro de 20 cm para 50 t, em solo</t>
  </si>
  <si>
    <t>12.07.100</t>
  </si>
  <si>
    <t>Estaca tipo Raiz, diâmetro de 25 cm para 80 t, em solo</t>
  </si>
  <si>
    <t>12.07.110</t>
  </si>
  <si>
    <t>Estaca tipo Raiz, diâmetro de 31 cm para 100 t, em solo</t>
  </si>
  <si>
    <t>12.07.130</t>
  </si>
  <si>
    <t>Estaca tipo Raiz, diâmetro de 40 cm para 130 t, em solo</t>
  </si>
  <si>
    <t>12.07.151</t>
  </si>
  <si>
    <t>Estaca tipo Raiz, diâmetro de 31 cm, sem armação, em solo</t>
  </si>
  <si>
    <t>12.07.153</t>
  </si>
  <si>
    <t>Estaca tipo Raiz, diâmetro de 45 cm, sem armação, em solo</t>
  </si>
  <si>
    <t>12.07.270</t>
  </si>
  <si>
    <t>Taxa de mobilização e desmobilização de equipamentos para execução de estaca tipo Raiz em rocha</t>
  </si>
  <si>
    <t>12.07.271</t>
  </si>
  <si>
    <t>Estaca tipo Raiz, diâmetro de 31 cm, sem armação, em rocha</t>
  </si>
  <si>
    <t>12.07.272</t>
  </si>
  <si>
    <t>Estaca tipo Raiz, diâmetro de 41 cm, sem armação, em rocha</t>
  </si>
  <si>
    <t>12.07.273</t>
  </si>
  <si>
    <t>Estaca tipo Raiz, diâmetro de 45 cm, sem armação, em rocha</t>
  </si>
  <si>
    <t>12.09</t>
  </si>
  <si>
    <t>12.09.010</t>
  </si>
  <si>
    <t>Taxa de mobilização e desmobilização de equipamentos para execução de tubulão escavado mecanicamente</t>
  </si>
  <si>
    <t>12.09.020</t>
  </si>
  <si>
    <t>Abertura de fuste mecanizado diâmetro de 50 cm</t>
  </si>
  <si>
    <t>12.09.040</t>
  </si>
  <si>
    <t>Abertura de fuste mecanizado diâmetro de 60 cm</t>
  </si>
  <si>
    <t>12.09.060</t>
  </si>
  <si>
    <t>Abertura de fuste mecanizado diâmetro de 80 cm</t>
  </si>
  <si>
    <t>12.09.140</t>
  </si>
  <si>
    <t>Escavação manual em campo aberto para tubulão, fuste e/ou base</t>
  </si>
  <si>
    <t>12.12</t>
  </si>
  <si>
    <t>12.12.010</t>
  </si>
  <si>
    <t>Taxa de mobilização e desmobilização de equipamentos para execução de estaca tipo hélice contínua em solo</t>
  </si>
  <si>
    <t>12.12.014</t>
  </si>
  <si>
    <t>Estaca tipo hélice contínua, diâmetro de 25 cm em solo</t>
  </si>
  <si>
    <t>12.12.016</t>
  </si>
  <si>
    <t>Estaca tipo hélice contínua, diâmetro de 30 cm em solo</t>
  </si>
  <si>
    <t>12.12.020</t>
  </si>
  <si>
    <t>Estaca tipo hélice contínua, diâmetro de 35 cm em solo</t>
  </si>
  <si>
    <t>12.12.060</t>
  </si>
  <si>
    <t>Estaca tipo hélice contínua, diâmetro de 40 cm em solo</t>
  </si>
  <si>
    <t>12.12.070</t>
  </si>
  <si>
    <t>Estaca tipo hélice contínua, diâmetro de 50 cm em solo</t>
  </si>
  <si>
    <t>12.12.074</t>
  </si>
  <si>
    <t>Estaca tipo hélice contínua, diâmetro de 60 cm em solo</t>
  </si>
  <si>
    <t>12.12.090</t>
  </si>
  <si>
    <t>Estaca tipo hélice contínua, diâmetro de 70 cm em solo</t>
  </si>
  <si>
    <t>12.12.100</t>
  </si>
  <si>
    <t>Estaca tipo hélice contínua, diâmetro de 80 cm em solo</t>
  </si>
  <si>
    <t>12.14</t>
  </si>
  <si>
    <t>12.14.010</t>
  </si>
  <si>
    <t>Taxa de mobilização e desmobilização de equipamentos para execução de estacas escavadas com injeção ou microestaca</t>
  </si>
  <si>
    <t>12.14.040</t>
  </si>
  <si>
    <t>Estaca escavada com injeção ou microestaca, diâmetro de 16 cm</t>
  </si>
  <si>
    <t>12.14.050</t>
  </si>
  <si>
    <t>Estaca escavada com injeção ou microestaca, diâmetro de 20 cm</t>
  </si>
  <si>
    <t>12.14.060</t>
  </si>
  <si>
    <t>Estaca escavada com injeção ou microestaca, diâmetro de 25 cm</t>
  </si>
  <si>
    <t>13</t>
  </si>
  <si>
    <t>13.01</t>
  </si>
  <si>
    <t>13.02</t>
  </si>
  <si>
    <t>13.05</t>
  </si>
  <si>
    <t>13.05.084</t>
  </si>
  <si>
    <t>Pré-laje em painel pré-fabricado treliçado, com EPS, H= 12 cm</t>
  </si>
  <si>
    <t>13.05.090</t>
  </si>
  <si>
    <t>Pré-laje em painel pré-fabricado treliçado, com EPS, H= 16 cm</t>
  </si>
  <si>
    <t>13.05.094</t>
  </si>
  <si>
    <t>Pré-laje em painel pré-fabricado treliçado, com EPS, H= 20 cm</t>
  </si>
  <si>
    <t>13.05.096</t>
  </si>
  <si>
    <t>Pré-laje em painel pré-fabricado treliçado, com EPS, H= 25 cm</t>
  </si>
  <si>
    <t>13.05.110</t>
  </si>
  <si>
    <t>Pré-laje em painel pré-fabricado treliçado, H= 12 cm</t>
  </si>
  <si>
    <t>13.05.150</t>
  </si>
  <si>
    <t>Pré-laje em painel pré-fabricado treliçado, H= 16 cm</t>
  </si>
  <si>
    <t>14</t>
  </si>
  <si>
    <t>14.01</t>
  </si>
  <si>
    <t>14.01.020</t>
  </si>
  <si>
    <t>Alvenaria de embasamento em tijolo maciço comum</t>
  </si>
  <si>
    <t>14.01.050</t>
  </si>
  <si>
    <t>14.01.060</t>
  </si>
  <si>
    <t>14.02</t>
  </si>
  <si>
    <t>14.02.020</t>
  </si>
  <si>
    <t>Alvenaria de elevação de 1/4 tijolo maciço comum</t>
  </si>
  <si>
    <t>14.02.030</t>
  </si>
  <si>
    <t>Alvenaria de elevação de 1/2 tijolo maciço comum</t>
  </si>
  <si>
    <t>14.02.040</t>
  </si>
  <si>
    <t>Alvenaria de elevação de 1 tijolo maciço comum</t>
  </si>
  <si>
    <t>14.02.050</t>
  </si>
  <si>
    <t>Alvenaria de elevação de 1 1/2 tijolo maciço comum</t>
  </si>
  <si>
    <t>14.02.070</t>
  </si>
  <si>
    <t>Alvenaria de elevação de 1/2 tijolo maciço aparente</t>
  </si>
  <si>
    <t>14.02.080</t>
  </si>
  <si>
    <t>Alvenaria de elevação de 1 tijolo maciço aparente</t>
  </si>
  <si>
    <t>14.03</t>
  </si>
  <si>
    <t>14.03.020</t>
  </si>
  <si>
    <t>Alvenaria de elevação de 1/4 tijolo laminado</t>
  </si>
  <si>
    <t>14.03.040</t>
  </si>
  <si>
    <t>Alvenaria de elevação de 1/2 tijolo laminado</t>
  </si>
  <si>
    <t>14.03.060</t>
  </si>
  <si>
    <t>Alvenaria de elevação de 1 tijolo laminado</t>
  </si>
  <si>
    <t>14.04</t>
  </si>
  <si>
    <t>14.04.200</t>
  </si>
  <si>
    <t>Alvenaria de bloco cerâmico de vedação, uso revestido, de 9 cm</t>
  </si>
  <si>
    <t>14.04.210</t>
  </si>
  <si>
    <t>Alvenaria de bloco cerâmico de vedação, uso revestido, de 14 cm</t>
  </si>
  <si>
    <t>14.04.220</t>
  </si>
  <si>
    <t>Alvenaria de bloco cerâmico de vedação, uso revestido, de 19 cm</t>
  </si>
  <si>
    <t>14.05</t>
  </si>
  <si>
    <t>14.05.050</t>
  </si>
  <si>
    <t>Alvenaria de bloco cerâmico estrutural, uso revestido, de 14 cm</t>
  </si>
  <si>
    <t>14.05.060</t>
  </si>
  <si>
    <t>Alvenaria de bloco cerâmico estrutural, uso revestido, de 19 cm</t>
  </si>
  <si>
    <t>14.10</t>
  </si>
  <si>
    <t>14.10.101</t>
  </si>
  <si>
    <t>Alvenaria de bloco de concreto de vedação de 9 x 19 x 39 cm - classe C</t>
  </si>
  <si>
    <t>14.10.111</t>
  </si>
  <si>
    <t>Alvenaria de bloco de concreto de vedação de 14 x 19 x 39 cm - classe C</t>
  </si>
  <si>
    <t>14.10.121</t>
  </si>
  <si>
    <t>Alvenaria de bloco de concreto de vedação de 19 x 19 x 39 cm - classe C</t>
  </si>
  <si>
    <t>14.11</t>
  </si>
  <si>
    <t>14.11.221</t>
  </si>
  <si>
    <t>Alvenaria de bloco de concreto estrutural 14 x 19 x 39 cm - classe B</t>
  </si>
  <si>
    <t>14.11.231</t>
  </si>
  <si>
    <t>Alvenaria de bloco de concreto estrutural 19 x 19 x 39 cm - classe B</t>
  </si>
  <si>
    <t>14.11.261</t>
  </si>
  <si>
    <t>Alvenaria de bloco de concreto estrutural 14 x 19 x 39 cm - classe A</t>
  </si>
  <si>
    <t>14.11.271</t>
  </si>
  <si>
    <t>Alvenaria de bloco de concreto estrutural 19 x 19 x 39 cm - classe A</t>
  </si>
  <si>
    <t>14.15</t>
  </si>
  <si>
    <t>14.15.060</t>
  </si>
  <si>
    <t>Alvenaria em bloco de concreto celular autoclavado de 10 cm, uso revestido - classe C25</t>
  </si>
  <si>
    <t>14.15.100</t>
  </si>
  <si>
    <t>Alvenaria em bloco de concreto celular autoclavado de 12,5 cm, uso revestido - classe C25</t>
  </si>
  <si>
    <t>14.15.120</t>
  </si>
  <si>
    <t>Alvenaria em bloco de concreto celular autoclavado de 15 cm, uso revestido - classe C25</t>
  </si>
  <si>
    <t>14.15.140</t>
  </si>
  <si>
    <t>Alvenaria em bloco de concreto celular autoclavado de 20 cm, uso revestido - classe C25</t>
  </si>
  <si>
    <t>14.20</t>
  </si>
  <si>
    <t>14.20.010</t>
  </si>
  <si>
    <t>Vergas, contravergas e pilaretes de concreto armado</t>
  </si>
  <si>
    <t>14.20.020</t>
  </si>
  <si>
    <t>Cimalha em concreto com pingadeira</t>
  </si>
  <si>
    <t>14.28</t>
  </si>
  <si>
    <t>14.28.030</t>
  </si>
  <si>
    <t>14.28.100</t>
  </si>
  <si>
    <t>14.28.140</t>
  </si>
  <si>
    <t>14.30</t>
  </si>
  <si>
    <t>14.30.010</t>
  </si>
  <si>
    <t>Divisória em placas de granito com espessura de 3 cm</t>
  </si>
  <si>
    <t>14.30.020</t>
  </si>
  <si>
    <t>Divisória em placas de granilite com espessura de 3 cm</t>
  </si>
  <si>
    <t>14.30.070</t>
  </si>
  <si>
    <t>14.30.080</t>
  </si>
  <si>
    <t>14.30.110</t>
  </si>
  <si>
    <t>14.30.160</t>
  </si>
  <si>
    <t>Divisória em placas de gesso acartonado, resistência ao fogo 60 minutos, espessura 120/90mm - 1RF / 1RF LM</t>
  </si>
  <si>
    <t>14.30.190</t>
  </si>
  <si>
    <t>14.30.230</t>
  </si>
  <si>
    <t>14.30.260</t>
  </si>
  <si>
    <t>Divisória em placas de gesso acartonado, resistência ao fogo 30 minutos, espessura 73/48mm - 1ST / 1ST</t>
  </si>
  <si>
    <t>14.30.270</t>
  </si>
  <si>
    <t>Divisória em placas de gesso acartonado, resistência ao fogo 30 minutos, espessura 73/48mm - 1ST / 1ST LM</t>
  </si>
  <si>
    <t>14.30.300</t>
  </si>
  <si>
    <t>Divisória em placas de gesso acartonado, resistência ao fogo 30 minutos, espessura 100/70mm - 1ST / 1ST LM</t>
  </si>
  <si>
    <t>14.30.310</t>
  </si>
  <si>
    <t>Divisória em placas de gesso acartonado, resistência ao fogo 30 minutos, espessura 100/70mm - 1ST / 1ST</t>
  </si>
  <si>
    <t>14.30.410</t>
  </si>
  <si>
    <t>Divisória em placas de gesso acartonado, resistência ao fogo 30 minutos, espessura 100/70mm - 1RU / 1RU</t>
  </si>
  <si>
    <t>14.30.440</t>
  </si>
  <si>
    <t>Divisória em placas duplas de gesso acartonado, resistência ao fogo 60 minutos, espessura 120/70mm - 2ST / 2ST LM</t>
  </si>
  <si>
    <t>14.30.841</t>
  </si>
  <si>
    <t>Divisória cega tipo piso/teto em laminado melamínico de baixa pressão, com coluna estrutural em alumínio extrudado</t>
  </si>
  <si>
    <t>14.30.842</t>
  </si>
  <si>
    <t>Divisória tipo piso/teto em vidro temperado simples, com coluna estrutural em alumínio extrudado</t>
  </si>
  <si>
    <t>14.30.843</t>
  </si>
  <si>
    <t>Divisória tipo piso/teto em vidro temperado duplo e micro persianas, com coluna estrutural em alumínio extrudado</t>
  </si>
  <si>
    <t>14.30.860</t>
  </si>
  <si>
    <t>Divisória em placas de granilite com espessura de 4 cm</t>
  </si>
  <si>
    <t>14.30.870</t>
  </si>
  <si>
    <t>Divisória em placas duplas de gesso acartonado, resistência ao fogo 120 minutos, espessura 130/70mm - 2RF / 2RF</t>
  </si>
  <si>
    <t>14.30.880</t>
  </si>
  <si>
    <t>Divisória em placas duplas de gesso acartonado, resistência ao fogo 60 minutos, espessura 120/70mm - 2ST / 2RU</t>
  </si>
  <si>
    <t>14.30.890</t>
  </si>
  <si>
    <t>Divisória em placas duplas de gesso acartonado, resistência ao fogo 60 minutos, espessura 120/70mm - 2RU / 2RU</t>
  </si>
  <si>
    <t>14.30.900</t>
  </si>
  <si>
    <t>Divisória em placas duplas de gesso acartonado, resistência ao fogo 60 minutos, espessura 98/48mm - 2ST / 2ST LM</t>
  </si>
  <si>
    <t>14.30.910</t>
  </si>
  <si>
    <t>Divisória em placas duplas de gesso acartonado, resistência ao fogo 60 minutos, espessura 98/48mm - 2RU / 2RU LM</t>
  </si>
  <si>
    <t>14.30.920</t>
  </si>
  <si>
    <t>Divisória em placas duplas de gesso acartonado, resistência ao fogo 60 minutos, espessura 98/48mm - 2ST / 2RU LM</t>
  </si>
  <si>
    <t>14.31</t>
  </si>
  <si>
    <t>14.31.030</t>
  </si>
  <si>
    <t>14.40</t>
  </si>
  <si>
    <t>14.40.040</t>
  </si>
  <si>
    <t>Recolocação de divisórias em chapas com montantes metálicos</t>
  </si>
  <si>
    <t>14.40.060</t>
  </si>
  <si>
    <t>Tela galvanizada para fixação de alvenaria com dimensão de 6x50cm</t>
  </si>
  <si>
    <t>14.40.070</t>
  </si>
  <si>
    <t>Tela galvanizada para fixação de alvenaria com dimensão de 7,5x50cm</t>
  </si>
  <si>
    <t>14.40.080</t>
  </si>
  <si>
    <t>Tela galvanizada para fixação de alvenaria com dimensão de 10,5x50cm</t>
  </si>
  <si>
    <t>14.40.090</t>
  </si>
  <si>
    <t>Tela galvanizada para fixação de alvenaria com dimensão de 12x50cm</t>
  </si>
  <si>
    <t>14.40.100</t>
  </si>
  <si>
    <t>Tela galvanizada para fixação de alvenaria com dimensão de 17x50cm</t>
  </si>
  <si>
    <t>15</t>
  </si>
  <si>
    <t>15.01</t>
  </si>
  <si>
    <t>15.01.010</t>
  </si>
  <si>
    <t>Estrutura de madeira tesourada para telha de barro - vãos até 7,00 m</t>
  </si>
  <si>
    <t>15.01.020</t>
  </si>
  <si>
    <t>Estrutura de madeira tesourada para telha de barro - vãos de 7,01 a 10,00 m</t>
  </si>
  <si>
    <t>15.01.030</t>
  </si>
  <si>
    <t>Estrutura de madeira tesourada para telha de barro - vãos de 10,01 a 13,00 m</t>
  </si>
  <si>
    <t>15.01.040</t>
  </si>
  <si>
    <t>Estrutura de madeira tesourada para telha de barro - vãos de 13,01 a 18,00 m</t>
  </si>
  <si>
    <t>15.01.110</t>
  </si>
  <si>
    <t>Estrutura de madeira tesourada para telha perfil ondulado - vãos até 7,00 m</t>
  </si>
  <si>
    <t>15.01.120</t>
  </si>
  <si>
    <t>Estrutura de madeira tesourada para telha perfil ondulado - vãos 7,01 a 10,00 m</t>
  </si>
  <si>
    <t>15.01.130</t>
  </si>
  <si>
    <t>Estrutura de madeira tesourada para telha perfil ondulado - vãos 10,01 a 13,00 m</t>
  </si>
  <si>
    <t>15.01.140</t>
  </si>
  <si>
    <t>Estrutura de madeira tesourada para telha perfil ondulado - vãos 13,01 a 18,00 m</t>
  </si>
  <si>
    <t>15.01.210</t>
  </si>
  <si>
    <t>Estrutura pontaletada para telhas de barro</t>
  </si>
  <si>
    <t>15.01.220</t>
  </si>
  <si>
    <t>Estrutura pontaletada para telhas onduladas</t>
  </si>
  <si>
    <t>15.01.310</t>
  </si>
  <si>
    <t>Estrutura em terças para telhas de barro</t>
  </si>
  <si>
    <t>15.01.320</t>
  </si>
  <si>
    <t>Estrutura em terças para telhas perfil e material qualquer, exceto barro</t>
  </si>
  <si>
    <t>15.01.330</t>
  </si>
  <si>
    <t>Estrutura em terças para telhas perfil trapezoidal</t>
  </si>
  <si>
    <t>15.03</t>
  </si>
  <si>
    <t>15.03.030</t>
  </si>
  <si>
    <t>Fornecimento e montagem de estrutura em aço ASTM-A36, sem pintura</t>
  </si>
  <si>
    <t>15.03.090</t>
  </si>
  <si>
    <t>Montagem de estrutura metálica em aço, sem pintura</t>
  </si>
  <si>
    <t>15.03.110</t>
  </si>
  <si>
    <t>Fornecimento e montagem de estrutura em aço patinável, sem pintura</t>
  </si>
  <si>
    <t>15.03.131</t>
  </si>
  <si>
    <t>Fornecimento e montagem de estrutura em aço ASTM-A572 Grau 50, sem pintura</t>
  </si>
  <si>
    <t>15.03.140</t>
  </si>
  <si>
    <t>Fornecimento e montagem de estrutura tubular em aço ASTM-A572 Grau 50, sem pintura</t>
  </si>
  <si>
    <t>15.05</t>
  </si>
  <si>
    <t>15.05.290</t>
  </si>
  <si>
    <t>Placas, vigas e pilares em concreto armado pré-moldado - fck= 40 MPa</t>
  </si>
  <si>
    <t>15.05.300</t>
  </si>
  <si>
    <t>15.05.520</t>
  </si>
  <si>
    <t>15.05.530</t>
  </si>
  <si>
    <t>15.05.540</t>
  </si>
  <si>
    <t>15.20</t>
  </si>
  <si>
    <t>15.20.020</t>
  </si>
  <si>
    <t>Fornecimento de peças diversas para estrutura em madeira</t>
  </si>
  <si>
    <t>15.20.040</t>
  </si>
  <si>
    <t>Recolocação de peças lineares em madeira com seção até 60 cm²</t>
  </si>
  <si>
    <t>15.20.060</t>
  </si>
  <si>
    <t>Recolocação de peças lineares em madeira com seção superior a 60 cm²</t>
  </si>
  <si>
    <t>16</t>
  </si>
  <si>
    <t>16.02</t>
  </si>
  <si>
    <t>16.02.010</t>
  </si>
  <si>
    <t>Telha de barro tipo italiana</t>
  </si>
  <si>
    <t>16.02.020</t>
  </si>
  <si>
    <t>Telha de barro tipo francesa</t>
  </si>
  <si>
    <t>16.02.030</t>
  </si>
  <si>
    <t>Telha de barro tipo romana</t>
  </si>
  <si>
    <t>16.02.045</t>
  </si>
  <si>
    <t>16.02.060</t>
  </si>
  <si>
    <t>Telha de barro tipo plan</t>
  </si>
  <si>
    <t>16.02.120</t>
  </si>
  <si>
    <t>Emboçamento de beiral em telhas de barro</t>
  </si>
  <si>
    <t>16.02.230</t>
  </si>
  <si>
    <t>Cumeeira de barro emboçado tipos: plan, romana, italiana, francesa e paulistinha</t>
  </si>
  <si>
    <t>16.02.270</t>
  </si>
  <si>
    <t>Espigão de barro emboçado</t>
  </si>
  <si>
    <t>16.03</t>
  </si>
  <si>
    <t>16.03.010</t>
  </si>
  <si>
    <t>Telhamento em cimento reforçado com fio sintético CRFS - perfil ondulado de 6 mm</t>
  </si>
  <si>
    <t>16.03.020</t>
  </si>
  <si>
    <t>Telhamento em cimento reforçado com fio sintético CRFS - perfil ondulado de 8 mm</t>
  </si>
  <si>
    <t>16.03.030</t>
  </si>
  <si>
    <t>Telhamento em cimento reforçado com fio sintético CRFS - perfil trapezoidal de 44 cm</t>
  </si>
  <si>
    <t>16.03.040</t>
  </si>
  <si>
    <t>Telhamento em cimento reforçado com fio sintético CRFS - perfil modulado</t>
  </si>
  <si>
    <t>16.03.300</t>
  </si>
  <si>
    <t>Cumeeira normal em cimento reforçado com fio sintético CRFS - perfil ondulado</t>
  </si>
  <si>
    <t>16.03.310</t>
  </si>
  <si>
    <t>Cumeeira universal em cimento reforçado com fio sintético CRFS - perfil ondulado</t>
  </si>
  <si>
    <t>16.03.320</t>
  </si>
  <si>
    <t>Cumeeira normal em cimento reforçado com fio sintético CRFS - perfil trapezoidal 44 cm</t>
  </si>
  <si>
    <t>16.03.330</t>
  </si>
  <si>
    <t>Cumeeira normal em cimento reforçado com fio sintético CRFS - perfil modulado</t>
  </si>
  <si>
    <t>16.03.360</t>
  </si>
  <si>
    <t>Espigão em cimento reforçado com fio sintético CRFS - perfil ondulado</t>
  </si>
  <si>
    <t>16.03.370</t>
  </si>
  <si>
    <t>Espigão em cimento reforçado com fio sintético CRFS - perfil modulado</t>
  </si>
  <si>
    <t>16.03.400</t>
  </si>
  <si>
    <t>Rufo em cimento reforçado com fio sintético CRFS - perfil ondulado</t>
  </si>
  <si>
    <t>16.10</t>
  </si>
  <si>
    <t>16.10.020</t>
  </si>
  <si>
    <t>16.10.100</t>
  </si>
  <si>
    <t>16.12</t>
  </si>
  <si>
    <t>16.12.020</t>
  </si>
  <si>
    <t>Telhamento em chapa de aço pré-pintada com epóxi e poliéster, perfil ondulado, com espessura de 0,50 mm</t>
  </si>
  <si>
    <t>16.12.040</t>
  </si>
  <si>
    <t>Telhamento em chapa de aço pré-pintada com epóxi e poliéster, perfil ondulado calandrado, com espessura de 0,80 mm</t>
  </si>
  <si>
    <t>16.12.050</t>
  </si>
  <si>
    <t>Telhamento em chapa de aço pré-pintada com epóxi e poliéster, perfil trapezoidal, com espessura de 0,80 mm e altura de 100 mm</t>
  </si>
  <si>
    <t>16.12.060</t>
  </si>
  <si>
    <t>16.12.200</t>
  </si>
  <si>
    <t>Cumeeira em chapa de aço pré-pintada com epóxi e poliéster, perfil trapezoidal, com espessura de 0,50 mm</t>
  </si>
  <si>
    <t>16.12.220</t>
  </si>
  <si>
    <t>Cumeeira em chapa de aço pré-pintada com epóxi e poliéster, perfil ondulado, com espessura de 0,50 mm</t>
  </si>
  <si>
    <t>16.13</t>
  </si>
  <si>
    <t>16.13.060</t>
  </si>
  <si>
    <t>16.13.070</t>
  </si>
  <si>
    <t>16.13.130</t>
  </si>
  <si>
    <t>Telhamento em chapa de aço com pintura poliéster, tipo sanduíche, espessura de 0,50 mm, com poliestireno expandido</t>
  </si>
  <si>
    <t>16.13.140</t>
  </si>
  <si>
    <t>Telhamento em chapa de aço galvanizado autoportante, perfil trapezoidal, com espessura de 0,80 mm e altura de 120 mm</t>
  </si>
  <si>
    <t>16.16</t>
  </si>
  <si>
    <t>16.16.040</t>
  </si>
  <si>
    <t>Telha ondulada translúcida em polipropileno</t>
  </si>
  <si>
    <t>16.16.160</t>
  </si>
  <si>
    <t>Telha em poliéster reforçado com fibras de vidro, perfil trapezoidal 49</t>
  </si>
  <si>
    <t>16.16.400</t>
  </si>
  <si>
    <t>16.20</t>
  </si>
  <si>
    <t>16.20.020</t>
  </si>
  <si>
    <t>Telhas de vidro para iluminação tipo francesa</t>
  </si>
  <si>
    <t>16.20.040</t>
  </si>
  <si>
    <t>Telhas de vidro para iluminação tipo colonial/paulistinha</t>
  </si>
  <si>
    <t>16.30</t>
  </si>
  <si>
    <t>16.30.020</t>
  </si>
  <si>
    <t>Domo de acrílico fixado em perfis de alumínio</t>
  </si>
  <si>
    <t>16.32</t>
  </si>
  <si>
    <t>16.32.070</t>
  </si>
  <si>
    <t>Cobertura curva em chapa de policarbonato alveolar bronze de 6 mm</t>
  </si>
  <si>
    <t>16.32.120</t>
  </si>
  <si>
    <t>16.32.130</t>
  </si>
  <si>
    <t>16.33</t>
  </si>
  <si>
    <t>Calha, rufo, afins em chapa galvanizada nº 24 - corte 0,33 m</t>
  </si>
  <si>
    <t>Calha, rufo, afins em chapa galvanizada nº 24 - corte 0,50 m</t>
  </si>
  <si>
    <t>Calha, rufo, afins em chapa galvanizada nº 24 - corte 1,00 m</t>
  </si>
  <si>
    <t>Calha, rufo, afins em chapa galvanizada nº 26 - corte 0,33 m</t>
  </si>
  <si>
    <t>Calha, rufo, afins em chapa galvanizada nº 26 - corte 0,50 m</t>
  </si>
  <si>
    <t>16.33.400</t>
  </si>
  <si>
    <t>Rufo pré-moldado em concreto, de 14 x 50 x 18,5 cm</t>
  </si>
  <si>
    <t>16.33.410</t>
  </si>
  <si>
    <t>Rufo pré-moldado em concreto, de 20 x 50 x 26 cm</t>
  </si>
  <si>
    <t>16.40</t>
  </si>
  <si>
    <t>16.40.040</t>
  </si>
  <si>
    <t>Recolocação de cumeeiras e espigões de barro</t>
  </si>
  <si>
    <t>16.40.060</t>
  </si>
  <si>
    <t>Recolocação de telha de barro tipo colonial/paulistinha</t>
  </si>
  <si>
    <t>16.40.080</t>
  </si>
  <si>
    <t>Recolocação de telha de barro tipo plan</t>
  </si>
  <si>
    <t>16.40.090</t>
  </si>
  <si>
    <t>Recolocação de domo de acrílico, inclusive perfis metálicos de fixação</t>
  </si>
  <si>
    <t>16.40.120</t>
  </si>
  <si>
    <t>Recolocação de telhas de barro tipo francesa</t>
  </si>
  <si>
    <t>16.40.140</t>
  </si>
  <si>
    <t>Recolocação de telha em fibrocimento ou CRFS, perfil ondulado</t>
  </si>
  <si>
    <t>16.40.150</t>
  </si>
  <si>
    <t>Recolocação de telha em fibrocimento ou CRFS, perfil modulado ou trapezoidal</t>
  </si>
  <si>
    <t>17</t>
  </si>
  <si>
    <t>17.01</t>
  </si>
  <si>
    <t>17.01.010</t>
  </si>
  <si>
    <t>Argamassa de proteção com argila expandida</t>
  </si>
  <si>
    <t>17.01.020</t>
  </si>
  <si>
    <t>Argamassa de regularização e/ou proteção</t>
  </si>
  <si>
    <t>17.01.040</t>
  </si>
  <si>
    <t>Lastro de concreto impermeabilizado</t>
  </si>
  <si>
    <t>17.01.050</t>
  </si>
  <si>
    <t>Regularização de piso com nata de cimento</t>
  </si>
  <si>
    <t>17.01.060</t>
  </si>
  <si>
    <t>Regularização de piso com nata de cimento e bianco</t>
  </si>
  <si>
    <t>17.01.120</t>
  </si>
  <si>
    <t>17.02</t>
  </si>
  <si>
    <t>17.02.020</t>
  </si>
  <si>
    <t>Chapisco</t>
  </si>
  <si>
    <t>17.02.030</t>
  </si>
  <si>
    <t>Chapisco 1:4 com areia grossa</t>
  </si>
  <si>
    <t>17.02.040</t>
  </si>
  <si>
    <t>Chapisco com bianco</t>
  </si>
  <si>
    <t>17.02.060</t>
  </si>
  <si>
    <t>Chapisco fino peneirado</t>
  </si>
  <si>
    <t>17.02.080</t>
  </si>
  <si>
    <t>Chapisco rústico com pedra britada nº 1</t>
  </si>
  <si>
    <t>17.02.120</t>
  </si>
  <si>
    <t>Emboço comum</t>
  </si>
  <si>
    <t>17.02.140</t>
  </si>
  <si>
    <t>Emboço desempenado com espuma de poliéster</t>
  </si>
  <si>
    <t>17.02.220</t>
  </si>
  <si>
    <t>Reboco</t>
  </si>
  <si>
    <t>17.02.260</t>
  </si>
  <si>
    <t>Barra lisa com acabamento em nata de cimento</t>
  </si>
  <si>
    <t>Emboço desempenado com argamassa industrializada</t>
  </si>
  <si>
    <t>17.03</t>
  </si>
  <si>
    <t>17.03.020</t>
  </si>
  <si>
    <t>Cimentado desempenado</t>
  </si>
  <si>
    <t>17.03.040</t>
  </si>
  <si>
    <t>Cimentado desempenado e alisado (queimado)</t>
  </si>
  <si>
    <t>17.03.060</t>
  </si>
  <si>
    <t>Cimentado desempenado e alisado com corante (queimado)</t>
  </si>
  <si>
    <t>17.03.080</t>
  </si>
  <si>
    <t>Cimentado semi-áspero</t>
  </si>
  <si>
    <t>17.03.100</t>
  </si>
  <si>
    <t>Cimentado áspero com caneluras</t>
  </si>
  <si>
    <t>17.03.200</t>
  </si>
  <si>
    <t>Degrau em cimentado</t>
  </si>
  <si>
    <t>17.03.300</t>
  </si>
  <si>
    <t>Rodapé em cimentado desempenado e alisado com altura 5 cm</t>
  </si>
  <si>
    <t>17.03.310</t>
  </si>
  <si>
    <t>Rodapé em cimentado desempenado e alisado com altura 7 cm</t>
  </si>
  <si>
    <t>17.03.320</t>
  </si>
  <si>
    <t>Rodapé em cimentado desempenado e alisado com altura 10 cm</t>
  </si>
  <si>
    <t>17.03.330</t>
  </si>
  <si>
    <t>Rodapé em cimentado desempenado e alisado com altura 15 cm</t>
  </si>
  <si>
    <t>17.04</t>
  </si>
  <si>
    <t>17.04.020</t>
  </si>
  <si>
    <t>Revestimento em gesso liso desempenado sobre emboço</t>
  </si>
  <si>
    <t>17.04.040</t>
  </si>
  <si>
    <t>Revestimento em gesso liso desempenado sobre bloco</t>
  </si>
  <si>
    <t>17.05</t>
  </si>
  <si>
    <t>17.05.020</t>
  </si>
  <si>
    <t>Piso com requadro em concreto simples sem controle de fck</t>
  </si>
  <si>
    <t>17.05.070</t>
  </si>
  <si>
    <t>17.05.100</t>
  </si>
  <si>
    <t>17.05.320</t>
  </si>
  <si>
    <t>Soleira em concreto simples</t>
  </si>
  <si>
    <t>17.05.420</t>
  </si>
  <si>
    <t>Peitoril em concreto simples</t>
  </si>
  <si>
    <t>17.10</t>
  </si>
  <si>
    <t>17.10.020</t>
  </si>
  <si>
    <t>Piso em granilite moldado no local</t>
  </si>
  <si>
    <t>17.10.100</t>
  </si>
  <si>
    <t>Soleira em granilite moldado no local</t>
  </si>
  <si>
    <t>17.10.120</t>
  </si>
  <si>
    <t>Degrau em granilite moldado no local</t>
  </si>
  <si>
    <t>17.10.200</t>
  </si>
  <si>
    <t>Rodapé qualquer em granilite moldado no local até 10 cm</t>
  </si>
  <si>
    <t>17.10.410</t>
  </si>
  <si>
    <t>Rodapé em placas pré-moldadas de granilite, acabamento encerado, até 10 cm</t>
  </si>
  <si>
    <t>17.10.430</t>
  </si>
  <si>
    <t>Piso em placas de granilite, acabamento encerado</t>
  </si>
  <si>
    <t>17.12</t>
  </si>
  <si>
    <t>17.12.060</t>
  </si>
  <si>
    <t>Piso em alta resistência moldado no local 12 mm</t>
  </si>
  <si>
    <t>17.12.100</t>
  </si>
  <si>
    <t>Soleira em alta resistência moldada no local</t>
  </si>
  <si>
    <t>17.12.120</t>
  </si>
  <si>
    <t>Degrau em alta resistência 8 mm</t>
  </si>
  <si>
    <t>17.12.140</t>
  </si>
  <si>
    <t>Degrau em alta resistência 12 mm</t>
  </si>
  <si>
    <t>17.12.240</t>
  </si>
  <si>
    <t>Rodapé qualquer em alta resistência moldado no local até 10 cm</t>
  </si>
  <si>
    <t>17.20</t>
  </si>
  <si>
    <t>17.20.020</t>
  </si>
  <si>
    <t>Massa raspada</t>
  </si>
  <si>
    <t>17.20.040</t>
  </si>
  <si>
    <t>Revestimento em granito lavado tipo Fulget uso externo, em faixas até 40 cm</t>
  </si>
  <si>
    <t>17.20.050</t>
  </si>
  <si>
    <t>Friso para junta de dilatação em revestimento de granito lavado tipo Fulget</t>
  </si>
  <si>
    <t>17.20.060</t>
  </si>
  <si>
    <t>Revestimento em granito lavado tipo Fulget uso externo</t>
  </si>
  <si>
    <t>17.20.140</t>
  </si>
  <si>
    <t>Revestimento texturizado acrílico com microagregados minerais</t>
  </si>
  <si>
    <t>17.40</t>
  </si>
  <si>
    <t>17.40.010</t>
  </si>
  <si>
    <t>Reparos em piso de granilite - estucamento e polimento</t>
  </si>
  <si>
    <t>17.40.020</t>
  </si>
  <si>
    <t>Reparos em pisos de alta resistência fundidos no local - estucamento e polimento</t>
  </si>
  <si>
    <t>17.40.030</t>
  </si>
  <si>
    <t>17.40.070</t>
  </si>
  <si>
    <t>Reparos em rodapé de granilite - estucamento e polimento</t>
  </si>
  <si>
    <t>17.40.110</t>
  </si>
  <si>
    <t>Faixa antiderrapante definitiva para degraus, soleiras, patamares ou pisos</t>
  </si>
  <si>
    <t>17.40.150</t>
  </si>
  <si>
    <t>Resina acrílica para piso de granilite</t>
  </si>
  <si>
    <t>17.40.160</t>
  </si>
  <si>
    <t>Resina epóxi para piso de granilite</t>
  </si>
  <si>
    <t>17.40.180</t>
  </si>
  <si>
    <t>Resina acrílica para degrau de granilite</t>
  </si>
  <si>
    <t>17.40.190</t>
  </si>
  <si>
    <t>Resina epóxi para degrau de granilite</t>
  </si>
  <si>
    <t>18</t>
  </si>
  <si>
    <t>18.05</t>
  </si>
  <si>
    <t>18.05.020</t>
  </si>
  <si>
    <t>18.06</t>
  </si>
  <si>
    <t>18.06.102</t>
  </si>
  <si>
    <t>18.06.103</t>
  </si>
  <si>
    <t>Rodapé em placa cerâmica esmaltada PEI-5 para área interna, grupo de absorção BIIb, resistência química B, assentado com argamassa colante industrializada</t>
  </si>
  <si>
    <t>18.06.142</t>
  </si>
  <si>
    <t>Placa cerâmica esmaltada antiderrapante PEI-5 para área interna com saída para o exterior, grupo de absorção BIIa, resistência química A, assentado com argamassa colante industrializada</t>
  </si>
  <si>
    <t>18.06.143</t>
  </si>
  <si>
    <t>Rodapé em placa cerâmica esmaltada antiderrapante PEI-5 para área interna com saída para o exterior, grupo de absorção BIIa, resistência química A, assentado com argamassa colante industrializada</t>
  </si>
  <si>
    <t>18.06.182</t>
  </si>
  <si>
    <t>Placa cerâmica esmaltada rústica PEI-5 para área interna com saída para o exterior, grupo de absorção BIIb, resistência química B, assentado com argamassa colante industrializada</t>
  </si>
  <si>
    <t>18.06.183</t>
  </si>
  <si>
    <t>Rodapé em placa cerâmica esmaltada rústica PEI-5 para área interna com saída para o exterior, grupo de absorção BIIb, resistência química B, assentado com argamassa colante industrializada</t>
  </si>
  <si>
    <t>18.06.350</t>
  </si>
  <si>
    <t>Assentamento de pisos e revestimentos cerâmicos com argamassa mista</t>
  </si>
  <si>
    <t>18.06.400</t>
  </si>
  <si>
    <t>Rejuntamento em placas cerâmicas com cimento branco, juntas acima de 3 até 5 mm</t>
  </si>
  <si>
    <t>18.06.410</t>
  </si>
  <si>
    <t>Rejuntamento em placas cerâmicas com argamassa industrializada para rejunte, juntas acima de 3 até 5 mm</t>
  </si>
  <si>
    <t>18.06.420</t>
  </si>
  <si>
    <t>Rejuntamento em placas cerâmicas com cimento branco, juntas acima de 5 até 10 mm</t>
  </si>
  <si>
    <t>18.06.430</t>
  </si>
  <si>
    <t>Rejuntamento em placas cerâmicas com argamassa industrializada para rejunte, juntas acima de 5 até 10 mm</t>
  </si>
  <si>
    <t>18.06.500</t>
  </si>
  <si>
    <t>Rejuntamento de rodapé em placas cerâmicas com cimento branco, altura até 10 cm, juntas acima de 3 até 5 mm</t>
  </si>
  <si>
    <t>18.06.510</t>
  </si>
  <si>
    <t>Rejuntamento de rodapé em placas cerâmicas com argamassa industrializada para rejunte, altura até 10 cm, juntas acima de 3 até 5 mm</t>
  </si>
  <si>
    <t>18.06.520</t>
  </si>
  <si>
    <t>Rejuntamento de rodapé em placas cerâmicas com cimento branco, altura até 10 cm, juntas acima de 5 até 10 mm</t>
  </si>
  <si>
    <t>18.06.530</t>
  </si>
  <si>
    <t>Rejuntamento de rodapé em placas cerâmicas com argamassa industrializada para rejunte, altura até 10 cm, juntas acima de 5 até 10 mm</t>
  </si>
  <si>
    <t>18.07</t>
  </si>
  <si>
    <t>18.07.020</t>
  </si>
  <si>
    <t>Placa cerâmica não esmaltada extrudada de alta resistência química e mecânica, espessura de 9 mm, uso industrial, assentado com argamassa química bicomponente</t>
  </si>
  <si>
    <t>18.07.040</t>
  </si>
  <si>
    <t>Placa cerâmica não esmaltada extrudada de alta resistência química e mecânica, espessura de 14 mm, uso industrial, assentado com argamassa química bicomponente</t>
  </si>
  <si>
    <t>18.07.080</t>
  </si>
  <si>
    <t>Rodapé em placa cerâmica não esmaltada extrudada de alta resistência química e mecânica, altura de 10 cm, uso industrial, assentado com argamassa química bicomponente</t>
  </si>
  <si>
    <t>18.07.160</t>
  </si>
  <si>
    <t>18.07.170</t>
  </si>
  <si>
    <t>18.07.200</t>
  </si>
  <si>
    <t>18.07.210</t>
  </si>
  <si>
    <t>18.07.220</t>
  </si>
  <si>
    <t>Rejuntamento em placa cerâmica extrudada antiácida, espessura de 14 mm, com argamassa industrializada bicomponente, à base de resina furânica, juntas acima de 3 até 6 mm</t>
  </si>
  <si>
    <t>18.07.230</t>
  </si>
  <si>
    <t>Rejuntamento em placa cerâmica extrudada antiácida de 14 mm, com argamassa sintética industrializada tricomponente, à base de resina epóxi, juntas de 3 até 6 mm</t>
  </si>
  <si>
    <t>18.07.250</t>
  </si>
  <si>
    <t>18.07.300</t>
  </si>
  <si>
    <t>18.07.310</t>
  </si>
  <si>
    <t>18.08</t>
  </si>
  <si>
    <t>18.08.032</t>
  </si>
  <si>
    <t>18.08.042</t>
  </si>
  <si>
    <t>18.08.062</t>
  </si>
  <si>
    <t>18.08.072</t>
  </si>
  <si>
    <t>18.08.090</t>
  </si>
  <si>
    <t>18.08.100</t>
  </si>
  <si>
    <t>18.08.110</t>
  </si>
  <si>
    <t>18.08.120</t>
  </si>
  <si>
    <t>18.08.152</t>
  </si>
  <si>
    <t>18.08.162</t>
  </si>
  <si>
    <t>18.08.170</t>
  </si>
  <si>
    <t>18.08.180</t>
  </si>
  <si>
    <t>18.11</t>
  </si>
  <si>
    <t>18.11.012</t>
  </si>
  <si>
    <t>Revestimento em placa cerâmica esmaltada de 7,5x7,5 cm, assentado e rejuntado com argamassa industrializada</t>
  </si>
  <si>
    <t>18.11.022</t>
  </si>
  <si>
    <t>Revestimento em placa cerâmica esmaltada de 10x10 cm, assentado e rejuntado com argamassa industrializada</t>
  </si>
  <si>
    <t>18.11.032</t>
  </si>
  <si>
    <t>Revestimento em placa cerâmica esmaltada de 15x15 cm, tipo monocolor, assentado e rejuntado com argamassa industrializada</t>
  </si>
  <si>
    <t>18.11.042</t>
  </si>
  <si>
    <t>Revestimento em placa cerâmica esmaltada de 20x20 cm, tipo monocolor, assentado e rejuntado com argamassa industrializada</t>
  </si>
  <si>
    <t>18.11.052</t>
  </si>
  <si>
    <t>Revestimento em placa cerâmica esmaltada, tipo monoporosa, retangular, assentado e rejuntado com argamassa industrializada</t>
  </si>
  <si>
    <t>18.12</t>
  </si>
  <si>
    <t>18.12.020</t>
  </si>
  <si>
    <t>Revestimento em pastilha de porcelana natural ou esmaltada de 5 x 5 cm, assentado e rejuntado com argamassa colante industrializada</t>
  </si>
  <si>
    <t>18.12.120</t>
  </si>
  <si>
    <t>Revestimento em pastilha de porcelana natural ou esmaltada de 2,5 x 2,5 cm, assentado e rejuntado com argamassa colante industrializada</t>
  </si>
  <si>
    <t>18.12.140</t>
  </si>
  <si>
    <t>Revestimento em pastilha de porcelana natural ou esmaltada de 2,5 x 5 cm, assentado e rejuntado com argamassa colante industrializada</t>
  </si>
  <si>
    <t>18.13</t>
  </si>
  <si>
    <t>18.13.010</t>
  </si>
  <si>
    <t>Revestimento em placa cerâmica não esmaltada extrudada, de alta resistência química e mecânica, espessura de 9 mm, assentado com argamassa colante industrializada</t>
  </si>
  <si>
    <t>18.13.020</t>
  </si>
  <si>
    <t>Revestimento em placa cerâmica extrudada de alta resistência química e mecânica, espessura entre 9 e 10 mm, assentado com argamassa industrializada de alta aderência</t>
  </si>
  <si>
    <t>18.13.202</t>
  </si>
  <si>
    <t>Rejuntamento em placa cerâmica extrudada, espessura entre 9 e 10 mm, com argamassa industrial anticorrosiva à base de resina epóxi, juntas de 6 a 10 mm</t>
  </si>
  <si>
    <t>19</t>
  </si>
  <si>
    <t>19.01</t>
  </si>
  <si>
    <t>19.02</t>
  </si>
  <si>
    <t>19.02.020</t>
  </si>
  <si>
    <t>19.02.040</t>
  </si>
  <si>
    <t>19.02.060</t>
  </si>
  <si>
    <t>19.02.080</t>
  </si>
  <si>
    <t>19.02.220</t>
  </si>
  <si>
    <t>19.02.240</t>
  </si>
  <si>
    <t>19.02.250</t>
  </si>
  <si>
    <t>19.03</t>
  </si>
  <si>
    <t>19.03.020</t>
  </si>
  <si>
    <t>Revestimento em pedra tipo arenito comum</t>
  </si>
  <si>
    <t>19.03.060</t>
  </si>
  <si>
    <t>Revestimento em pedra mineira comum</t>
  </si>
  <si>
    <t>19.03.090</t>
  </si>
  <si>
    <t>Revestimento em pedra Miracema</t>
  </si>
  <si>
    <t>19.03.100</t>
  </si>
  <si>
    <t>19.03.110</t>
  </si>
  <si>
    <t>19.03.220</t>
  </si>
  <si>
    <t>19.03.260</t>
  </si>
  <si>
    <t>Revestimento em pedra ardósia selecionada</t>
  </si>
  <si>
    <t>19.03.270</t>
  </si>
  <si>
    <t>19.03.290</t>
  </si>
  <si>
    <t>19.20</t>
  </si>
  <si>
    <t>19.20.020</t>
  </si>
  <si>
    <t>Recolocação de mármore, pedras e granitos, assentes com massa</t>
  </si>
  <si>
    <t>20</t>
  </si>
  <si>
    <t>20.01</t>
  </si>
  <si>
    <t>20.01.040</t>
  </si>
  <si>
    <t>Lambril em madeira macho/fêmea tarugado, exceto pinus</t>
  </si>
  <si>
    <t>20.03</t>
  </si>
  <si>
    <t>20.03.010</t>
  </si>
  <si>
    <t>Soalho em tábua de madeira aparelhada</t>
  </si>
  <si>
    <t>20.04</t>
  </si>
  <si>
    <t>20.04.020</t>
  </si>
  <si>
    <t>Piso em tacos de Ipê colado</t>
  </si>
  <si>
    <t>20.10</t>
  </si>
  <si>
    <t>20.10.040</t>
  </si>
  <si>
    <t>Rodapé de madeira de 7 x 1,5 cm</t>
  </si>
  <si>
    <t>20.10.120</t>
  </si>
  <si>
    <t>Cordão de madeira</t>
  </si>
  <si>
    <t>20.20</t>
  </si>
  <si>
    <t>20.20.020</t>
  </si>
  <si>
    <t>Recolocação de soalho em madeira</t>
  </si>
  <si>
    <t>20.20.040</t>
  </si>
  <si>
    <t>Recolocação de tacos soltos com cola</t>
  </si>
  <si>
    <t>20.20.100</t>
  </si>
  <si>
    <t>Recolocação de rodapé e cordão de madeira</t>
  </si>
  <si>
    <t>20.20.220</t>
  </si>
  <si>
    <t>Raspagem com calafetação e aplicação de cera</t>
  </si>
  <si>
    <t>21</t>
  </si>
  <si>
    <t>21.01</t>
  </si>
  <si>
    <t>21.01.100</t>
  </si>
  <si>
    <t>21.02</t>
  </si>
  <si>
    <t>21.02.050</t>
  </si>
  <si>
    <t>21.02.060</t>
  </si>
  <si>
    <t>21.02.271</t>
  </si>
  <si>
    <t>21.02.281</t>
  </si>
  <si>
    <t>21.02.291</t>
  </si>
  <si>
    <t>21.02.310</t>
  </si>
  <si>
    <t>21.02.311</t>
  </si>
  <si>
    <t>21.02.320</t>
  </si>
  <si>
    <t>21.03</t>
  </si>
  <si>
    <t>21.03.010</t>
  </si>
  <si>
    <t>21.03.090</t>
  </si>
  <si>
    <t>Piso elevado tipo telescópico em chapa de aço, sem revestimento</t>
  </si>
  <si>
    <t>21.03.151</t>
  </si>
  <si>
    <t>21.04</t>
  </si>
  <si>
    <t>21.04.100</t>
  </si>
  <si>
    <t>Revestimento com carpete para tráfego moderado, uso comercial, tipo bouclê de 5,4 até 8 mm</t>
  </si>
  <si>
    <t>21.04.110</t>
  </si>
  <si>
    <t>Revestimento com carpete para tráfego intenso, uso comercial, tipo bouclê de 6 mm</t>
  </si>
  <si>
    <t>21.05</t>
  </si>
  <si>
    <t>21.05.010</t>
  </si>
  <si>
    <t>21.05.100</t>
  </si>
  <si>
    <t>21.07</t>
  </si>
  <si>
    <t>21.07.010</t>
  </si>
  <si>
    <t>Revestimento em laminado melamínico dissipativo</t>
  </si>
  <si>
    <t>21.10</t>
  </si>
  <si>
    <t>21.10.050</t>
  </si>
  <si>
    <t>21.10.051</t>
  </si>
  <si>
    <t>21.10.061</t>
  </si>
  <si>
    <t>21.10.071</t>
  </si>
  <si>
    <t>21.10.081</t>
  </si>
  <si>
    <t>21.10.210</t>
  </si>
  <si>
    <t>21.10.220</t>
  </si>
  <si>
    <t>Rodapé de cordão de poliamida</t>
  </si>
  <si>
    <t>21.10.250</t>
  </si>
  <si>
    <t>21.11</t>
  </si>
  <si>
    <t>21.11.050</t>
  </si>
  <si>
    <t>Degrau (piso e espelho) em borracha sintética preta com testeira - colado</t>
  </si>
  <si>
    <t>21.11.131</t>
  </si>
  <si>
    <t>21.20</t>
  </si>
  <si>
    <t>21.20.020</t>
  </si>
  <si>
    <t>Recolocação de piso sintético com cola</t>
  </si>
  <si>
    <t>21.20.040</t>
  </si>
  <si>
    <t>Recolocação de piso sintético argamassado</t>
  </si>
  <si>
    <t>21.20.050</t>
  </si>
  <si>
    <t>Recolocação de piso elevado telescópico metálico, inclusive estrutura de sustentação</t>
  </si>
  <si>
    <t>21.20.060</t>
  </si>
  <si>
    <t>Furação de piso elevado telescópico em chapa de aço</t>
  </si>
  <si>
    <t>21.20.100</t>
  </si>
  <si>
    <t>Recolocação de rodapé e cordões sintéticos</t>
  </si>
  <si>
    <t>21.20.300</t>
  </si>
  <si>
    <t>Fita adesiva antiderrapante com largura de 5 cm</t>
  </si>
  <si>
    <t>21.20.302</t>
  </si>
  <si>
    <t>Fita adesiva antiderrapante fosforescente, alto tráfego, largura de 5 cm</t>
  </si>
  <si>
    <t>21.20.410</t>
  </si>
  <si>
    <t>Cantoneira de sobrepor em PVC de 4 x 4 cm</t>
  </si>
  <si>
    <t>21.20.460</t>
  </si>
  <si>
    <t>Canto externo de acabamento em PVC</t>
  </si>
  <si>
    <t>22</t>
  </si>
  <si>
    <t>22.01</t>
  </si>
  <si>
    <t>22.01.010</t>
  </si>
  <si>
    <t>Forro em tábuas aparelhadas macho e fêmea de pinus</t>
  </si>
  <si>
    <t>22.01.020</t>
  </si>
  <si>
    <t>Forro em tábuas aparelhadas macho e fêmea de pinus tarugado</t>
  </si>
  <si>
    <t>22.01.080</t>
  </si>
  <si>
    <t>Forro xadrez em ripas de angelim-vermelho / bacuri / maçaranduba tarugado</t>
  </si>
  <si>
    <t>22.01.210</t>
  </si>
  <si>
    <t>22.01.220</t>
  </si>
  <si>
    <t>Beiral em tábua de angelim-vermelho / bacuri / maçaranduba macho e fêmea com tarugamento</t>
  </si>
  <si>
    <t>22.01.240</t>
  </si>
  <si>
    <t>Beiral em tábua de angelim-vermelho / bacuri / maçaranduba macho e fêmea</t>
  </si>
  <si>
    <t>22.02</t>
  </si>
  <si>
    <t>22.02.010</t>
  </si>
  <si>
    <t>Forro em placa de gesso liso fixo</t>
  </si>
  <si>
    <t>22.02.030</t>
  </si>
  <si>
    <t>22.02.100</t>
  </si>
  <si>
    <t>22.02.190</t>
  </si>
  <si>
    <t>22.03</t>
  </si>
  <si>
    <t>22.03.020</t>
  </si>
  <si>
    <t>Forro em lã de vidro revestido em PVC, espessura de 20 mm</t>
  </si>
  <si>
    <t>22.03.030</t>
  </si>
  <si>
    <t>Forro em fibra mineral acústico, revestido em látex</t>
  </si>
  <si>
    <t>22.03.040</t>
  </si>
  <si>
    <t>22.03.050</t>
  </si>
  <si>
    <t>Forro em fibra mineral revestido em látex</t>
  </si>
  <si>
    <t>22.03.070</t>
  </si>
  <si>
    <t>Forro em lâmina de PVC</t>
  </si>
  <si>
    <t>22.03.122</t>
  </si>
  <si>
    <t>22.03.140</t>
  </si>
  <si>
    <t>22.04</t>
  </si>
  <si>
    <t>22.04.020</t>
  </si>
  <si>
    <t>22.06</t>
  </si>
  <si>
    <t>22.06.130</t>
  </si>
  <si>
    <t>Brise em placa cimentícia, montado em perfil e chapa metálica</t>
  </si>
  <si>
    <t>22.06.240</t>
  </si>
  <si>
    <t>Brise metálico fixo em chapa lisa aluzinc pré-pintada, formato ogiva, lâmina frontal de 200 mm</t>
  </si>
  <si>
    <t>22.06.250</t>
  </si>
  <si>
    <t>Brise metálico curvo e móvel termoacústico em chapa lisa aluzinc pré-pintada</t>
  </si>
  <si>
    <t>22.06.300</t>
  </si>
  <si>
    <t>Brise metálico curvo e móvel em chapa microperfurada de alumínio pré-pintada</t>
  </si>
  <si>
    <t>22.06.340</t>
  </si>
  <si>
    <t>Brise metálico fixo em chapa lisa alumínio pré-pintada, formato ogiva, lâmina frontal de 200 mm</t>
  </si>
  <si>
    <t>22.06.350</t>
  </si>
  <si>
    <t>Brise metálico curvo e móvel termoacústico em chapa lisa de alumínio pré-pintada</t>
  </si>
  <si>
    <t>22.20</t>
  </si>
  <si>
    <t>22.20.020</t>
  </si>
  <si>
    <t>Recolocação de forros fixados</t>
  </si>
  <si>
    <t>22.20.040</t>
  </si>
  <si>
    <t>Recolocação de forros apoiados ou encaixados</t>
  </si>
  <si>
    <t>22.20.050</t>
  </si>
  <si>
    <t>Moldura de gesso simples, largura até 6,0 cm</t>
  </si>
  <si>
    <t>22.20.090</t>
  </si>
  <si>
    <t>Abertura para vão de luminária em forro de PVC modular</t>
  </si>
  <si>
    <t>23</t>
  </si>
  <si>
    <t>23.01</t>
  </si>
  <si>
    <t>23.01.050</t>
  </si>
  <si>
    <t>23.01.060</t>
  </si>
  <si>
    <t>Caixilho em madeira tipo veneziana de correr</t>
  </si>
  <si>
    <t>23.02</t>
  </si>
  <si>
    <t>23.02.010</t>
  </si>
  <si>
    <t>Acréscimo de bandeira - porta macho e fêmea com batente de madeira</t>
  </si>
  <si>
    <t>23.02.030</t>
  </si>
  <si>
    <t>Porta macho e fêmea com batente de madeira - 70 x 210 cm</t>
  </si>
  <si>
    <t>23.02.040</t>
  </si>
  <si>
    <t>Porta macho e fêmea com batente de madeira - 80 x 210 cm</t>
  </si>
  <si>
    <t>23.02.050</t>
  </si>
  <si>
    <t>Porta macho e fêmea com batente de madeira - 90 x 210 cm</t>
  </si>
  <si>
    <t>23.02.060</t>
  </si>
  <si>
    <t>Porta macho e fêmea com batente de madeira - 120 x 210 cm</t>
  </si>
  <si>
    <t>23.04</t>
  </si>
  <si>
    <t>23.04.070</t>
  </si>
  <si>
    <t>Porta em laminado fenólico melamínico com batente em alumínio - 80 x 180 cm</t>
  </si>
  <si>
    <t>23.04.080</t>
  </si>
  <si>
    <t>Porta em laminado fenólico melamínico com batente em alumínio - 60 x 160 cm</t>
  </si>
  <si>
    <t>23.04.090</t>
  </si>
  <si>
    <t>Porta em laminado fenólico melamínico com acabamento liso, batente de madeira sem revestimento - 70 x 210 cm</t>
  </si>
  <si>
    <t>23.04.100</t>
  </si>
  <si>
    <t>Porta em laminado fenólico melamínico com acabamento liso, batente de madeira sem revestimento - 80 x 210 cm</t>
  </si>
  <si>
    <t>23.04.110</t>
  </si>
  <si>
    <t>Porta em laminado fenólico melamínico com acabamento liso, batente de madeira sem revestimento - 90 x 210 cm</t>
  </si>
  <si>
    <t>23.04.120</t>
  </si>
  <si>
    <t>Porta em laminado fenólico melamínico com acabamento liso, batente de madeira sem revestimento - 120 x 210 cm</t>
  </si>
  <si>
    <t>23.04.130</t>
  </si>
  <si>
    <t>Porta em laminado fenólico melamínico com acabamento liso, batente de madeira sem revestimento - 140 x 210 cm</t>
  </si>
  <si>
    <t>23.04.140</t>
  </si>
  <si>
    <t>Porta em laminado fenólico melamínico com acabamento liso, batente de madeira sem revestimento - 220 x 210 cm</t>
  </si>
  <si>
    <t>23.04.570</t>
  </si>
  <si>
    <t>Porta em laminado melamínico estrutural com acabamento texturizado, batente em alumínio com ferragens - 60 x 180 cm</t>
  </si>
  <si>
    <t>23.04.580</t>
  </si>
  <si>
    <t>Porta em laminado fenólico melamínico com acabamento liso, batente metálico - 60 x 160 cm</t>
  </si>
  <si>
    <t>23.04.590</t>
  </si>
  <si>
    <t>Porta em laminado fenólico melamínico com acabamento liso, batente metálico - 70 x 210 cm</t>
  </si>
  <si>
    <t>23.04.600</t>
  </si>
  <si>
    <t>Porta em laminado fenólico melamínico com acabamento liso, batente metálico - 80 x 210 cm</t>
  </si>
  <si>
    <t>23.04.610</t>
  </si>
  <si>
    <t>Porta em laminado fenólico melamínico com acabamento liso, batente metálico - 90 x 210 cm</t>
  </si>
  <si>
    <t>23.04.620</t>
  </si>
  <si>
    <t>Porta em laminado fenólico melamínico com acabamento liso, batente metálico - 120 x 210 cm</t>
  </si>
  <si>
    <t>23.08</t>
  </si>
  <si>
    <t>23.08.010</t>
  </si>
  <si>
    <t>Estrado em madeira</t>
  </si>
  <si>
    <t>23.08.020</t>
  </si>
  <si>
    <t>23.08.030</t>
  </si>
  <si>
    <t>Faixa/batedor de proteção em madeira de 20 x 5 cm, com acabamento em laminado fenólico melamínico</t>
  </si>
  <si>
    <t>23.08.040</t>
  </si>
  <si>
    <t>Armário/gabinete embutido em MDF sob medida, revestido em laminado melamínico, com portas e prateleiras</t>
  </si>
  <si>
    <t>23.08.060</t>
  </si>
  <si>
    <t>Tampo sob medida em compensado, revestido na face superior em laminado fenólico melamínico</t>
  </si>
  <si>
    <t>23.08.080</t>
  </si>
  <si>
    <t>23.08.100</t>
  </si>
  <si>
    <t>Armário tipo prateleira com subdivisão em compensado, revestido totalmente em laminado fenólico melamínico</t>
  </si>
  <si>
    <t>23.08.110</t>
  </si>
  <si>
    <t>Painel em compensado naval, espessura de 25 mm</t>
  </si>
  <si>
    <t>23.08.160</t>
  </si>
  <si>
    <t>Porta lisa com balcão, batente de madeira, completa - 80 x 210 cm</t>
  </si>
  <si>
    <t>23.08.170</t>
  </si>
  <si>
    <t>Lousa em laminado melamínico, branco - linha comercial</t>
  </si>
  <si>
    <t>23.08.210</t>
  </si>
  <si>
    <t>Armário sob medida em compensado de madeira totalmente revestido em folheado de madeira, completo</t>
  </si>
  <si>
    <t>23.08.220</t>
  </si>
  <si>
    <t>Armário sob medida em compensado de madeira totalmente revestido em laminado melamínico texturizado, completo</t>
  </si>
  <si>
    <t>23.08.320</t>
  </si>
  <si>
    <t>Porta acústica de madeira</t>
  </si>
  <si>
    <t>23.08.380</t>
  </si>
  <si>
    <t>Faixa/batedor de proteção em madeira de 290 x 15 mm, com acabamento em laminado fenólico melamínico</t>
  </si>
  <si>
    <t>23.09</t>
  </si>
  <si>
    <t>23.09.010</t>
  </si>
  <si>
    <t>Acréscimo de bandeira - porta lisa comum com batente de madeira</t>
  </si>
  <si>
    <t>23.09.020</t>
  </si>
  <si>
    <t>Porta lisa com batente madeira - 60 x 210 cm</t>
  </si>
  <si>
    <t>23.09.030</t>
  </si>
  <si>
    <t>Porta lisa com batente madeira - 70 x 210 cm</t>
  </si>
  <si>
    <t>23.09.040</t>
  </si>
  <si>
    <t>Porta lisa com batente madeira - 80 x 210 cm</t>
  </si>
  <si>
    <t>23.09.050</t>
  </si>
  <si>
    <t>Porta lisa com batente madeira - 90 x 210 cm</t>
  </si>
  <si>
    <t>23.09.052</t>
  </si>
  <si>
    <t>Porta lisa com batente madeira - 110 x 210 cm</t>
  </si>
  <si>
    <t>23.09.060</t>
  </si>
  <si>
    <t>Porta lisa com batente madeira - 120 x 210 cm</t>
  </si>
  <si>
    <t>23.09.100</t>
  </si>
  <si>
    <t>Porta lisa com batente madeira - 160 x 210 cm</t>
  </si>
  <si>
    <t>23.09.420</t>
  </si>
  <si>
    <t>Porta lisa com batente em alumínio, largura 60 cm, altura de 105 a 200 cm</t>
  </si>
  <si>
    <t>23.09.430</t>
  </si>
  <si>
    <t>Porta lisa com batente em alumínio, largura 80 cm, altura de 105 a 200 cm</t>
  </si>
  <si>
    <t>23.09.440</t>
  </si>
  <si>
    <t>Porta lisa com batente em alumínio, largura 90 cm, altura de 105 a 200 cm</t>
  </si>
  <si>
    <t>23.09.520</t>
  </si>
  <si>
    <t>Porta lisa com batente metálico - 60 x 160 cm</t>
  </si>
  <si>
    <t>23.09.530</t>
  </si>
  <si>
    <t>Porta lisa com batente metálico - 80 x 160 cm</t>
  </si>
  <si>
    <t>23.09.540</t>
  </si>
  <si>
    <t>Porta lisa com batente metálico - 70 x 210 cm</t>
  </si>
  <si>
    <t>23.09.550</t>
  </si>
  <si>
    <t>Porta lisa com batente metálico - 80 x 210 cm</t>
  </si>
  <si>
    <t>23.09.560</t>
  </si>
  <si>
    <t>Porta lisa com batente metálico - 90 x 210 cm</t>
  </si>
  <si>
    <t>23.09.570</t>
  </si>
  <si>
    <t>Porta lisa com batente metálico - 120 x 210 cm</t>
  </si>
  <si>
    <t>23.09.590</t>
  </si>
  <si>
    <t>Porta lisa com batente metálico - 160 x 210 cm</t>
  </si>
  <si>
    <t>23.09.600</t>
  </si>
  <si>
    <t>Porta lisa com batente metálico - 60 x 180 cm</t>
  </si>
  <si>
    <t>23.09.610</t>
  </si>
  <si>
    <t>Porta lisa com batente metálico - 60 x 210 cm</t>
  </si>
  <si>
    <t>23.09.630</t>
  </si>
  <si>
    <t>Porta lisa com batente madeira, 2 folhas - 140 x 210 cm</t>
  </si>
  <si>
    <t>23.11</t>
  </si>
  <si>
    <t>23.11.010</t>
  </si>
  <si>
    <t>Acréscimo de bandeira - porta lisa para acabamento em verniz, com batente de madeira</t>
  </si>
  <si>
    <t>23.11.030</t>
  </si>
  <si>
    <t>Porta lisa para acabamento em verniz, com batente de madeira - 70 x 210 cm</t>
  </si>
  <si>
    <t>23.11.040</t>
  </si>
  <si>
    <t>Porta lisa para acabamento em verniz, com batente de madeira - 80 x 210 cm</t>
  </si>
  <si>
    <t>23.11.050</t>
  </si>
  <si>
    <t>Porta lisa para acabamento em verniz, com batente de madeira - 90 x 210 cm</t>
  </si>
  <si>
    <t>23.12</t>
  </si>
  <si>
    <t>23.12.001</t>
  </si>
  <si>
    <t>Porta lisa de madeira, interna "PIM", para acabamento em pintura, padrão dimensional médio, com ferragens, completo - 80 x 210 cm</t>
  </si>
  <si>
    <t>23.13</t>
  </si>
  <si>
    <t>23.13.001</t>
  </si>
  <si>
    <t>Porta lisa de madeira, interna "PIM", para acabamento em pintura, padrão dimensional médio/pesado, com ferragens, completo - 80 x 210 cm</t>
  </si>
  <si>
    <t>23.13.002</t>
  </si>
  <si>
    <t>Porta lisa de madeira, interna "PIM", para acabamento em pintura, padrão dimensional médio/pesado, com ferragens, completo - 90 x 210 cm</t>
  </si>
  <si>
    <t>23.13.020</t>
  </si>
  <si>
    <t>Porta lisa de madeira, interna, resistente a umidade "PIM RU", para acabamento em pintura, padrão dimensional médio/pesado, com ferragens, completo - 80 x 210 cm</t>
  </si>
  <si>
    <t>23.13.040</t>
  </si>
  <si>
    <t>Porta lisa de madeira, interna, resistente a umidade "PIM RU", para acabamento revestido ou em pintura, para divisória sanitária, padrão dimensional médio/pesado, com ferragens, completo - 80 x 190 cm</t>
  </si>
  <si>
    <t>23.13.052</t>
  </si>
  <si>
    <t>Porta lisa de madeira, interna, resistente a umidade "PIM RU", para acabamento em pintura, tipo acessível, padrão dimensional médio/pesado, com ferragens, completo - 90 x 210 cm</t>
  </si>
  <si>
    <t>23.13.064</t>
  </si>
  <si>
    <t>Porta lisa de madeira, interna, resistente a umidade "PIM RU", para acabamento em pintura, de correr ou deslizante, tipo acessível, padrão dimensional pesado, com sistema deslizante e ferragens, completo - 100 x 210 cm</t>
  </si>
  <si>
    <t>23.20</t>
  </si>
  <si>
    <t>23.20.020</t>
  </si>
  <si>
    <t>Recolocação de batentes de madeira</t>
  </si>
  <si>
    <t>23.20.040</t>
  </si>
  <si>
    <t>Recolocação de folhas de porta ou janela</t>
  </si>
  <si>
    <t>23.20.060</t>
  </si>
  <si>
    <t>Recolocação de guarnição ou molduras</t>
  </si>
  <si>
    <t>23.20.100</t>
  </si>
  <si>
    <t>Batente de madeira para porta</t>
  </si>
  <si>
    <t>23.20.110</t>
  </si>
  <si>
    <t>Visor fixo e requadro de madeira para porta, para receber vidro</t>
  </si>
  <si>
    <t>23.20.120</t>
  </si>
  <si>
    <t>Guarnição de madeira</t>
  </si>
  <si>
    <t>23.20.140</t>
  </si>
  <si>
    <t>Acréscimo de visor completo em porta de madeira</t>
  </si>
  <si>
    <t>23.20.160</t>
  </si>
  <si>
    <t>Folha de porta veneziana maciça, sob medida</t>
  </si>
  <si>
    <t>23.20.170</t>
  </si>
  <si>
    <t>Folha de porta lisa folheada com madeira, sob medida</t>
  </si>
  <si>
    <t>23.20.180</t>
  </si>
  <si>
    <t>Folha de porta em madeira para receber vidro, sob medida</t>
  </si>
  <si>
    <t>23.20.310</t>
  </si>
  <si>
    <t>23.20.320</t>
  </si>
  <si>
    <t>23.20.330</t>
  </si>
  <si>
    <t>23.20.340</t>
  </si>
  <si>
    <t>23.20.450</t>
  </si>
  <si>
    <t>23.20.460</t>
  </si>
  <si>
    <t>23.20.550</t>
  </si>
  <si>
    <t>23.20.600</t>
  </si>
  <si>
    <t>Folha de porta em madeira com tela de proteção tipo mosqueteira</t>
  </si>
  <si>
    <t>24</t>
  </si>
  <si>
    <t>24.01</t>
  </si>
  <si>
    <t>24.01.010</t>
  </si>
  <si>
    <t>Caixilho em ferro fixo, sob medida</t>
  </si>
  <si>
    <t>24.01.030</t>
  </si>
  <si>
    <t>Caixilho em ferro basculante, sob medida</t>
  </si>
  <si>
    <t>24.01.070</t>
  </si>
  <si>
    <t>Caixilho em ferro de correr, sob medida</t>
  </si>
  <si>
    <t>24.01.090</t>
  </si>
  <si>
    <t>Caixilho em ferro com ventilação permanente, sob medida</t>
  </si>
  <si>
    <t>24.01.100</t>
  </si>
  <si>
    <t>Caixilho em ferro tipo veneziana, linha comercial</t>
  </si>
  <si>
    <t>24.01.110</t>
  </si>
  <si>
    <t>Caixilho em ferro tipo veneziana, sob medida</t>
  </si>
  <si>
    <t>24.01.120</t>
  </si>
  <si>
    <t>Caixilho tipo veneziana industrial com montantes em aço galvanizado e aletas em fibra de vidro</t>
  </si>
  <si>
    <t>24.01.180</t>
  </si>
  <si>
    <t>24.01.190</t>
  </si>
  <si>
    <t>24.01.200</t>
  </si>
  <si>
    <t>Caixilho fixo em aço SAE 1010/1020 para vidro à prova de bala, sob medida</t>
  </si>
  <si>
    <t>24.01.280</t>
  </si>
  <si>
    <t>Caixilho tipo guichê em chapa de aço</t>
  </si>
  <si>
    <t>24.02</t>
  </si>
  <si>
    <t>24.02.010</t>
  </si>
  <si>
    <t>Porta em ferro de abrir, para receber vidro, sob medida</t>
  </si>
  <si>
    <t>24.02.040</t>
  </si>
  <si>
    <t>Porta/portão tipo gradil sob medida</t>
  </si>
  <si>
    <t>24.02.050</t>
  </si>
  <si>
    <t>Porta corta-fogo classe P.90 de 90 x 210 cm, completa, com maçaneta tipo alavanca</t>
  </si>
  <si>
    <t>24.02.052</t>
  </si>
  <si>
    <t>Porta corta-fogo classe P.90 de 100 x 210 cm, completa, com maçaneta tipo alavanca</t>
  </si>
  <si>
    <t>24.02.054</t>
  </si>
  <si>
    <t>Porta corta-fogo classe P.90, com barra antipânico numa face e maçaneta na outra, completa</t>
  </si>
  <si>
    <t>24.02.056</t>
  </si>
  <si>
    <t>Porta corta-fogo classe P.120 de 80 x 210 cm, com uma folha de abrir, completa</t>
  </si>
  <si>
    <t>24.02.058</t>
  </si>
  <si>
    <t>Porta corta-fogo classe P.120 de 90 x 210 cm, com uma folha de abrir, completa</t>
  </si>
  <si>
    <t>24.02.060</t>
  </si>
  <si>
    <t>Porta/portão de abrir em chapa, sob medida</t>
  </si>
  <si>
    <t>24.02.070</t>
  </si>
  <si>
    <t>Porta de ferro de abrir tipo veneziana, linha comercial</t>
  </si>
  <si>
    <t>24.02.080</t>
  </si>
  <si>
    <t>Porta/portão de abrir em veneziana de ferro, sob medida</t>
  </si>
  <si>
    <t>24.02.100</t>
  </si>
  <si>
    <t>Portão tubular em tela de aço galvanizado até 2,50 m de altura, completo</t>
  </si>
  <si>
    <t>24.02.270</t>
  </si>
  <si>
    <t>Portão de 2 folhas, tubular em tela de aço galvanizado acima de 2,50 m de altura, completo</t>
  </si>
  <si>
    <t>24.02.280</t>
  </si>
  <si>
    <t>Porta/portão de correr em tela ondulada de aço galvanizado, sob medida</t>
  </si>
  <si>
    <t>24.02.290</t>
  </si>
  <si>
    <t>Porta/portão de correr em chapa cega dupla, sob medida</t>
  </si>
  <si>
    <t>24.02.410</t>
  </si>
  <si>
    <t>Porta em ferro de correr, para receber vidro, sob medida</t>
  </si>
  <si>
    <t>24.02.430</t>
  </si>
  <si>
    <t>Porta em ferro de abrir, parte inferior chapeada, parte superior para receber vidro, sob medida</t>
  </si>
  <si>
    <t>24.02.450</t>
  </si>
  <si>
    <t>Grade de proteção para caixilhos</t>
  </si>
  <si>
    <t>24.02.460</t>
  </si>
  <si>
    <t>Porta de abrir em tela ondulada de aço galvanizado, completa</t>
  </si>
  <si>
    <t>24.02.470</t>
  </si>
  <si>
    <t>Portinhola de correr em chapa, para ´passa pacote´, completa, sob medida</t>
  </si>
  <si>
    <t>24.02.480</t>
  </si>
  <si>
    <t>Portinhola de abrir em chapa, para ´passa pacote´, completa, sob medida</t>
  </si>
  <si>
    <t>24.02.490</t>
  </si>
  <si>
    <t>Grade em barra chata soldada de 1 1/2´ x 1/4´, sob medida</t>
  </si>
  <si>
    <t>24.02.590</t>
  </si>
  <si>
    <t>Porta de enrolar manual, cega ou vazada</t>
  </si>
  <si>
    <t>24.02.630</t>
  </si>
  <si>
    <t>Portão de 2 folhas tubular diâmetro de 3´, com tela em aço galvanizado de 2´, altura acima de 3,00 m, completo</t>
  </si>
  <si>
    <t>24.02.810</t>
  </si>
  <si>
    <t>Porta/portão de abrir em chapa cega com isolamento acústico, sob medida</t>
  </si>
  <si>
    <t>24.02.840</t>
  </si>
  <si>
    <t>Portão basculante em chapa metálica, estruturado com perfis metálicos</t>
  </si>
  <si>
    <t>24.02.900</t>
  </si>
  <si>
    <t>Porta de abrir em chapa dupla com visor, batente envolvente, completa</t>
  </si>
  <si>
    <t>24.02.930</t>
  </si>
  <si>
    <t>Portão de 2 folhas tubular, com tela em aço galvanizado de 2´ e fio 10, completo</t>
  </si>
  <si>
    <t>24.03</t>
  </si>
  <si>
    <t>24.03.040</t>
  </si>
  <si>
    <t>Guarda-corpo tubular com tela em aço galvanizado, diâmetro de 1 1/2´</t>
  </si>
  <si>
    <t>24.03.060</t>
  </si>
  <si>
    <t>Escada marinheiro (galvanizada)</t>
  </si>
  <si>
    <t>24.03.080</t>
  </si>
  <si>
    <t>Escada marinheiro com guarda corpo (degrau em ´T´)</t>
  </si>
  <si>
    <t>24.03.100</t>
  </si>
  <si>
    <t>Alçapão/tampa em chapa de ferro com porta cadeado</t>
  </si>
  <si>
    <t>24.03.200</t>
  </si>
  <si>
    <t>24.03.210</t>
  </si>
  <si>
    <t>Tela de proteção em malha ondulada de 1´, fio 10 (BWG), com requadro</t>
  </si>
  <si>
    <t>24.03.290</t>
  </si>
  <si>
    <t>Fechamento em chapa de aço galvanizada nº 14 MSG, perfurada com diâmetro de 12,7 mm, requadro em chapa dobrada</t>
  </si>
  <si>
    <t>24.03.300</t>
  </si>
  <si>
    <t>Fechamento em chapa expandida losangular de 10 x 20 mm, com requadro em cantoneira de aço carbono</t>
  </si>
  <si>
    <t>24.03.310</t>
  </si>
  <si>
    <t>Corrimão tubular em aço galvanizado, diâmetro 1 1/2´</t>
  </si>
  <si>
    <t>24.03.320</t>
  </si>
  <si>
    <t>Corrimão tubular em aço galvanizado, diâmetro 2´</t>
  </si>
  <si>
    <t>24.03.340</t>
  </si>
  <si>
    <t>Tampa em chapa de segurança tipo xadrez, aço galvanizado a fogo antiderrapante de 1/4´</t>
  </si>
  <si>
    <t>24.03.410</t>
  </si>
  <si>
    <t>Fechamento em chapa perfurada, furos quadrados 4 x 4 mm, com requadro em cantoneira de aço carbono</t>
  </si>
  <si>
    <t>24.03.680</t>
  </si>
  <si>
    <t>Grade para piso eletrofundida, malha 30 x 100 mm, com barra de 40 x 2 mm</t>
  </si>
  <si>
    <t>24.03.690</t>
  </si>
  <si>
    <t>Grade para forro eletrofundida, malha 25 x 100 mm, com barra de 25 x 2 mm</t>
  </si>
  <si>
    <t>24.03.930</t>
  </si>
  <si>
    <t>Porta de enrolar automatizada, em chapa de aço galvanizada microperfurada, com pintura eletrostática, com controle remoto</t>
  </si>
  <si>
    <t>24.04</t>
  </si>
  <si>
    <t>24.04.150</t>
  </si>
  <si>
    <t>Porta de segurança de correr suspensa em grade de aço SAE 1045, diâmetro de 1´, completa, sem têmpera e revenimento</t>
  </si>
  <si>
    <t>24.04.220</t>
  </si>
  <si>
    <t>Grade de segurança em aço SAE 1045, diâmetro 1´, sem têmpera e revenimento</t>
  </si>
  <si>
    <t>24.04.230</t>
  </si>
  <si>
    <t>24.04.240</t>
  </si>
  <si>
    <t>Grade de segurança em aço SAE 1045 chapeada, diâmetro 1´, sem têmpera e revenimento</t>
  </si>
  <si>
    <t>24.04.250</t>
  </si>
  <si>
    <t>24.04.260</t>
  </si>
  <si>
    <t>24.04.270</t>
  </si>
  <si>
    <t>24.04.280</t>
  </si>
  <si>
    <t>24.04.300</t>
  </si>
  <si>
    <t>Grade de segurança em aço SAE 1045, diâmetro 1´, com têmpera e revenimento</t>
  </si>
  <si>
    <t>24.04.310</t>
  </si>
  <si>
    <t>24.04.320</t>
  </si>
  <si>
    <t>Grade de segurança em aço SAE 1045 chapeada, diâmetro 1´, com têmpera e revenimento</t>
  </si>
  <si>
    <t>24.04.330</t>
  </si>
  <si>
    <t>24.04.340</t>
  </si>
  <si>
    <t>24.04.350</t>
  </si>
  <si>
    <t>24.04.360</t>
  </si>
  <si>
    <t>24.04.370</t>
  </si>
  <si>
    <t>24.04.380</t>
  </si>
  <si>
    <t>Porta de segurança de correr suspensa em grade de aço SAE 1045, chapeada, diâmetro de 1´, completa, sem têmpera e revenimento</t>
  </si>
  <si>
    <t>24.04.400</t>
  </si>
  <si>
    <t>Porta de segurança de correr em grade de aço SAE 1045, diâmetro de 1´, completa, com têmpera e revenimento</t>
  </si>
  <si>
    <t>24.04.410</t>
  </si>
  <si>
    <t>Porta de segurança de correr suspensa em grade de aço SAE 1045 chapeada, diâmetro de 1´, completa, com têmpera e revenimento</t>
  </si>
  <si>
    <t>24.04.420</t>
  </si>
  <si>
    <t>Porta de segurança de correr em grade de aço SAE 1045 chapeada, diâmetro de 1´, completa, sem têmpera e revenimento</t>
  </si>
  <si>
    <t>24.04.430</t>
  </si>
  <si>
    <t>Porta de segurança de correr em grade de aço SAE 1045, diâmetro de 1´, completa, sem têmpera e revenimento</t>
  </si>
  <si>
    <t>24.04.610</t>
  </si>
  <si>
    <t>Caixilho de segurança em aço SAE 1010/1020 tipo fixo e de correr, para receber vidro, com bandeira tipo veneziana</t>
  </si>
  <si>
    <t>24.04.620</t>
  </si>
  <si>
    <t>24.04.630</t>
  </si>
  <si>
    <t>24.06</t>
  </si>
  <si>
    <t>24.06.030</t>
  </si>
  <si>
    <t>24.07</t>
  </si>
  <si>
    <t>24.07.030</t>
  </si>
  <si>
    <t>Porta de enrolar automatizado, em perfil meia cana perfurado, tipo transvision</t>
  </si>
  <si>
    <t>24.07.040</t>
  </si>
  <si>
    <t>Porta de abrir em chapa de aço galvanizado, com requadro em tela ondulada malha 2´ e fio 12</t>
  </si>
  <si>
    <t>24.08</t>
  </si>
  <si>
    <t>24.08.020</t>
  </si>
  <si>
    <t>Corrimão duplo em tubo de aço inoxidável escovado, com diâmetro de 1 1/2´ e montantes com diâmetro de 2´</t>
  </si>
  <si>
    <t>24.08.040</t>
  </si>
  <si>
    <t>Corrimão em tubo de aço inoxidável escovado, diâmetro de 1 1/2´ e montantes com diâmetro de 2´</t>
  </si>
  <si>
    <t>24.20</t>
  </si>
  <si>
    <t>24.20.020</t>
  </si>
  <si>
    <t>Recolocação de esquadrias metálicas</t>
  </si>
  <si>
    <t>24.20.040</t>
  </si>
  <si>
    <t>Recolocação de batentes</t>
  </si>
  <si>
    <t>24.20.060</t>
  </si>
  <si>
    <t>Recolocação de escada de marinheiro</t>
  </si>
  <si>
    <t>24.20.090</t>
  </si>
  <si>
    <t>Solda MIG em esquadrias metálicas</t>
  </si>
  <si>
    <t>24.20.100</t>
  </si>
  <si>
    <t>Brete para instalação lateral em grade de segurança</t>
  </si>
  <si>
    <t>24.20.120</t>
  </si>
  <si>
    <t>Batente em chapa dobrada para portas</t>
  </si>
  <si>
    <t>24.20.140</t>
  </si>
  <si>
    <t>Batente em chapa de aço SAE 1010/1020, espessura de 3/16´, para obras de segurança</t>
  </si>
  <si>
    <t>24.20.200</t>
  </si>
  <si>
    <t>Chapa de ferro nº 14, inclusive soldagem</t>
  </si>
  <si>
    <t>24.20.230</t>
  </si>
  <si>
    <t>Tela ondulada em aço galvanizado fio 10 BWG, malha de 1´</t>
  </si>
  <si>
    <t>24.20.270</t>
  </si>
  <si>
    <t>Tela em aço galvanizado fio 16 BWG, malha de 1´ - tipo alambrado</t>
  </si>
  <si>
    <t>24.20.300</t>
  </si>
  <si>
    <t>Chapa perfurada em aço SAE 1020, furos redondos de diâmetro 7,5 mm, espessura 1/8´ - soldagem tipo MIG</t>
  </si>
  <si>
    <t>24.20.310</t>
  </si>
  <si>
    <t>25</t>
  </si>
  <si>
    <t>25.01</t>
  </si>
  <si>
    <t>25.01.020</t>
  </si>
  <si>
    <t>Caixilho em alumínio fixo, sob medida</t>
  </si>
  <si>
    <t>25.01.030</t>
  </si>
  <si>
    <t>Caixilho em alumínio basculante com vidro, linha comercial</t>
  </si>
  <si>
    <t>25.01.040</t>
  </si>
  <si>
    <t>Caixilho em alumínio basculante, sob medida</t>
  </si>
  <si>
    <t>25.01.050</t>
  </si>
  <si>
    <t>25.01.060</t>
  </si>
  <si>
    <t>25.01.070</t>
  </si>
  <si>
    <t>Caixilho em alumínio de correr com vidro, linha comercial</t>
  </si>
  <si>
    <t>25.01.080</t>
  </si>
  <si>
    <t>Caixilho em alumínio de correr, sob medida</t>
  </si>
  <si>
    <t>25.01.090</t>
  </si>
  <si>
    <t>Caixilho em alumínio tipo veneziana com vidro, linha comercial</t>
  </si>
  <si>
    <t>25.01.100</t>
  </si>
  <si>
    <t>Caixilho em alumínio tipo veneziana, sob medida</t>
  </si>
  <si>
    <t>25.01.110</t>
  </si>
  <si>
    <t>Caixilho guilhotina em alumínio anodizado, sob medida</t>
  </si>
  <si>
    <t>25.01.120</t>
  </si>
  <si>
    <t>Caixilho tipo veneziana industrial com montantes em alumínio e aletas em fibra de vidro</t>
  </si>
  <si>
    <t>25.01.240</t>
  </si>
  <si>
    <t>25.01.380</t>
  </si>
  <si>
    <t>25.01.400</t>
  </si>
  <si>
    <t>Caixilho em alumínio anodizado fixo</t>
  </si>
  <si>
    <t>25.01.410</t>
  </si>
  <si>
    <t>25.01.430</t>
  </si>
  <si>
    <t>Caixilho em alumínio fixo, tipo fachada</t>
  </si>
  <si>
    <t>25.01.440</t>
  </si>
  <si>
    <t>25.01.450</t>
  </si>
  <si>
    <t>Caixilho em alumínio para pele de vidro, tipo fachada</t>
  </si>
  <si>
    <t>25.01.460</t>
  </si>
  <si>
    <t>Gradil em alumínio natural, sob medida</t>
  </si>
  <si>
    <t>25.01.470</t>
  </si>
  <si>
    <t>Caixilho fixo tipo veneziana em alumínio anodizado, sob medida - branco</t>
  </si>
  <si>
    <t>25.01.480</t>
  </si>
  <si>
    <t>Caixilho em alumínio com pintura eletrostática, basculante, sob medida - branco</t>
  </si>
  <si>
    <t>25.01.490</t>
  </si>
  <si>
    <t>25.01.500</t>
  </si>
  <si>
    <t>Caixilho em alumínio anodizado fixo, sob medida - bronze/preto</t>
  </si>
  <si>
    <t>25.01.510</t>
  </si>
  <si>
    <t>Caixilho em alumínio anodizado basculante, sob medida - bronze/preto</t>
  </si>
  <si>
    <t>25.01.520</t>
  </si>
  <si>
    <t>25.01.530</t>
  </si>
  <si>
    <t>Caixilho em alumínio anodizado de correr, sob medida - bronze/preto</t>
  </si>
  <si>
    <t>25.02</t>
  </si>
  <si>
    <t>25.02.020</t>
  </si>
  <si>
    <t>Porta de entrada de abrir em alumínio, sob medida</t>
  </si>
  <si>
    <t>25.02.040</t>
  </si>
  <si>
    <t>Porta de entrada de correr em alumínio, sob medida</t>
  </si>
  <si>
    <t>25.02.050</t>
  </si>
  <si>
    <t>Porta veneziana de abrir em alumínio, linha comercial</t>
  </si>
  <si>
    <t>25.02.060</t>
  </si>
  <si>
    <t>Porta/portinhola em alumínio, sob medida</t>
  </si>
  <si>
    <t>25.02.070</t>
  </si>
  <si>
    <t>Portinhola tipo veneziana em alumínio, linha comercial</t>
  </si>
  <si>
    <t>25.02.110</t>
  </si>
  <si>
    <t>Porta veneziana de abrir em alumínio, sob medida</t>
  </si>
  <si>
    <t>25.02.230</t>
  </si>
  <si>
    <t>Porta em alumínio anodizado de abrir, sob medida - bronze/preto</t>
  </si>
  <si>
    <t>25.02.240</t>
  </si>
  <si>
    <t>Porta em alumínio anodizado de correr, sob medida - bronze/preto</t>
  </si>
  <si>
    <t>25.02.250</t>
  </si>
  <si>
    <t>Porta em alumínio anodizado de abrir, tipo veneziana, sob medida - bronze/preto</t>
  </si>
  <si>
    <t>25.02.260</t>
  </si>
  <si>
    <t>Portinhola em alumínio anodizado de correr, tipo veneziana, sob medida - bronze/preto</t>
  </si>
  <si>
    <t>25.02.300</t>
  </si>
  <si>
    <t>Porta de abrir em alumínio com pintura eletrostática, sob medida - cor branca</t>
  </si>
  <si>
    <t>25.02.310</t>
  </si>
  <si>
    <t>Porta de abrir em alumínio tipo lambri, sob medida - cor branca</t>
  </si>
  <si>
    <t>25.20</t>
  </si>
  <si>
    <t>25.20.020</t>
  </si>
  <si>
    <t>26</t>
  </si>
  <si>
    <t>26.01</t>
  </si>
  <si>
    <t>26.01.020</t>
  </si>
  <si>
    <t>Vidro liso transparente de 3 mm</t>
  </si>
  <si>
    <t>26.01.040</t>
  </si>
  <si>
    <t>Vidro liso transparente de 4 mm</t>
  </si>
  <si>
    <t>26.01.060</t>
  </si>
  <si>
    <t>Vidro liso transparente de 5 mm</t>
  </si>
  <si>
    <t>26.01.080</t>
  </si>
  <si>
    <t>Vidro liso transparente de 6 mm</t>
  </si>
  <si>
    <t>26.01.140</t>
  </si>
  <si>
    <t>Vidro liso laminado colorido de 6 mm</t>
  </si>
  <si>
    <t>26.01.155</t>
  </si>
  <si>
    <t>Vidro liso laminado colorido de 10 mm</t>
  </si>
  <si>
    <t>26.01.160</t>
  </si>
  <si>
    <t>Vidro liso laminado leitoso de 6 mm</t>
  </si>
  <si>
    <t>26.01.168</t>
  </si>
  <si>
    <t>Vidro liso laminado incolor de 6 mm</t>
  </si>
  <si>
    <t>26.01.169</t>
  </si>
  <si>
    <t>Vidro liso laminado incolor de 8 mm</t>
  </si>
  <si>
    <t>26.01.170</t>
  </si>
  <si>
    <t>Vidro liso laminado incolor de 10 mm</t>
  </si>
  <si>
    <t>26.01.190</t>
  </si>
  <si>
    <t>Vidro liso laminado jateado de 6 mm</t>
  </si>
  <si>
    <t>26.01.230</t>
  </si>
  <si>
    <t>Vidro fantasia de 3/4 mm</t>
  </si>
  <si>
    <t>26.01.350</t>
  </si>
  <si>
    <t>26.02</t>
  </si>
  <si>
    <t>26.02.020</t>
  </si>
  <si>
    <t>Vidro temperado incolor de 6 mm</t>
  </si>
  <si>
    <t>26.02.040</t>
  </si>
  <si>
    <t>Vidro temperado incolor de 8 mm</t>
  </si>
  <si>
    <t>26.02.060</t>
  </si>
  <si>
    <t>Vidro temperado incolor de 10 mm</t>
  </si>
  <si>
    <t>26.02.120</t>
  </si>
  <si>
    <t>Vidro temperado cinza ou bronze de 6 mm</t>
  </si>
  <si>
    <t>26.02.140</t>
  </si>
  <si>
    <t>Vidro temperado cinza ou bronze de 8 mm</t>
  </si>
  <si>
    <t>26.02.160</t>
  </si>
  <si>
    <t>Vidro temperado cinza ou bronze de 10 mm</t>
  </si>
  <si>
    <t>26.02.170</t>
  </si>
  <si>
    <t>Vidro temperado serigrafado incolor de 8 mm</t>
  </si>
  <si>
    <t>26.02.300</t>
  </si>
  <si>
    <t>Vidro temperado neutro verde de 10 mm</t>
  </si>
  <si>
    <t>26.03</t>
  </si>
  <si>
    <t>26.03.070</t>
  </si>
  <si>
    <t>Vidro laminado temperado incolor de 8mm</t>
  </si>
  <si>
    <t>26.03.074</t>
  </si>
  <si>
    <t>Vidro laminado temperado incolor de 16 mm</t>
  </si>
  <si>
    <t>26.03.090</t>
  </si>
  <si>
    <t>26.03.300</t>
  </si>
  <si>
    <t>Vidro laminado temperado neutro verde de 12 mm</t>
  </si>
  <si>
    <t>26.04</t>
  </si>
  <si>
    <t>26.04.010</t>
  </si>
  <si>
    <t>26.04.030</t>
  </si>
  <si>
    <t>Espelho comum de 3 mm com moldura em alumínio</t>
  </si>
  <si>
    <t>26.20</t>
  </si>
  <si>
    <t>26.20.010</t>
  </si>
  <si>
    <t>Massa para vidro</t>
  </si>
  <si>
    <t>26.20.020</t>
  </si>
  <si>
    <t>Recolocação de vidro inclusive emassamento ou recolocação de baguetes</t>
  </si>
  <si>
    <t>27</t>
  </si>
  <si>
    <t>27.02</t>
  </si>
  <si>
    <t>27.02.050</t>
  </si>
  <si>
    <t>Chapa de policarbonato alveolar de 6 mm</t>
  </si>
  <si>
    <t>27.03</t>
  </si>
  <si>
    <t>27.03.030</t>
  </si>
  <si>
    <t>Placa de poliéster reforçada com fibra de vidro de 3 mm</t>
  </si>
  <si>
    <t>27.04</t>
  </si>
  <si>
    <t>27.04.040</t>
  </si>
  <si>
    <t>Corrimão, bate-maca ou protetor de parede em PVC, com amortecimento à impacto, altura de 131 mm</t>
  </si>
  <si>
    <t>27.04.050</t>
  </si>
  <si>
    <t>Protetor de parede ou bate-maca em PVC flexível, com amortecimento à impacto, altura de 150 mm</t>
  </si>
  <si>
    <t>27.04.051</t>
  </si>
  <si>
    <t>Faixa em vinil para proteção de paredes, com amortecimento à alto impacto, altura de 400 mm</t>
  </si>
  <si>
    <t>27.04.060</t>
  </si>
  <si>
    <t>Bate-maca ou protetor de parede curvo em PVC, com amortecimento à impacto, altura de 200 mm</t>
  </si>
  <si>
    <t>27.04.070</t>
  </si>
  <si>
    <t>Bate-maca ou protetor de parede em PVC, com amortecimento à impacto, altura de 200 mm</t>
  </si>
  <si>
    <t>28</t>
  </si>
  <si>
    <t>28.01</t>
  </si>
  <si>
    <t>28.01.020</t>
  </si>
  <si>
    <t>28.01.030</t>
  </si>
  <si>
    <t>28.01.040</t>
  </si>
  <si>
    <t>28.01.050</t>
  </si>
  <si>
    <t>28.01.070</t>
  </si>
  <si>
    <t>Ferragem completa para porta de box de WC tipo livre/ocupado</t>
  </si>
  <si>
    <t>28.01.080</t>
  </si>
  <si>
    <t>Ferragem adicional para porta vão simples em divisória</t>
  </si>
  <si>
    <t>28.01.090</t>
  </si>
  <si>
    <t>Ferragem adicional para porta vão duplo em divisória</t>
  </si>
  <si>
    <t>28.01.146</t>
  </si>
  <si>
    <t>Fechadura eletromagnética para capacidade de atraque de 150 kgf</t>
  </si>
  <si>
    <t>28.01.150</t>
  </si>
  <si>
    <t>Fechadura elétrica de sobrepor para porta ou portão com peso até 400 kg</t>
  </si>
  <si>
    <t>28.01.160</t>
  </si>
  <si>
    <t>Mola aérea para porta, com esforço acima de 50 kg até 60 kg</t>
  </si>
  <si>
    <t>28.01.171</t>
  </si>
  <si>
    <t>Mola aérea para porta, com esforço acima de 60 kg até 80 kg</t>
  </si>
  <si>
    <t>28.01.180</t>
  </si>
  <si>
    <t>Mola aérea hidráulica, para porta com largura até 1,60 m</t>
  </si>
  <si>
    <t>28.01.210</t>
  </si>
  <si>
    <t>Fechadura tipo alavanca com chave para porta corta-fogo</t>
  </si>
  <si>
    <t>28.01.250</t>
  </si>
  <si>
    <t>Visor tipo olho mágico</t>
  </si>
  <si>
    <t>28.01.270</t>
  </si>
  <si>
    <t>Fechadura de segurança para cela tipo gorges, com clic e abertura de um lado</t>
  </si>
  <si>
    <t>28.01.280</t>
  </si>
  <si>
    <t>Fechadura de segurança para cela tipo gorges, com clic e abertura de um lado, embutida em caixa</t>
  </si>
  <si>
    <t>28.01.290</t>
  </si>
  <si>
    <t>Fechadura de segurança para corredor tipo gorges, com abertura de dois lados</t>
  </si>
  <si>
    <t>28.01.330</t>
  </si>
  <si>
    <t>Mola hidráulica de piso, para porta com largura até 1,10 m e peso até 120 kg</t>
  </si>
  <si>
    <t>28.01.400</t>
  </si>
  <si>
    <t>Ferrolho de segurança de 1,20 m, para adaptação em portas de celas, embutido em caixa</t>
  </si>
  <si>
    <t>28.01.550</t>
  </si>
  <si>
    <t>Fechadura com maçaneta tipo alavanca em aço inoxidável, para porta externa</t>
  </si>
  <si>
    <t>28.05</t>
  </si>
  <si>
    <t>28.05.020</t>
  </si>
  <si>
    <t>Cadeado de latão com cilindro - trava dupla - 25/27mm</t>
  </si>
  <si>
    <t>28.05.040</t>
  </si>
  <si>
    <t>Cadeado de latão com cilindro - trava dupla - 35/36mm</t>
  </si>
  <si>
    <t>28.05.060</t>
  </si>
  <si>
    <t>Cadeado de latão com cilindro - trava dupla - 50mm</t>
  </si>
  <si>
    <t>28.05.070</t>
  </si>
  <si>
    <t>28.05.080</t>
  </si>
  <si>
    <t>Cadeado de latão com cilindro - trava dupla - 60mm</t>
  </si>
  <si>
    <t>28.20</t>
  </si>
  <si>
    <t>28.20.020</t>
  </si>
  <si>
    <t>Recolocação de fechaduras de embutir</t>
  </si>
  <si>
    <t>28.20.030</t>
  </si>
  <si>
    <t>Barra antipânico de sobrepor para porta de 1 folha</t>
  </si>
  <si>
    <t>28.20.040</t>
  </si>
  <si>
    <t>Recolocação de fechaduras e fechos de sobrepor</t>
  </si>
  <si>
    <t>28.20.050</t>
  </si>
  <si>
    <t>Barra antipânico de sobrepor e maçaneta livre para porta de 1 folha</t>
  </si>
  <si>
    <t>28.20.060</t>
  </si>
  <si>
    <t>Recolocação de dobradiças</t>
  </si>
  <si>
    <t>28.20.070</t>
  </si>
  <si>
    <t>Ferragem para portão de tapume</t>
  </si>
  <si>
    <t>28.20.090</t>
  </si>
  <si>
    <t>Dobradiça tipo gonzo, diâmetro de 1 1/2´ com abas de 2´ x 3/8´</t>
  </si>
  <si>
    <t>28.20.170</t>
  </si>
  <si>
    <t>Brete para instalação superior em porta chapa/grade de segurança</t>
  </si>
  <si>
    <t>28.20.210</t>
  </si>
  <si>
    <t>Ferrolho de segurança para adaptação em portas de celas</t>
  </si>
  <si>
    <t>28.20.211</t>
  </si>
  <si>
    <t>Maçaneta tipo alavanca, acionamento com chave, para porta corta-fogo</t>
  </si>
  <si>
    <t>28.20.220</t>
  </si>
  <si>
    <t>Dobradiça inferior para porta de vidro temperado</t>
  </si>
  <si>
    <t>28.20.230</t>
  </si>
  <si>
    <t>Dobradiça superior para porta de vidro temperado</t>
  </si>
  <si>
    <t>28.20.360</t>
  </si>
  <si>
    <t>Suporte duplo para vidro temperado fixado em alvenaria</t>
  </si>
  <si>
    <t>28.20.411</t>
  </si>
  <si>
    <t>Dobradiça em aço cromado de 3 1/2", para porta de até 21 kg</t>
  </si>
  <si>
    <t>28.20.412</t>
  </si>
  <si>
    <t>Dobradiça em aço inoxidável de 3" x 2 1/2", para porta de até 25 kg</t>
  </si>
  <si>
    <t>28.20.413</t>
  </si>
  <si>
    <t>Dobradiça em latão cromado reforçada de 3 1/2" x 3", para porta de até 35 kg</t>
  </si>
  <si>
    <t>28.20.430</t>
  </si>
  <si>
    <t>Dobradiça em latão cromado, com mola tipo vai e vem, de 3"</t>
  </si>
  <si>
    <t>28.20.510</t>
  </si>
  <si>
    <t>Pivô superior lateral para porta em vidro temperado</t>
  </si>
  <si>
    <t>28.20.550</t>
  </si>
  <si>
    <t>Mancal inferior com rolamento para porta em vidro temperado</t>
  </si>
  <si>
    <t>28.20.590</t>
  </si>
  <si>
    <t>Contra fechadura de centro para porta em vidro temperado</t>
  </si>
  <si>
    <t>28.20.600</t>
  </si>
  <si>
    <t>Fechadura de centro com cilindro para porta em vidro temperado</t>
  </si>
  <si>
    <t>28.20.650</t>
  </si>
  <si>
    <t>Puxador duplo em aço inoxidável, para porta de madeira, alumínio ou vidro, de 350 mm</t>
  </si>
  <si>
    <t>28.20.750</t>
  </si>
  <si>
    <t>Capa de proteção para fechadura / ferrolho</t>
  </si>
  <si>
    <t>28.20.770</t>
  </si>
  <si>
    <t>Trinco de piso para porta em vidro temperado</t>
  </si>
  <si>
    <t>28.20.800</t>
  </si>
  <si>
    <t>Equipamento automatizador de portas deslizantes para folha dupla</t>
  </si>
  <si>
    <t>28.20.810</t>
  </si>
  <si>
    <t>Equipamento automatizador telescópico unilateral de portas deslizantes para folha dupla</t>
  </si>
  <si>
    <t>28.20.820</t>
  </si>
  <si>
    <t>Barra antipânico de sobrepor com maçaneta e chave, para porta em vidro de 1 folha</t>
  </si>
  <si>
    <t>28.20.830</t>
  </si>
  <si>
    <t>Barra antipânico de sobrepor com maçaneta e chave, para porta dupla em vidro</t>
  </si>
  <si>
    <t>28.20.840</t>
  </si>
  <si>
    <t>Barra antipânico para porta dupla com travamentos horizontal e vertical completa, com maçaneta tipo alavanca e chave, para vãos de 1,40 a 1,60 m</t>
  </si>
  <si>
    <t>28.20.850</t>
  </si>
  <si>
    <t>Barra antipânico para porta dupla com travamentos horizontal e vertical completa, com maçaneta tipo alavanca e chave, para vãos de 1,70 a 2,60 m</t>
  </si>
  <si>
    <t>29</t>
  </si>
  <si>
    <t>29.01</t>
  </si>
  <si>
    <t>29.01.020</t>
  </si>
  <si>
    <t>Cantoneira em alumínio perfil sextavado</t>
  </si>
  <si>
    <t>29.01.030</t>
  </si>
  <si>
    <t>Perfil em alumínio natural</t>
  </si>
  <si>
    <t>29.01.040</t>
  </si>
  <si>
    <t>Cantoneira em alumínio perfil ´Y´</t>
  </si>
  <si>
    <t>29.01.210</t>
  </si>
  <si>
    <t>Cantoneira em aço galvanizado</t>
  </si>
  <si>
    <t>29.01.230</t>
  </si>
  <si>
    <t>Cantoneira e perfis em ferro</t>
  </si>
  <si>
    <t>29.03</t>
  </si>
  <si>
    <t>29.03.010</t>
  </si>
  <si>
    <t>Cabo em aço galvanizado com alma de aço, diâmetro de 3/16´ (4,76 mm)</t>
  </si>
  <si>
    <t>29.03.020</t>
  </si>
  <si>
    <t>Cabo em aço galvanizado com alma de aço, diâmetro de 5/16´ (7,94 mm)</t>
  </si>
  <si>
    <t>29.03.030</t>
  </si>
  <si>
    <t>Cordoalha de aço galvanizado, diâmetro de 1/4´ (6,35 mm)</t>
  </si>
  <si>
    <t>29.03.040</t>
  </si>
  <si>
    <t>29.20</t>
  </si>
  <si>
    <t>29.20.030</t>
  </si>
  <si>
    <t>Alumínio liso para complementos e reparos</t>
  </si>
  <si>
    <t>30</t>
  </si>
  <si>
    <t>30.01</t>
  </si>
  <si>
    <t>30.01.010</t>
  </si>
  <si>
    <t>Barra de apoio reta, para pessoas com mobilidade reduzida, em tubo de aço inoxidável de 1 1/2´</t>
  </si>
  <si>
    <t>30.01.020</t>
  </si>
  <si>
    <t>Barra de apoio reta, para pessoas com mobilidade reduzida, em tubo de aço inoxidável de 1 1/2´ x 500 mm</t>
  </si>
  <si>
    <t>30.01.030</t>
  </si>
  <si>
    <t>Barra de apoio reta, para pessoas com mobilidade reduzida, em tubo de aço inoxidável de 1 1/2´ x 800 mm</t>
  </si>
  <si>
    <t>30.01.050</t>
  </si>
  <si>
    <t>Barra de apoio em ângulo de 90°, para pessoas com mobilidade reduzida, em tubo de aço inoxidável de 1 1/2´ x 800 x 800 mm</t>
  </si>
  <si>
    <t>30.01.080</t>
  </si>
  <si>
    <t>Barra de apoio reta, para pessoas com mobilidade reduzida, em tubo de alumínio, comprimento de 800 mm, acabamento com pintura epóxi</t>
  </si>
  <si>
    <t>30.01.090</t>
  </si>
  <si>
    <t>Barra de apoio em ângulo de 90°, para pessoas com mobilidade reduzida, em tubo de alumínio de 800 x 800 mm, acabamento com pintura epóxi</t>
  </si>
  <si>
    <t>30.01.110</t>
  </si>
  <si>
    <t>Barra de proteção para sifão, para pessoas com mobilidade reduzida, em tubo de alumínio, acabamento com pintura epóxi</t>
  </si>
  <si>
    <t>30.01.120</t>
  </si>
  <si>
    <t>Barra de apoio reta, para pessoas com mobilidade reduzida, em tubo de aço inoxidável de 1 1/4´ x 400 mm</t>
  </si>
  <si>
    <t>30.01.130</t>
  </si>
  <si>
    <t>Barra de proteção para lavatório, para pessoas com mobilidade reduzida, em tubo de alumínio acabamento com pintura epóxi</t>
  </si>
  <si>
    <t>30.03</t>
  </si>
  <si>
    <t>30.04</t>
  </si>
  <si>
    <t>30.04.010</t>
  </si>
  <si>
    <t>30.04.020</t>
  </si>
  <si>
    <t>30.04.030</t>
  </si>
  <si>
    <t>30.04.040</t>
  </si>
  <si>
    <t>Faixa em policarbonato para sinalização visual fotoluminescente, para degraus, comprimento de 20 cm</t>
  </si>
  <si>
    <t>30.04.060</t>
  </si>
  <si>
    <t>Revestimento em chapa de aço inoxidável para proteção de portas, altura de 40 cm</t>
  </si>
  <si>
    <t>30.04.070</t>
  </si>
  <si>
    <t>30.04.090</t>
  </si>
  <si>
    <t>Sinalização visual de degraus com pintura esmalte epóxi, comprimento de 20 cm</t>
  </si>
  <si>
    <t>30.04.100</t>
  </si>
  <si>
    <t>Piso tátil de concreto, alerta / direcional, intertravado, espessura de 6 cm, com rejunte em areia</t>
  </si>
  <si>
    <t>30.06</t>
  </si>
  <si>
    <t>30.06.010</t>
  </si>
  <si>
    <t>Placa para sinalização tátil (início ou final) em braile para corrimão</t>
  </si>
  <si>
    <t>30.06.020</t>
  </si>
  <si>
    <t>Placa para sinalização tátil (pavimento) em braile para corrimão</t>
  </si>
  <si>
    <t>30.06.030</t>
  </si>
  <si>
    <t>Anel de borracha para sinalização tátil para corrimão, diâmetro de 4,5 cm</t>
  </si>
  <si>
    <t>30.06.050</t>
  </si>
  <si>
    <t>Tinta acrílica para sinalização visual de piso, com acabamento microtexturizado e antiderrapante</t>
  </si>
  <si>
    <t>30.06.080</t>
  </si>
  <si>
    <t>Placa de identificação em alumínio para WC, com desenho universal de acessibilidade</t>
  </si>
  <si>
    <t>30.06.090</t>
  </si>
  <si>
    <t>Placa de identificação para estacionamento, com desenho universal de acessibilidade, tipo pedestal</t>
  </si>
  <si>
    <t>30.06.100</t>
  </si>
  <si>
    <t>Sinalização com pictograma para vaga de estacionamento</t>
  </si>
  <si>
    <t>30.06.110</t>
  </si>
  <si>
    <t>Sinalização com pictograma para vaga de estacionamento, com faixas demarcatórias</t>
  </si>
  <si>
    <t>30.06.132</t>
  </si>
  <si>
    <t>Placa de sinalização tátil em poliestireno com alto relevo em braile, para identificação de pavimentos</t>
  </si>
  <si>
    <t>30.08</t>
  </si>
  <si>
    <t>30.08.030</t>
  </si>
  <si>
    <t>Assento articulado para banho, em alumínio com pintura epóxi de 700 x 450 mm</t>
  </si>
  <si>
    <t>30.08.040</t>
  </si>
  <si>
    <t>Lavatório de louça para canto sem coluna para pessoas com mobilidade reduzida</t>
  </si>
  <si>
    <t>30.08.050</t>
  </si>
  <si>
    <t>Trocador acessível em MDF com revestimento em laminado melamínico de 180x80cm</t>
  </si>
  <si>
    <t>30.08.060</t>
  </si>
  <si>
    <t>30.14</t>
  </si>
  <si>
    <t>30.14.010</t>
  </si>
  <si>
    <t>Elevador de uso restrito a pessoas com mobilidade reduzida com 02 paradas, capacidade de 225 kg - uso interno em alvenaria</t>
  </si>
  <si>
    <t>30.14.020</t>
  </si>
  <si>
    <t>Elevador de uso restrito a pessoas com mobilidade reduzida com 03 paradas, capacidade de 225 kg - uso interno em alvenaria</t>
  </si>
  <si>
    <t>30.14.030</t>
  </si>
  <si>
    <t>Plataforma para elevação até 2,00 m, nas dimensões de 900 x 1400 mm, capacidade de 250 kg- percurso até 1,00 m de altura</t>
  </si>
  <si>
    <t>30.14.040</t>
  </si>
  <si>
    <t>Plataforma para elevação até 2,00 m, nas dimensões de 900 x 1400 mm, capacidade de 250 kg - percurso superior a 1,00 m de altura</t>
  </si>
  <si>
    <t>32</t>
  </si>
  <si>
    <t>32.06</t>
  </si>
  <si>
    <t>32.06.010</t>
  </si>
  <si>
    <t>Lã de vidro e/ou lã de rocha com espessura de 1´</t>
  </si>
  <si>
    <t>32.06.030</t>
  </si>
  <si>
    <t>Lã de vidro e/ou lã de rocha com espessura de 2´</t>
  </si>
  <si>
    <t>32.06.120</t>
  </si>
  <si>
    <t>Argila expandida</t>
  </si>
  <si>
    <t>32.06.130</t>
  </si>
  <si>
    <t>32.06.231</t>
  </si>
  <si>
    <t>Película de controle solar refletiva na cor prata, para aplicação em vidros</t>
  </si>
  <si>
    <t>32.06.380</t>
  </si>
  <si>
    <t>Isolamento acústico em placas de espuma semirrígida, com uma camada de manta HD, espessura de 50 mm</t>
  </si>
  <si>
    <t>32.06.396</t>
  </si>
  <si>
    <t>32.06.400</t>
  </si>
  <si>
    <t>Isolamento acústico em placas de espuma semirrígida incombustível, com superfície em cunhas anecóicas, espessura de 50 mm</t>
  </si>
  <si>
    <t>32.07</t>
  </si>
  <si>
    <t>32.07.040</t>
  </si>
  <si>
    <t>Junta plástica de 3/4´ x 1/8´</t>
  </si>
  <si>
    <t>32.07.060</t>
  </si>
  <si>
    <t>Junta de latão bitola de 1/8´</t>
  </si>
  <si>
    <t>32.07.090</t>
  </si>
  <si>
    <t>Junta de dilatação ou vedação com mastique de silicone, 1,0 x 0,5 cm - inclusive guia de apoio em polietileno</t>
  </si>
  <si>
    <t>32.07.110</t>
  </si>
  <si>
    <t>Junta a base de asfalto oxidado a quente</t>
  </si>
  <si>
    <t>32.07.120</t>
  </si>
  <si>
    <t>Mangueira plástica flexível para junta de dilatação</t>
  </si>
  <si>
    <t>32.07.160</t>
  </si>
  <si>
    <t>Junta de dilatação elástica a base de poliuretano</t>
  </si>
  <si>
    <t>32.07.230</t>
  </si>
  <si>
    <t>Perfil de acabamento com borracha termoplástica vulcanizada contínua flexível, para junta de dilatação de embutir - piso-piso</t>
  </si>
  <si>
    <t>32.07.240</t>
  </si>
  <si>
    <t>Perfil de acabamento com borracha termoplástica vulcanizada contínua flexível, para junta de dilatação de embutir - piso-parede</t>
  </si>
  <si>
    <t>32.07.250</t>
  </si>
  <si>
    <t>Perfil de acabamento com borracha termoplástica vulcanizada contínua flexível, para junta de dilatação de embutir - parede-parede ou forro-forro</t>
  </si>
  <si>
    <t>32.07.260</t>
  </si>
  <si>
    <t>Perfil de acabamento com borracha termoplástica vulcanizada contínua flexível, para junta de dilatação de embutir - parede-parede ou forro-forro - canto</t>
  </si>
  <si>
    <t>32.08</t>
  </si>
  <si>
    <t>32.08.010</t>
  </si>
  <si>
    <t>Junta estrutural com poliestireno expandido de alta densidade P-III, espessura de 10 mm</t>
  </si>
  <si>
    <t>32.08.030</t>
  </si>
  <si>
    <t>Junta estrutural com poliestireno expandido de alta densidade P-III, espessura de 20 mm</t>
  </si>
  <si>
    <t>32.08.050</t>
  </si>
  <si>
    <t>Junta estrutural com perfilado termoplástico em PVC, perfil O-12</t>
  </si>
  <si>
    <t>32.08.060</t>
  </si>
  <si>
    <t>Junta estrutural com perfilado termoplástico em PVC, perfil O-22</t>
  </si>
  <si>
    <t>32.08.070</t>
  </si>
  <si>
    <t>Junta estrutural com perfil elastomérico para fissuras, painéis e estruturas em geral, movimentação máxima 15 mm</t>
  </si>
  <si>
    <t>32.08.090</t>
  </si>
  <si>
    <t>Junta estrutural com perfil elastomérico para fissuras, painéis e estruturas em geral, movimentação máxima 30 mm</t>
  </si>
  <si>
    <t>32.08.110</t>
  </si>
  <si>
    <t>Junta estrutural com perfil elastomérico e lábios poliméricos para obras de arte, movimentação máxima 40 mm</t>
  </si>
  <si>
    <t>32.08.130</t>
  </si>
  <si>
    <t>Junta estrutural com perfil elastomérico e lábios poliméricos para obras de arte, movimentação máxima 55 mm</t>
  </si>
  <si>
    <t>32.08.160</t>
  </si>
  <si>
    <t>Junta elástica estrutural de neoprene</t>
  </si>
  <si>
    <t>32.09</t>
  </si>
  <si>
    <t>32.09.020</t>
  </si>
  <si>
    <t>Chapa de aço em bitolas medias</t>
  </si>
  <si>
    <t>32.09.040</t>
  </si>
  <si>
    <t>Apoio em placa de neoprene fretado</t>
  </si>
  <si>
    <t>32.10</t>
  </si>
  <si>
    <t>32.10.050</t>
  </si>
  <si>
    <t>Proteção anticorrosiva, a base de resina epóxi com alcatrão, para ramais sob a terra, com DN até 1´</t>
  </si>
  <si>
    <t>32.10.060</t>
  </si>
  <si>
    <t>Proteção anticorrosiva, a base de resina epóxi com alcatrão, para ramais sob a terra, com DN acima de 1´ até 2´</t>
  </si>
  <si>
    <t>32.10.070</t>
  </si>
  <si>
    <t>Proteção anticorrosiva, a base de resina epóxi com alcatrão, para ramais sob a terra, com DN acima de 2´ até 3´</t>
  </si>
  <si>
    <t>32.10.080</t>
  </si>
  <si>
    <t>Proteção anticorrosiva, a base de resina epóxi com alcatrão, para ramais sob a terra, com DN acima de 3´ até 4´</t>
  </si>
  <si>
    <t>32.10.082</t>
  </si>
  <si>
    <t>Proteção anticorrosiva, a base de resina epóxi com alcatrão, para ramais sob a terra, com DN acima de 5´ até 6´</t>
  </si>
  <si>
    <t>32.10.090</t>
  </si>
  <si>
    <t>Proteção anticorrosiva, com fita adesiva, para ramais sob a terra, com DN até 1´</t>
  </si>
  <si>
    <t>32.10.100</t>
  </si>
  <si>
    <t>Proteção anticorrosiva, com fita adesiva, para ramais sob a terra, com DN acima de 1´ até 2´</t>
  </si>
  <si>
    <t>32.10.110</t>
  </si>
  <si>
    <t>Proteção anticorrosiva, com fita adesiva, para ramais sob a terra, com DN acima de 2´ até 3´</t>
  </si>
  <si>
    <t>32.11</t>
  </si>
  <si>
    <t>32.11.150</t>
  </si>
  <si>
    <t>Proteção para isolamento térmico em alumínio</t>
  </si>
  <si>
    <t>32.11.200</t>
  </si>
  <si>
    <t>Isolamento térmico em polietileno expandido, espessura de 5 mm, para tubulação de 1/2´ (15 mm)</t>
  </si>
  <si>
    <t>32.11.210</t>
  </si>
  <si>
    <t>Isolamento térmico em polietileno expandido, espessura de 5 mm, para tubulação de 3/4´ (22 mm)</t>
  </si>
  <si>
    <t>32.11.220</t>
  </si>
  <si>
    <t>Isolamento térmico em polietileno expandido, espessura de 5 mm, para tubulação de 1´ (28 mm)</t>
  </si>
  <si>
    <t>32.11.230</t>
  </si>
  <si>
    <t>Isolamento térmico em polietileno expandido, espessura de 10 mm, para tubulação de 1 1/4´ (35 mm)</t>
  </si>
  <si>
    <t>32.11.240</t>
  </si>
  <si>
    <t>Isolamento térmico em polietileno expandido, espessura de 10 mm, para tubulação de 1 1/2´ (42 mm)</t>
  </si>
  <si>
    <t>32.11.250</t>
  </si>
  <si>
    <t>Isolamento térmico em polietileno expandido, espessura de 10 mm, para tubulação de 2´ (54 mm)</t>
  </si>
  <si>
    <t>32.11.270</t>
  </si>
  <si>
    <t>Isolamento térmico em espuma elastomérica, espessura de 9 a 12 mm, para tubulação de 1/4´ (cobre)</t>
  </si>
  <si>
    <t>32.11.280</t>
  </si>
  <si>
    <t>Isolamento térmico em espuma elastomérica, espessura de 9 a 12 mm, para tubulação de 1/2´ (cobre)</t>
  </si>
  <si>
    <t>32.11.290</t>
  </si>
  <si>
    <t>Isolamento térmico em espuma elastomérica, espessura de 9 a 12 mm, para tubulação de 5/8´ (cobre) ou 1/4´ (ferro)</t>
  </si>
  <si>
    <t>32.11.300</t>
  </si>
  <si>
    <t>Isolamento térmico em espuma elastomérica, espessura de 9 a 12 mm, para tubulação de 1´ (cobre)</t>
  </si>
  <si>
    <t>32.11.310</t>
  </si>
  <si>
    <t>Isolamento térmico em espuma elastomérica, espessura de 19 a 26 mm, para tubulação de 7/8´ (cobre) ou 1/2´ (ferro)</t>
  </si>
  <si>
    <t>32.11.320</t>
  </si>
  <si>
    <t>Isolamento térmico em espuma elastomérica, espessura de 19 a 26 mm, para tubulação de 1 1/8´ (cobre) ou 3/4´ (ferro)</t>
  </si>
  <si>
    <t>32.11.330</t>
  </si>
  <si>
    <t>Isolamento térmico em espuma elastomérica, espessura de 19 a 26 mm, para tubulação de 1 3/8´ (cobre) ou 1´ (ferro)</t>
  </si>
  <si>
    <t>32.11.340</t>
  </si>
  <si>
    <t>Isolamento térmico em espuma elastomérica, espessura de 19 a 26 mm, para tubulação de 1 5/8´ (cobre) ou 1 1/4´ (ferro)</t>
  </si>
  <si>
    <t>32.11.350</t>
  </si>
  <si>
    <t>Isolamento térmico em espuma elastomérica, espessura de 19 a 26 mm, para tubulação de 1 1/2´ (ferro)</t>
  </si>
  <si>
    <t>32.11.360</t>
  </si>
  <si>
    <t>Isolamento térmico em espuma elastomérica, espessura de 19 a 26 mm, para tubulação de 2´ (ferro)</t>
  </si>
  <si>
    <t>32.11.370</t>
  </si>
  <si>
    <t>Isolamento térmico em espuma elastomérica, espessura de 19 a 26 mm, para tubulação de 2 1/2´ (ferro)</t>
  </si>
  <si>
    <t>32.11.380</t>
  </si>
  <si>
    <t>Isolamento térmico em espuma elastomérica, espessura de 19 a 26 mm, para tubulação de 3 1/2´ (cobre) ou 3´ (ferro)</t>
  </si>
  <si>
    <t>32.11.390</t>
  </si>
  <si>
    <t>Isolamento térmico em espuma elastomérica, espessura de 19 a 26 mm, para tubulação de 4´ (ferro)</t>
  </si>
  <si>
    <t>32.11.400</t>
  </si>
  <si>
    <t>Isolamento térmico em espuma elastomérica, espessura de 19 a 26 mm, para tubulação de 5´ (ferro)</t>
  </si>
  <si>
    <t>32.11.410</t>
  </si>
  <si>
    <t>Isolamento térmico em espuma elastomérica, espessura de 19 a 26 mm, para tubulação de 6´ (ferro)</t>
  </si>
  <si>
    <t>32.11.420</t>
  </si>
  <si>
    <t>Manta em espuma elastomérica, espessura de 19 a 26 mm, para isolamento térmico de tubulação acima de 6´</t>
  </si>
  <si>
    <t>32.11.430</t>
  </si>
  <si>
    <t>Isolamento térmico em espuma elastomérica, espessura de 19 a 26 mm, para tubulação de 3/8" (cobre) ou 1/8" (ferro)</t>
  </si>
  <si>
    <t>32.11.440</t>
  </si>
  <si>
    <t>Isolamento térmico em espuma elastomérica, espessura de 19 a 26 mm, para tubulação de 3/4" (cobre) ou 3/8" (ferro)</t>
  </si>
  <si>
    <t>32.15</t>
  </si>
  <si>
    <t>32.15.030</t>
  </si>
  <si>
    <t>Impermeabilização em manta asfáltica com armadura, tipo III-B, espessura de 3 mm</t>
  </si>
  <si>
    <t>32.15.040</t>
  </si>
  <si>
    <t>Impermeabilização em manta asfáltica com armadura, tipo III-B, espessura de 4 mm</t>
  </si>
  <si>
    <t>32.15.080</t>
  </si>
  <si>
    <t>Impermeabilização em manta asfáltica tipo III-B, espessura de 3 mm, face exposta em geotêxtil, com membrana acrílica</t>
  </si>
  <si>
    <t>32.15.100</t>
  </si>
  <si>
    <t>Impermeabilização em manta asfáltica plastomérica com armadura, tipo III, espessura de 4 mm, face exposta em geotêxtil com membrana acrílica</t>
  </si>
  <si>
    <t>32.15.240</t>
  </si>
  <si>
    <t>Impermeabilização com manta asfáltica tipo III, anti raiz, espessura de 4 mm</t>
  </si>
  <si>
    <t>32.16</t>
  </si>
  <si>
    <t>32.16.010</t>
  </si>
  <si>
    <t>Impermeabilização em pintura de asfalto oxidado com solventes orgânicos, sobre massa</t>
  </si>
  <si>
    <t>32.16.020</t>
  </si>
  <si>
    <t>Impermeabilização em pintura de asfalto oxidado com solventes orgânicos, sobre metal</t>
  </si>
  <si>
    <t>32.16.030</t>
  </si>
  <si>
    <t>Impermeabilização em membrana de asfalto modificado com elastômeros, na cor preta</t>
  </si>
  <si>
    <t>32.16.040</t>
  </si>
  <si>
    <t>Impermeabilização em membrana de asfalto modificado com elastômeros, na cor preta e reforço em tela poliéster</t>
  </si>
  <si>
    <t>32.16.050</t>
  </si>
  <si>
    <t>Impermeabilização em membrana à base de polímeros acrílicos, na cor branca</t>
  </si>
  <si>
    <t>32.16.060</t>
  </si>
  <si>
    <t>Impermeabilização em membrana à base de polímeros acrílicos, na cor branca e reforço em tela poliéster</t>
  </si>
  <si>
    <t>32.16.070</t>
  </si>
  <si>
    <t>Impermeabilização em membrana à base de resina termoplástica e cimentos aditivados com reforço em tela poliéster</t>
  </si>
  <si>
    <t>32.17</t>
  </si>
  <si>
    <t>32.17.010</t>
  </si>
  <si>
    <t>Impermeabilização em argamassa impermeável com aditivo hidrófugo</t>
  </si>
  <si>
    <t>32.17.012</t>
  </si>
  <si>
    <t>Impermeabilização em argamassa de concreto não estrutural com aditivo hidrófugo</t>
  </si>
  <si>
    <t>32.17.030</t>
  </si>
  <si>
    <t>Impermeabilização em argamassa polimérica para umidade e água de percolação</t>
  </si>
  <si>
    <t>32.17.040</t>
  </si>
  <si>
    <t>Impermeabilização em argamassa polimérica com reforço em tela poliéster para pressão hidrostática positiva</t>
  </si>
  <si>
    <t>32.17.070</t>
  </si>
  <si>
    <t>Impermeabilização anticorrosiva em membrana epoxídica com alcatrão de hulha, sobre massa</t>
  </si>
  <si>
    <t>32.20</t>
  </si>
  <si>
    <t>32.20.010</t>
  </si>
  <si>
    <t>Recolocação de argila expandida</t>
  </si>
  <si>
    <t>32.20.020</t>
  </si>
  <si>
    <t>Aplicação de papel Kraft</t>
  </si>
  <si>
    <t>32.20.050</t>
  </si>
  <si>
    <t>Tela em polietileno, malha hexagonal de 1/2´, para armadura de argamassa</t>
  </si>
  <si>
    <t>32.20.060</t>
  </si>
  <si>
    <t>Tela galvanizada fio 24 BWG, malha hexagonal de 1/2´, para armadura de argamassa</t>
  </si>
  <si>
    <t>33</t>
  </si>
  <si>
    <t>33.01</t>
  </si>
  <si>
    <t>33.01.040</t>
  </si>
  <si>
    <t>Estucamento e lixamento de concreto deteriorado</t>
  </si>
  <si>
    <t>33.01.050</t>
  </si>
  <si>
    <t>Estucamento e lixamento de concreto</t>
  </si>
  <si>
    <t>33.01.060</t>
  </si>
  <si>
    <t>Imunizante para madeira</t>
  </si>
  <si>
    <t>33.01.280</t>
  </si>
  <si>
    <t>33.01.350</t>
  </si>
  <si>
    <t>Preparo de base para superfície metálica com fundo antioxidante</t>
  </si>
  <si>
    <t>33.02</t>
  </si>
  <si>
    <t>33.02.060</t>
  </si>
  <si>
    <t>Massa corrida a base de PVA</t>
  </si>
  <si>
    <t>33.02.080</t>
  </si>
  <si>
    <t>Massa corrida à base de resina acrílica</t>
  </si>
  <si>
    <t>33.03</t>
  </si>
  <si>
    <t>33.03.220</t>
  </si>
  <si>
    <t>Tinta látex em elemento vazado</t>
  </si>
  <si>
    <t>33.03.350</t>
  </si>
  <si>
    <t>Pintura especial em esmalte para lousa cor verde</t>
  </si>
  <si>
    <t>33.03.740</t>
  </si>
  <si>
    <t>Resina acrílica plastificante</t>
  </si>
  <si>
    <t>33.03.750</t>
  </si>
  <si>
    <t>Verniz acrílico</t>
  </si>
  <si>
    <t>33.03.760</t>
  </si>
  <si>
    <t>33.03.770</t>
  </si>
  <si>
    <t>33.03.780</t>
  </si>
  <si>
    <t>Verniz de proteção antipichação</t>
  </si>
  <si>
    <t>33.05</t>
  </si>
  <si>
    <t>33.05.010</t>
  </si>
  <si>
    <t>Verniz fungicida para madeira</t>
  </si>
  <si>
    <t>33.05.120</t>
  </si>
  <si>
    <t>Esmalte em rodapés, baguetes ou molduras de madeira</t>
  </si>
  <si>
    <t>33.05.330</t>
  </si>
  <si>
    <t>Verniz em superfície de madeira</t>
  </si>
  <si>
    <t>33.05.360</t>
  </si>
  <si>
    <t>Verniz em rodapés, baguetes ou molduras de madeira</t>
  </si>
  <si>
    <t>33.06</t>
  </si>
  <si>
    <t>33.06.020</t>
  </si>
  <si>
    <t>Acrílico para quadras e pisos cimentados</t>
  </si>
  <si>
    <t>33.07</t>
  </si>
  <si>
    <t>33.07.102</t>
  </si>
  <si>
    <t>Esmalte a base de água em estrutura metálica</t>
  </si>
  <si>
    <t>33.07.130</t>
  </si>
  <si>
    <t>Pintura epóxi bicomponente em estruturas metálicas</t>
  </si>
  <si>
    <t>33.07.140</t>
  </si>
  <si>
    <t>Pintura com esmalte alquídico em estrutura metálica</t>
  </si>
  <si>
    <t>33.09</t>
  </si>
  <si>
    <t>33.09.020</t>
  </si>
  <si>
    <t>Borracha clorada para faixas demarcatórias</t>
  </si>
  <si>
    <t>33.10</t>
  </si>
  <si>
    <t>33.10.010</t>
  </si>
  <si>
    <t>Tinta látex antimofo em massa, inclusive preparo</t>
  </si>
  <si>
    <t>33.10.020</t>
  </si>
  <si>
    <t>Tinta látex em massa, inclusive preparo</t>
  </si>
  <si>
    <t>33.10.030</t>
  </si>
  <si>
    <t>Tinta acrílica antimofo em massa, inclusive preparo</t>
  </si>
  <si>
    <t>33.10.050</t>
  </si>
  <si>
    <t>Tinta acrílica em massa, inclusive preparo</t>
  </si>
  <si>
    <t>33.10.060</t>
  </si>
  <si>
    <t>Epóxi em massa, inclusive preparo</t>
  </si>
  <si>
    <t>33.10.070</t>
  </si>
  <si>
    <t>Borracha clorada em massa, inclusive preparo</t>
  </si>
  <si>
    <t>33.10.100</t>
  </si>
  <si>
    <t>Textura acrílica para uso interno / externo, inclusive preparo</t>
  </si>
  <si>
    <t>33.10.120</t>
  </si>
  <si>
    <t>33.10.130</t>
  </si>
  <si>
    <t>33.11</t>
  </si>
  <si>
    <t>33.12</t>
  </si>
  <si>
    <t>34</t>
  </si>
  <si>
    <t>34.01</t>
  </si>
  <si>
    <t>34.01.010</t>
  </si>
  <si>
    <t>Terra vegetal orgânica comum</t>
  </si>
  <si>
    <t>34.01.020</t>
  </si>
  <si>
    <t>Limpeza e regularização de áreas para ajardinamento (jardins e canteiros)</t>
  </si>
  <si>
    <t>34.02</t>
  </si>
  <si>
    <t>34.02.020</t>
  </si>
  <si>
    <t>Plantio de grama batatais em placas (praças e áreas abertas)</t>
  </si>
  <si>
    <t>34.02.040</t>
  </si>
  <si>
    <t>Plantio de grama batatais em placas (jardins e canteiros)</t>
  </si>
  <si>
    <t>34.02.070</t>
  </si>
  <si>
    <t>Forração com Lírio Amarelo, mínimo 18 mudas / m² - h= 0,50 m</t>
  </si>
  <si>
    <t>34.02.080</t>
  </si>
  <si>
    <t>Plantio de grama São Carlos em placas (jardins e canteiros)</t>
  </si>
  <si>
    <t>34.02.090</t>
  </si>
  <si>
    <t>Forração com Hera Inglesa, mínimo 18 mudas / m² - h= 0,15 m</t>
  </si>
  <si>
    <t>34.02.100</t>
  </si>
  <si>
    <t>Plantio de grama esmeralda em placas (jardins e canteiros)</t>
  </si>
  <si>
    <t>34.02.110</t>
  </si>
  <si>
    <t>Forração com clorofito, mínimo de 20 mudas / m² - h= 0,15 m</t>
  </si>
  <si>
    <t>34.02.400</t>
  </si>
  <si>
    <t>Plantio de grama pelo processo hidrossemeadura</t>
  </si>
  <si>
    <t>34.03</t>
  </si>
  <si>
    <t>34.03.020</t>
  </si>
  <si>
    <t>Arbusto Azaléa - h= 0,60 a 0,80 m</t>
  </si>
  <si>
    <t>34.03.120</t>
  </si>
  <si>
    <t>Arbusto Moréia - h= 0,50 m</t>
  </si>
  <si>
    <t>34.03.130</t>
  </si>
  <si>
    <t>Arbusto Alamanda - h= 0,60 a 0,80 m</t>
  </si>
  <si>
    <t>34.03.150</t>
  </si>
  <si>
    <t>Arbusto Curcúligo - h= 0,60 a 0,80 m</t>
  </si>
  <si>
    <t>34.04</t>
  </si>
  <si>
    <t>34.04.050</t>
  </si>
  <si>
    <t>Árvore ornamental tipo Pata de Vaca - h= 2,00 m</t>
  </si>
  <si>
    <t>34.04.130</t>
  </si>
  <si>
    <t>Árvore ornamental tipo Ipê Amarelo - h= 2,00 m</t>
  </si>
  <si>
    <t>34.04.160</t>
  </si>
  <si>
    <t>Árvore ornamental tipo Areca Bambu - h= 2,00 m</t>
  </si>
  <si>
    <t>34.04.280</t>
  </si>
  <si>
    <t>Árvore ornamental tipo Manacá-da-serra</t>
  </si>
  <si>
    <t>34.04.360</t>
  </si>
  <si>
    <t>Árvore ornamental tipo coqueiro Jerivá - h= 4,00 m</t>
  </si>
  <si>
    <t>34.04.370</t>
  </si>
  <si>
    <t>Árvore ornamental tipo Quaresmeira (Tibouchina granulosa) - h= 1,50 / 2,00 m</t>
  </si>
  <si>
    <t>34.05</t>
  </si>
  <si>
    <t>34.05.020</t>
  </si>
  <si>
    <t>Cerca em arame farpado com mourões de concreto</t>
  </si>
  <si>
    <t>34.05.030</t>
  </si>
  <si>
    <t>Cerca em arame farpado com mourões de concreto, com ponta inclinada</t>
  </si>
  <si>
    <t>34.05.032</t>
  </si>
  <si>
    <t>34.05.050</t>
  </si>
  <si>
    <t>Cerca em tela de aço galvanizado de 2´, montantes em mourões de concreto com ponta inclinada e arame farpado</t>
  </si>
  <si>
    <t>34.05.080</t>
  </si>
  <si>
    <t>Alambrado em tela de aço galvanizado de 2´, montantes metálicos e arame farpado, até 4,00 m de altura</t>
  </si>
  <si>
    <t>34.05.110</t>
  </si>
  <si>
    <t>Alambrado em tela de aço galvanizado de 2´, montantes metálicos e arame farpado, acima de 4,00 m de altura</t>
  </si>
  <si>
    <t>34.05.120</t>
  </si>
  <si>
    <t>Alambrado em tela de aço galvanizado de 1´, montantes metálicos e arame farpado</t>
  </si>
  <si>
    <t>34.05.170</t>
  </si>
  <si>
    <t>Barreira de proteção perimetral em aço inoxidável AISI 430, dupla</t>
  </si>
  <si>
    <t>34.05.210</t>
  </si>
  <si>
    <t>Alambrado em tela de aço galvanizado de 2´, montantes metálicos com extremo superior duplo e arame farpado, acima de 4,00 m de altura</t>
  </si>
  <si>
    <t>34.05.260</t>
  </si>
  <si>
    <t>34.05.270</t>
  </si>
  <si>
    <t>Alambrado em tela de aço galvanizado de 2´, montantes metálicos retos</t>
  </si>
  <si>
    <t>34.05.290</t>
  </si>
  <si>
    <t>Portão de abrir em grade de aço galvanizado eletrofundida, malha 65 x 132 mm, e pintura eletrostática</t>
  </si>
  <si>
    <t>34.05.300</t>
  </si>
  <si>
    <t>Portão de correr em grade de aço galvanizado eletrofundida, malha 65 x 132 mm, e pintura eletrostática</t>
  </si>
  <si>
    <t>34.05.310</t>
  </si>
  <si>
    <t>Gradil de ferro perfilado, tipo parque</t>
  </si>
  <si>
    <t>34.05.320</t>
  </si>
  <si>
    <t>Portão de ferro perfilado, tipo parque</t>
  </si>
  <si>
    <t>34.05.350</t>
  </si>
  <si>
    <t>Portão de abrir em gradil eletrofundido, malha 5 x 15 cm</t>
  </si>
  <si>
    <t>34.05.360</t>
  </si>
  <si>
    <t>Gradil tela eletrosoldado, malha de 5 x 15cm, galvanizado</t>
  </si>
  <si>
    <t>34.05.370</t>
  </si>
  <si>
    <t>Fechamento de divisa - mourão com placas pré moldadas</t>
  </si>
  <si>
    <t>34.13</t>
  </si>
  <si>
    <t>34.13.011</t>
  </si>
  <si>
    <t>Corte, recorte e remoção de árvore  inclusive as raízes - diâmetro (DAP)&gt;5cm&lt;15cm</t>
  </si>
  <si>
    <t>34.13.021</t>
  </si>
  <si>
    <t>Corte, recorte e remoção de árvore inclusive as raízes - diâmetro (DAP)&gt;15cm&lt;30cm</t>
  </si>
  <si>
    <t>34.13.031</t>
  </si>
  <si>
    <t>Corte, recorte e remoção de árvore inclusive as raízes - diâmetro (DAP)&gt;30cm&lt;45cm</t>
  </si>
  <si>
    <t>34.13.041</t>
  </si>
  <si>
    <t>Corte, recorte e remoção de árvore inclusive as raízes - diâmetro (DAP)&gt;45cm&lt;60cm</t>
  </si>
  <si>
    <t>34.13.051</t>
  </si>
  <si>
    <t>Corte, recorte e remoção de árvore inclusive as raízes - diâmetro (DAP)&gt;60cm&lt;100cm</t>
  </si>
  <si>
    <t>34.13.060</t>
  </si>
  <si>
    <t>Corte, recorte e remoção de árvore inclusive as raízes - diâmetro (DAP) acima de 100 cm</t>
  </si>
  <si>
    <t>34.20</t>
  </si>
  <si>
    <t>34.20.050</t>
  </si>
  <si>
    <t>Tela de arame galvanizado fio nº 22 BWG, malha de 2´, tipo galinheiro</t>
  </si>
  <si>
    <t>34.20.080</t>
  </si>
  <si>
    <t>Tela de aço galvanizado fio nº 10 BWG, malha de 2´, tipo alambrado de segurança</t>
  </si>
  <si>
    <t>34.20.110</t>
  </si>
  <si>
    <t>Recolocação de barreira de proteção perimetral, simples ou dupla</t>
  </si>
  <si>
    <t>34.20.160</t>
  </si>
  <si>
    <t>Recolocação de alambrado, com altura até 4,50 m</t>
  </si>
  <si>
    <t>34.20.170</t>
  </si>
  <si>
    <t>Recolocação de alambrado, com altura acima de 4,50 m</t>
  </si>
  <si>
    <t>34.20.380</t>
  </si>
  <si>
    <t>Suporte para apoio de bicicletas em tubo de aço galvanizado, diâmetro de 2 1/2´</t>
  </si>
  <si>
    <t>34.20.390</t>
  </si>
  <si>
    <t>Grelha arvoreira em ferro fundido</t>
  </si>
  <si>
    <t>35</t>
  </si>
  <si>
    <t>35.01</t>
  </si>
  <si>
    <t>35.01.070</t>
  </si>
  <si>
    <t>Tela de arame galvanizado fio nº 12 BWG, malha de 2´</t>
  </si>
  <si>
    <t>35.01.150</t>
  </si>
  <si>
    <t>Trave oficial completa com rede para futebol de salão</t>
  </si>
  <si>
    <t>35.01.160</t>
  </si>
  <si>
    <t>Tabela completa com suporte e rede para basquete</t>
  </si>
  <si>
    <t>35.01.170</t>
  </si>
  <si>
    <t>Poste oficial completo com rede para voleibol</t>
  </si>
  <si>
    <t>35.01.550</t>
  </si>
  <si>
    <t>Piso em fibra de polipropileno corrugado para quadra de esportes, inclusive pintura</t>
  </si>
  <si>
    <t>35.03</t>
  </si>
  <si>
    <t>35.03.030</t>
  </si>
  <si>
    <t>35.04</t>
  </si>
  <si>
    <t>35.04.020</t>
  </si>
  <si>
    <t>Banco contínuo em concreto vazado</t>
  </si>
  <si>
    <t>35.04.120</t>
  </si>
  <si>
    <t>35.04.130</t>
  </si>
  <si>
    <t>Banco de madeira sobre alvenaria</t>
  </si>
  <si>
    <t>35.04.140</t>
  </si>
  <si>
    <t>35.04.150</t>
  </si>
  <si>
    <t>35.05</t>
  </si>
  <si>
    <t>35.05.200</t>
  </si>
  <si>
    <t>Centro de atividades em madeira rústica</t>
  </si>
  <si>
    <t>35.05.210</t>
  </si>
  <si>
    <t>Balanço duplo em madeira rústica</t>
  </si>
  <si>
    <t>35.05.220</t>
  </si>
  <si>
    <t>Gangorra dupla em madeira rústica</t>
  </si>
  <si>
    <t>35.05.240</t>
  </si>
  <si>
    <t>Gira-gira em ferro com assento de madeira (8 lugares)</t>
  </si>
  <si>
    <t>35.07</t>
  </si>
  <si>
    <t>35.07.020</t>
  </si>
  <si>
    <t>Plataforma com 3 mastros galvanizados, h= 7,00 m</t>
  </si>
  <si>
    <t>35.07.030</t>
  </si>
  <si>
    <t>Plataforma com 3 mastros galvanizados, h= 9,00 m</t>
  </si>
  <si>
    <t>35.07.060</t>
  </si>
  <si>
    <t>Mastro para bandeira galvanizado, h= 9,00 m</t>
  </si>
  <si>
    <t>35.07.070</t>
  </si>
  <si>
    <t>Mastro para bandeira galvanizado, h= 7,00 m</t>
  </si>
  <si>
    <t>35.20</t>
  </si>
  <si>
    <t>35.20.010</t>
  </si>
  <si>
    <t>36</t>
  </si>
  <si>
    <t>36.01</t>
  </si>
  <si>
    <t>36.01.242</t>
  </si>
  <si>
    <t>Cubículo de média tensão, para uso ao tempo, classe 24 kV</t>
  </si>
  <si>
    <t>36.01.252</t>
  </si>
  <si>
    <t>Cubículo de média tensão, para uso ao tempo, classe 17,5 kV</t>
  </si>
  <si>
    <t>36.01.260</t>
  </si>
  <si>
    <t>Cubículo de entrada e medição para uso abrigado, classe 15 kV</t>
  </si>
  <si>
    <t>36.03</t>
  </si>
  <si>
    <t>36.03.010</t>
  </si>
  <si>
    <t>Caixa de medição tipo II (300 x 560 x 200) mm, padrão concessionárias</t>
  </si>
  <si>
    <t>36.03.020</t>
  </si>
  <si>
    <t>Caixa de medição polifásica (500 x 600 x 200) mm, padrão concessionárias</t>
  </si>
  <si>
    <t>36.03.030</t>
  </si>
  <si>
    <t>36.03.050</t>
  </si>
  <si>
    <t>36.03.060</t>
  </si>
  <si>
    <t>36.03.080</t>
  </si>
  <si>
    <t>36.03.090</t>
  </si>
  <si>
    <t>36.03.120</t>
  </si>
  <si>
    <t>36.03.130</t>
  </si>
  <si>
    <t>36.03.150</t>
  </si>
  <si>
    <t>36.03.160</t>
  </si>
  <si>
    <t>36.04</t>
  </si>
  <si>
    <t>36.04.010</t>
  </si>
  <si>
    <t>Suporte para 1 isolador de baixa tensão</t>
  </si>
  <si>
    <t>36.04.030</t>
  </si>
  <si>
    <t>Suporte para 2 isoladores de baixa tensão</t>
  </si>
  <si>
    <t>36.04.050</t>
  </si>
  <si>
    <t>Suporte para 3 isoladores de baixa tensão</t>
  </si>
  <si>
    <t>36.04.070</t>
  </si>
  <si>
    <t>Suporte para 4 isoladores de baixa tensão</t>
  </si>
  <si>
    <t>36.05</t>
  </si>
  <si>
    <t>36.05.010</t>
  </si>
  <si>
    <t>Isolador tipo roldana para baixa tensão de 76 x 79 mm</t>
  </si>
  <si>
    <t>36.05.040</t>
  </si>
  <si>
    <t>Isolador tipo disco para 15 kV de 6´ - 150 mm</t>
  </si>
  <si>
    <t>36.05.080</t>
  </si>
  <si>
    <t>Isolador tipo pino para 15 kV, inclusive pino (poste)</t>
  </si>
  <si>
    <t>36.05.100</t>
  </si>
  <si>
    <t>Isolador pedestal para 15 kV</t>
  </si>
  <si>
    <t>36.05.110</t>
  </si>
  <si>
    <t>Isolador pedestal para 25 kV</t>
  </si>
  <si>
    <t>36.06</t>
  </si>
  <si>
    <t>36.06.060</t>
  </si>
  <si>
    <t>Terminal modular (mufla) unipolar externo para cabo até 70 mm²/15 kV</t>
  </si>
  <si>
    <t>36.06.080</t>
  </si>
  <si>
    <t>Terminal modular (mufla) unipolar interno para cabo até 70 mm²/15 kV</t>
  </si>
  <si>
    <t>36.07</t>
  </si>
  <si>
    <t>36.07.010</t>
  </si>
  <si>
    <t>Para-raios de distribuição, classe 12 kV/5 kA, completo, encapsulado com polímero</t>
  </si>
  <si>
    <t>36.07.030</t>
  </si>
  <si>
    <t>Para-raios de distribuição, classe 12 kV/10 kA, completo, encapsulado com polímero</t>
  </si>
  <si>
    <t>36.07.050</t>
  </si>
  <si>
    <t>Para-raios de distribuição, classe 15 kV/5 kA, completo, encapsulado com polímero</t>
  </si>
  <si>
    <t>36.07.060</t>
  </si>
  <si>
    <t>Para-raios de distribuição, classe 15 kV/10 kA, completo, encapsulado com polímero</t>
  </si>
  <si>
    <t>36.08</t>
  </si>
  <si>
    <t>36.08.030</t>
  </si>
  <si>
    <t>Grupo gerador com potência de 250/228 kVA, variação de + ou - 5% - completo</t>
  </si>
  <si>
    <t>36.08.040</t>
  </si>
  <si>
    <t>Grupo gerador com potência de 350/320 kVA, variação de + ou - 10% - completo</t>
  </si>
  <si>
    <t>36.08.050</t>
  </si>
  <si>
    <t>Grupo gerador com potência de 88/80 kVA, variação de + ou - 10% - completo</t>
  </si>
  <si>
    <t>36.08.060</t>
  </si>
  <si>
    <t>Grupo gerador com potência de 165/150 kVA, variação de + ou - 5% - completo</t>
  </si>
  <si>
    <t>36.08.100</t>
  </si>
  <si>
    <t>Grupo gerador com potência de 55/50 kVA, variação de + ou - 10% - completo</t>
  </si>
  <si>
    <t>36.08.110</t>
  </si>
  <si>
    <t>Grupo gerador com potência de 180/168 kVA, variação de + ou - 5% - completo</t>
  </si>
  <si>
    <t>36.08.290</t>
  </si>
  <si>
    <t>Grupo gerador com potência de 563/513 kVA, variação de + ou - 10% - completo</t>
  </si>
  <si>
    <t>36.08.350</t>
  </si>
  <si>
    <t>Grupo gerador carenado com potência de 150/136 kVA, variação de + ou - 5% - completo</t>
  </si>
  <si>
    <t>36.08.360</t>
  </si>
  <si>
    <t>Grupo gerador carenado com potência de 460/434 kVA, variação de + ou - 10% - completo</t>
  </si>
  <si>
    <t>36.08.540</t>
  </si>
  <si>
    <t>Grupo gerador com potência de 460/434 kVA, variação de + ou - 10% - completo</t>
  </si>
  <si>
    <t>36.09</t>
  </si>
  <si>
    <t>36.09.020</t>
  </si>
  <si>
    <t>Transformador de potência trifásico de 225 kVA, classe 15 kV, a óleo</t>
  </si>
  <si>
    <t>36.09.050</t>
  </si>
  <si>
    <t>Transformador de potência trifásico de 150 kVA, classe 15 kV, a óleo</t>
  </si>
  <si>
    <t>36.09.060</t>
  </si>
  <si>
    <t>Transformador de potência trifásico de 500 kVA, classe 15 kV, a seco</t>
  </si>
  <si>
    <t>36.09.070</t>
  </si>
  <si>
    <t>Transformador de potência trifásico de 1000 kVA, classe 15 kV, a seco com cabine</t>
  </si>
  <si>
    <t>36.09.100</t>
  </si>
  <si>
    <t>Transformador de potência trifásico de 5 kVA, classe 0,6 kV, a seco com cabine</t>
  </si>
  <si>
    <t>36.09.110</t>
  </si>
  <si>
    <t>Transformador de potência trifásico de 7,5 kVA, classe 0,6 kV, a seco com cabine</t>
  </si>
  <si>
    <t>36.09.150</t>
  </si>
  <si>
    <t>Transformador de potência trifásico de 75 kVA, classe 15 kV, a óleo</t>
  </si>
  <si>
    <t>36.09.170</t>
  </si>
  <si>
    <t>Transformador de potência trifásico de 300 kVA, classe 15 kV, a óleo</t>
  </si>
  <si>
    <t>36.09.180</t>
  </si>
  <si>
    <t>Transformador de potência trifásico de 112,5 kVA, classe 15 kV, a óleo</t>
  </si>
  <si>
    <t>36.09.220</t>
  </si>
  <si>
    <t>Transformador de potência trifásico de 500 kVA, classe 15 kV, a seco com cabine</t>
  </si>
  <si>
    <t>36.09.230</t>
  </si>
  <si>
    <t>Transformador de potência trifásico de 30 kVA, classe 1,2 KV, a seco com cabine</t>
  </si>
  <si>
    <t>36.09.250</t>
  </si>
  <si>
    <t>Transformador de potência trifásico de 500 kVA, classe 15 kV, a óleo</t>
  </si>
  <si>
    <t>36.09.300</t>
  </si>
  <si>
    <t>Transformador de potência trifásico de 750 kVA, classe 15 kV, a óleo</t>
  </si>
  <si>
    <t>36.09.360</t>
  </si>
  <si>
    <t>Transformador de potência trifásico de 750 kVA, classe 15 kV, a seco</t>
  </si>
  <si>
    <t>36.09.370</t>
  </si>
  <si>
    <t>Transformador de potência trifásico de 300 kVA, classe 15 kV, a seco</t>
  </si>
  <si>
    <t>36.09.410</t>
  </si>
  <si>
    <t>Transformador de potência trifásico de 45 kVA, classe 15 kV, a seco</t>
  </si>
  <si>
    <t>36.09.440</t>
  </si>
  <si>
    <t>Transformador de potência trifásico de 500 kVA, classe 15 kV, a óleo - tipo pedestal</t>
  </si>
  <si>
    <t>36.09.480</t>
  </si>
  <si>
    <t>Transformador trifásico a seco de 112,5 kVA, encapsulado em resina epóxi sob vácuo</t>
  </si>
  <si>
    <t>36.09.490</t>
  </si>
  <si>
    <t>Transformador trifásico a seco de 150 kVA, encapsulado em resina epóxi sob vácuo</t>
  </si>
  <si>
    <t>36.20</t>
  </si>
  <si>
    <t>36.20.010</t>
  </si>
  <si>
    <t>Vergalhão de cobre eletrolítico, diâmetro de 3/8´</t>
  </si>
  <si>
    <t>36.20.030</t>
  </si>
  <si>
    <t>União angular para vergalhão, diâmetro de 3/8´</t>
  </si>
  <si>
    <t>36.20.040</t>
  </si>
  <si>
    <t>Bobina mínima para disjuntor (a óleo)</t>
  </si>
  <si>
    <t>36.20.050</t>
  </si>
  <si>
    <t>Terminal para vergalhão, diâmetro de 3/8´</t>
  </si>
  <si>
    <t>36.20.060</t>
  </si>
  <si>
    <t>Braçadeira para fixação de eletroduto, até 4´</t>
  </si>
  <si>
    <t>36.20.070</t>
  </si>
  <si>
    <t>Prensa vergalhão ´T´, diâmetro de 3/8´</t>
  </si>
  <si>
    <t>36.20.090</t>
  </si>
  <si>
    <t>Vara para manobra em cabine em fibra de vidro, para tensão até 36 kV</t>
  </si>
  <si>
    <t>36.20.100</t>
  </si>
  <si>
    <t>Bucha para passagem interna/externa com isolação para 15 kV</t>
  </si>
  <si>
    <t>36.20.120</t>
  </si>
  <si>
    <t>Chapa de ferro de 1,50 x 0,50 m para bucha de passagem</t>
  </si>
  <si>
    <t>36.20.140</t>
  </si>
  <si>
    <t>Cruzeta de madeira de 2400 mm</t>
  </si>
  <si>
    <t>36.20.180</t>
  </si>
  <si>
    <t>Luva isolante de borracha, acima de 10 até 20 kV</t>
  </si>
  <si>
    <t>36.20.200</t>
  </si>
  <si>
    <t>Mão francesa de 700 mm</t>
  </si>
  <si>
    <t>36.20.210</t>
  </si>
  <si>
    <t>Luva isolante de borracha, até 10 kV</t>
  </si>
  <si>
    <t>36.20.220</t>
  </si>
  <si>
    <t>Mudança de tap do transformador</t>
  </si>
  <si>
    <t>36.20.240</t>
  </si>
  <si>
    <t>Óleo para disjuntor</t>
  </si>
  <si>
    <t>36.20.260</t>
  </si>
  <si>
    <t>Óleo para transformador</t>
  </si>
  <si>
    <t>36.20.330</t>
  </si>
  <si>
    <t>Luva de couro para proteção de luva isolante</t>
  </si>
  <si>
    <t>36.20.340</t>
  </si>
  <si>
    <t>Sela para cruzeta de madeira</t>
  </si>
  <si>
    <t>36.20.350</t>
  </si>
  <si>
    <t>Caixa porta luvas em madeira, com tampa</t>
  </si>
  <si>
    <t>36.20.360</t>
  </si>
  <si>
    <t>Suporte de transformador em poste ou estaleiro</t>
  </si>
  <si>
    <t>36.20.380</t>
  </si>
  <si>
    <t>Tapete de borracha isolante elétrico de 1000 x 1000 mm</t>
  </si>
  <si>
    <t>36.20.540</t>
  </si>
  <si>
    <t>Cruzeta metálica de 2400 mm, para fixação de mufla ou para-raios</t>
  </si>
  <si>
    <t>36.20.560</t>
  </si>
  <si>
    <t>Dispositivo Soft Starter para motor 15 cv, trifásico 220 V</t>
  </si>
  <si>
    <t>36.20.570</t>
  </si>
  <si>
    <t>Dispositivo Soft Starter para motor 25 cv, trifásico 220 V</t>
  </si>
  <si>
    <t>36.20.580</t>
  </si>
  <si>
    <t>Dispositivo Soft Starter para motor 50 cv, trifásico 220 V</t>
  </si>
  <si>
    <t>37</t>
  </si>
  <si>
    <t>37.01</t>
  </si>
  <si>
    <t>37.01.020</t>
  </si>
  <si>
    <t>Quadro Telebrás de embutir de 200 x 200 x 120 mm</t>
  </si>
  <si>
    <t>37.01.080</t>
  </si>
  <si>
    <t>Quadro Telebrás de embutir de 400 x 400 x 120 mm</t>
  </si>
  <si>
    <t>37.01.120</t>
  </si>
  <si>
    <t>Quadro Telebrás de embutir de 600 x 600 x 120 mm</t>
  </si>
  <si>
    <t>37.01.160</t>
  </si>
  <si>
    <t>Quadro Telebrás de embutir de 800 x 800 x 120 mm</t>
  </si>
  <si>
    <t>37.01.220</t>
  </si>
  <si>
    <t>Quadro Telebrás de embutir de 1200 x 1200 x 120 mm</t>
  </si>
  <si>
    <t>37.02</t>
  </si>
  <si>
    <t>37.02.020</t>
  </si>
  <si>
    <t>Quadro Telebrás de sobrepor de 200 x 200 x 120 mm</t>
  </si>
  <si>
    <t>37.02.060</t>
  </si>
  <si>
    <t>Quadro Telebrás de sobrepor de 400 x 400 x 120 mm</t>
  </si>
  <si>
    <t>37.02.100</t>
  </si>
  <si>
    <t>Quadro Telebrás de sobrepor de 600 x 600 x 120 mm</t>
  </si>
  <si>
    <t>37.02.140</t>
  </si>
  <si>
    <t>Quadro Telebrás de sobrepor de 800 x 800 x 120 mm</t>
  </si>
  <si>
    <t>37.03</t>
  </si>
  <si>
    <t>37.03.200</t>
  </si>
  <si>
    <t>Quadro de distribuição universal de embutir, para disjuntores 16 DIN / 12 Bolt-on - 150 A - sem componentes</t>
  </si>
  <si>
    <t>37.03.210</t>
  </si>
  <si>
    <t>Quadro de distribuição universal de embutir, para disjuntores 24 DIN / 18 Bolt-on - 150 A - sem componentes</t>
  </si>
  <si>
    <t>37.03.220</t>
  </si>
  <si>
    <t>Quadro de distribuição universal de embutir, para disjuntores 34 DIN / 24 Bolt-on - 150 A - sem componentes</t>
  </si>
  <si>
    <t>37.03.230</t>
  </si>
  <si>
    <t>Quadro de distribuição universal de embutir, para disjuntores 44 DIN / 32 Bolt-on - 150 A - sem componentes</t>
  </si>
  <si>
    <t>37.03.240</t>
  </si>
  <si>
    <t>Quadro de distribuição universal de embutir, para disjuntores 56 DIN / 40 Bolt-on - 225 A - sem componentes</t>
  </si>
  <si>
    <t>37.03.250</t>
  </si>
  <si>
    <t>Quadro de distribuição universal de embutir, para disjuntores 70 DIN / 50 Bolt-on - 225 A - sem componentes</t>
  </si>
  <si>
    <t>37.04</t>
  </si>
  <si>
    <t>37.04.250</t>
  </si>
  <si>
    <t>Quadro de distribuição universal de sobrepor, para disjuntores 16 DIN / 12 Bolt-on - 150 A - sem componentes</t>
  </si>
  <si>
    <t>37.04.260</t>
  </si>
  <si>
    <t>Quadro de distribuição universal de sobrepor, para disjuntores 24 DIN / 18 Bolt-on - 150 A - sem componentes</t>
  </si>
  <si>
    <t>37.04.270</t>
  </si>
  <si>
    <t>Quadro de distribuição universal de sobrepor, para disjuntores 34 DIN / 24 Bolt-on - 150 A - sem componentes</t>
  </si>
  <si>
    <t>37.04.280</t>
  </si>
  <si>
    <t>Quadro de distribuição universal de sobrepor, para disjuntores 44 DIN / 32 Bolt-on - 150 A - sem componentes</t>
  </si>
  <si>
    <t>37.04.290</t>
  </si>
  <si>
    <t>Quadro de distribuição universal de sobrepor, para disjuntores 56 DIN / 40 Bolt-on - 225 A - sem componentes</t>
  </si>
  <si>
    <t>37.04.300</t>
  </si>
  <si>
    <t>Quadro de distribuição universal de sobrepor, para disjuntores 70 DIN / 50 Bolt-on - 225 A - sem componentes</t>
  </si>
  <si>
    <t>37.06</t>
  </si>
  <si>
    <t>37.10</t>
  </si>
  <si>
    <t>37.10.010</t>
  </si>
  <si>
    <t>Barramento de cobre nu</t>
  </si>
  <si>
    <t>37.11</t>
  </si>
  <si>
    <t>37.11.020</t>
  </si>
  <si>
    <t>Base de fusível Diazed completa para 25 A</t>
  </si>
  <si>
    <t>37.11.040</t>
  </si>
  <si>
    <t>Base de fusível Diazed completa para 63 A</t>
  </si>
  <si>
    <t>37.11.060</t>
  </si>
  <si>
    <t>Base de fusível NH até 125 A, com fusível</t>
  </si>
  <si>
    <t>37.11.080</t>
  </si>
  <si>
    <t>Base de fusível NH até 250 A, com fusível</t>
  </si>
  <si>
    <t>37.11.100</t>
  </si>
  <si>
    <t>Base de fusível NH até 400 A, com fusível</t>
  </si>
  <si>
    <t>37.11.120</t>
  </si>
  <si>
    <t>Base de fusível tripolar de 15 kV</t>
  </si>
  <si>
    <t>37.11.140</t>
  </si>
  <si>
    <t>Base de fusível unipolar de 15 kV</t>
  </si>
  <si>
    <t>37.12</t>
  </si>
  <si>
    <t>37.12.020</t>
  </si>
  <si>
    <t>Fusível tipo NH 00 de 6 A até 160 A</t>
  </si>
  <si>
    <t>37.12.040</t>
  </si>
  <si>
    <t>Fusível tipo NH 1 de 36 A até 250 A</t>
  </si>
  <si>
    <t>37.12.060</t>
  </si>
  <si>
    <t>Fusível tipo NH 2 de 224 A até 400 A</t>
  </si>
  <si>
    <t>37.12.080</t>
  </si>
  <si>
    <t>Fusível tipo NH 3 de 400 A até 630 A</t>
  </si>
  <si>
    <t>37.12.120</t>
  </si>
  <si>
    <t>Fusível tipo HH para 15 kV de 2,5 A até 50 A</t>
  </si>
  <si>
    <t>37.12.140</t>
  </si>
  <si>
    <t>Fusível tipo HH para 15 kV de 60 A até 100 A</t>
  </si>
  <si>
    <t>37.12.200</t>
  </si>
  <si>
    <t>37.12.220</t>
  </si>
  <si>
    <t>37.12.300</t>
  </si>
  <si>
    <t>Fusível em vidro para ´TP´ de 0,5 A</t>
  </si>
  <si>
    <t>37.13</t>
  </si>
  <si>
    <t>37.13.510</t>
  </si>
  <si>
    <t>Disjuntor fixo PVO trifásico, 17,5 kV, 630 A x 350 MVA, 50/60 Hz, com acessórios</t>
  </si>
  <si>
    <t>37.13.520</t>
  </si>
  <si>
    <t>Disjuntor a seco aberto trifásico, 600 V de 800 A, 50/60 Hz, com acessórios</t>
  </si>
  <si>
    <t>37.13.530</t>
  </si>
  <si>
    <t>Disjuntor fixo PVO trifásico, 15 kV, 630 A x 350 MVA, com relé de proteção de sobrecorrente e transformadores de corrente</t>
  </si>
  <si>
    <t>37.13.550</t>
  </si>
  <si>
    <t>Disjuntor em caixa aberta tripolar extraível, 500V de 3200A, com acessórios</t>
  </si>
  <si>
    <t>37.13.570</t>
  </si>
  <si>
    <t>Disjuntor em caixa aberta tripolar extraível, 500V de 4000A, com acessórios</t>
  </si>
  <si>
    <t>37.13.600</t>
  </si>
  <si>
    <t>Disjuntor termomagnético, unipolar 127/220 V, corrente de 10 A até 30 A</t>
  </si>
  <si>
    <t>37.13.610</t>
  </si>
  <si>
    <t>Disjuntor termomagnético, unipolar 127/220 V, corrente de 35 A até 50 A</t>
  </si>
  <si>
    <t>37.13.630</t>
  </si>
  <si>
    <t>Disjuntor termomagnético, bipolar 220/380 V, corrente de 10 A até 50 A</t>
  </si>
  <si>
    <t>37.13.640</t>
  </si>
  <si>
    <t>Disjuntor termomagnético, bipolar 220/380 V, corrente de 60 A até 100 A</t>
  </si>
  <si>
    <t>37.13.650</t>
  </si>
  <si>
    <t>Disjuntor termomagnético, tripolar 220/380 V, corrente de 10 A até 50 A</t>
  </si>
  <si>
    <t>37.13.660</t>
  </si>
  <si>
    <t>Disjuntor termomagnético, tripolar 220/380 V, corrente de 60 A até 100 A</t>
  </si>
  <si>
    <t>37.13.690</t>
  </si>
  <si>
    <t>Disjuntor série universal, em caixa moldada, térmico e magnético fixos, bipolar 480 V, corrente de 60 A até 100 A</t>
  </si>
  <si>
    <t>37.13.700</t>
  </si>
  <si>
    <t>Disjuntor série universal, em caixa moldada, térmico e magnético fixos, bipolar 480/600 V, corrente de 125 A</t>
  </si>
  <si>
    <t>37.13.720</t>
  </si>
  <si>
    <t>Disjuntor série universal, em caixa moldada, térmico fixo e magnético ajustável, tripolar 600 V, corrente de 300 A até 400 A</t>
  </si>
  <si>
    <t>37.13.730</t>
  </si>
  <si>
    <t>Disjuntor série universal, em caixa moldada, térmico fixo e magnético ajustável, tripolar 600 V, corrente de 500 A até 630 A</t>
  </si>
  <si>
    <t>37.13.740</t>
  </si>
  <si>
    <t>Disjuntor série universal, em caixa moldada, térmico fixo e magnético ajustável, tripolar 600 V, corrente de 700 A até 800 A</t>
  </si>
  <si>
    <t>37.13.760</t>
  </si>
  <si>
    <t>Disjuntor em caixa moldada, térmico e magnético ajustáveis, tripolar 630/690 V, faixa de ajuste de 440 até 630 A</t>
  </si>
  <si>
    <t>37.13.770</t>
  </si>
  <si>
    <t>Disjuntor em caixa moldada, térmico e magnético ajustáveis, tripolar 1250/690 V, faixa de ajuste de 800 até 1250 A</t>
  </si>
  <si>
    <t>37.13.780</t>
  </si>
  <si>
    <t>Disjuntor em caixa moldada, térmico e magnético ajustáveis, tripolar 1600/690 V, faixa de ajuste de 1000 até 1600 A</t>
  </si>
  <si>
    <t>37.13.800</t>
  </si>
  <si>
    <t>Mini-disjuntor termomagnético, unipolar 127/220 V, corrente de 10 A até 32 A</t>
  </si>
  <si>
    <t>37.13.810</t>
  </si>
  <si>
    <t>Mini-disjuntor termomagnético, unipolar 127/220 V, corrente de 40 A até 50 A</t>
  </si>
  <si>
    <t>37.13.840</t>
  </si>
  <si>
    <t>Mini-disjuntor termomagnético, bipolar 220/380 V, corrente de 10 A até 32 A</t>
  </si>
  <si>
    <t>37.13.850</t>
  </si>
  <si>
    <t>Mini-disjuntor termomagnético, bipolar 220/380 V, corrente de 40 A até 50 A</t>
  </si>
  <si>
    <t>37.13.860</t>
  </si>
  <si>
    <t>Mini-disjuntor termomagnético, bipolar 220/380 V, corrente de 63 A</t>
  </si>
  <si>
    <t>37.13.870</t>
  </si>
  <si>
    <t>Mini-disjuntor termomagnético, bipolar 400 V, corrente de 80 A até 100 A</t>
  </si>
  <si>
    <t>37.13.880</t>
  </si>
  <si>
    <t>Mini-disjuntor termomagnético, tripolar 220/380 V, corrente de 10 A até 32 A</t>
  </si>
  <si>
    <t>37.13.890</t>
  </si>
  <si>
    <t>Mini-disjuntor termomagnético, tripolar 220/380 V, corrente de 40 A até 50 A</t>
  </si>
  <si>
    <t>37.13.900</t>
  </si>
  <si>
    <t>Mini-disjuntor termomagnético, tripolar 220/380 V, corrente de 63 A</t>
  </si>
  <si>
    <t>37.13.910</t>
  </si>
  <si>
    <t>Mini-disjuntor termomagnético, tripolar 400 V, corrente de 80 A até 125 A</t>
  </si>
  <si>
    <t>37.13.920</t>
  </si>
  <si>
    <t>Disjuntor em caixa moldada, térmico ajustável e magnético fixo, tripolar 2000/1200 V, faixa de ajuste de 1600 até 2000 A</t>
  </si>
  <si>
    <t>37.13.930</t>
  </si>
  <si>
    <t>Disjuntor em caixa moldada, térmico ajustável e magnético fixo, tripolar 2500/1200 V, faixa de ajuste de 2000 até 2500 A</t>
  </si>
  <si>
    <t>37.13.940</t>
  </si>
  <si>
    <t>Disjuntor em caixa aberta tripolar extraível, 500 V de 6300 A, com acessórios</t>
  </si>
  <si>
    <t>37.14</t>
  </si>
  <si>
    <t>37.14.050</t>
  </si>
  <si>
    <t>Chave comutadora, reversão sob carga, tetrapolar, sem porta fusível, para 100 A</t>
  </si>
  <si>
    <t>37.14.300</t>
  </si>
  <si>
    <t>Chave seccionadora sob carga, tripolar, acionamento rotativo, com prolongador, sem porta-fusível, de 160 A</t>
  </si>
  <si>
    <t>37.14.310</t>
  </si>
  <si>
    <t>Chave seccionadora sob carga, tripolar, acionamento rotativo, com prolongador, sem porta-fusível, de 250 A</t>
  </si>
  <si>
    <t>37.14.320</t>
  </si>
  <si>
    <t>Chave seccionadora sob carga, tripolar, acionamento rotativo, com prolongador, sem porta-fusível, de 400 A</t>
  </si>
  <si>
    <t>37.14.330</t>
  </si>
  <si>
    <t>Chave seccionadora sob carga, tripolar, acionamento rotativo, com prolongador, sem porta-fusível, de 630 A</t>
  </si>
  <si>
    <t>37.14.340</t>
  </si>
  <si>
    <t>Chave seccionadora sob carga, tripolar, acionamento rotativo, com prolongador, sem porta-fusível, de 1000 A</t>
  </si>
  <si>
    <t>37.14.350</t>
  </si>
  <si>
    <t>Chave seccionadora sob carga, tripolar, acionamento rotativo, com prolongador, sem porta-fusível, de 1250 A</t>
  </si>
  <si>
    <t>37.14.410</t>
  </si>
  <si>
    <t>Chave seccionadora sob carga, tripolar, acionamento rotativo, com prolongador e porta-fusível até NH-00-125 A - sem fusíveis</t>
  </si>
  <si>
    <t>37.14.420</t>
  </si>
  <si>
    <t>Chave seccionadora sob carga, tripolar, acionamento rotativo, com prolongador e porta-fusível até NH-00-160 A - sem fusíveis</t>
  </si>
  <si>
    <t>37.14.430</t>
  </si>
  <si>
    <t>Chave seccionadora sob carga, tripolar, acionamento rotativo, com prolongador e porta-fusível até NH-1-250 A - sem fusíveis</t>
  </si>
  <si>
    <t>37.14.440</t>
  </si>
  <si>
    <t>Chave seccionadora sob carga, tripolar, acionamento rotativo, com prolongador e porta-fusível até NH-2-400 A - sem fusíveis</t>
  </si>
  <si>
    <t>37.14.450</t>
  </si>
  <si>
    <t>Chave seccionadora sob carga, tripolar, acionamento rotativo, com prolongador e porta-fusível até NH-3-630 A - sem fusíveis</t>
  </si>
  <si>
    <t>37.14.500</t>
  </si>
  <si>
    <t>Chave seccionadora sob carga, tripolar, acionamento tipo punho, com porta-fusível até NH-00-160 A - sem fusíveis</t>
  </si>
  <si>
    <t>37.14.510</t>
  </si>
  <si>
    <t>Chave seccionadora sob carga, tripolar, acionamento tipo punho, com porta-fusível até NH-1-250 A - sem fusíveis</t>
  </si>
  <si>
    <t>37.14.520</t>
  </si>
  <si>
    <t>Chave seccionadora sob carga, tripolar, acionamento tipo punho, com porta-fusível até NH-2-400 A - sem fusíveis</t>
  </si>
  <si>
    <t>37.14.530</t>
  </si>
  <si>
    <t>Chave seccionadora sob carga, tripolar, acionamento tipo punho, com porta-fusível até NH-3-630 A - sem fusíveis</t>
  </si>
  <si>
    <t>37.14.600</t>
  </si>
  <si>
    <t>Chave comutadora, reversão sob carga, tripolar, sem porta fusível, para 400 A</t>
  </si>
  <si>
    <t>37.14.610</t>
  </si>
  <si>
    <t>Chave comutadora, reversão sob carga, tripolar, sem porta fusível, para 600/630 A</t>
  </si>
  <si>
    <t>37.14.620</t>
  </si>
  <si>
    <t>Chave comutadora, reversão sob carga, tripolar, sem porta fusível, para 1000 A</t>
  </si>
  <si>
    <t>37.14.640</t>
  </si>
  <si>
    <t>Chave comutadora, reversão sob carga, tetrapolar, sem porta fusível, para 630 A / 690 V</t>
  </si>
  <si>
    <t>37.14.830</t>
  </si>
  <si>
    <t>Barra de contato para chave seccionadora tipo NH3-630 A</t>
  </si>
  <si>
    <t>37.15</t>
  </si>
  <si>
    <t>37.15.110</t>
  </si>
  <si>
    <t>Chave seccionadora tripolar sob carga para 400 A - 25 kV - com prolongador</t>
  </si>
  <si>
    <t>37.15.120</t>
  </si>
  <si>
    <t>Chave seccionadora tripolar sob carga para 400 A - 15 kV - com prolongador</t>
  </si>
  <si>
    <t>37.15.150</t>
  </si>
  <si>
    <t>37.15.160</t>
  </si>
  <si>
    <t>37.15.170</t>
  </si>
  <si>
    <t>37.15.200</t>
  </si>
  <si>
    <t>Chave seccionadora tripolar seca para 400 A - 15 kV - com prolongador</t>
  </si>
  <si>
    <t>37.15.210</t>
  </si>
  <si>
    <t>Chave seccionadora tripolar seca para 600 / 630 A - 15 kV - com prolongador</t>
  </si>
  <si>
    <t>37.16</t>
  </si>
  <si>
    <t>Axm</t>
  </si>
  <si>
    <t>37.17</t>
  </si>
  <si>
    <t>37.17.060</t>
  </si>
  <si>
    <t>Dispositivo diferencial residual de 25 A x 30 mA - 2 polos</t>
  </si>
  <si>
    <t>37.17.070</t>
  </si>
  <si>
    <t>Dispositivo diferencial residual de 40 A x 30 mA - 2 polos</t>
  </si>
  <si>
    <t>37.17.074</t>
  </si>
  <si>
    <t>Dispositivo diferencial residual de 25 A x 30 mA - 4 polos</t>
  </si>
  <si>
    <t>37.17.080</t>
  </si>
  <si>
    <t>Dispositivo diferencial residual de 40 A x 30 mA - 4 polos</t>
  </si>
  <si>
    <t>37.17.090</t>
  </si>
  <si>
    <t>Dispositivo diferencial residual de 63 A x 30 mA - 4 polos</t>
  </si>
  <si>
    <t>37.17.100</t>
  </si>
  <si>
    <t>Dispositivo diferencial residual de 80 A x 30 mA - 4 polos</t>
  </si>
  <si>
    <t>37.17.110</t>
  </si>
  <si>
    <t>Dispositivo diferencial residual de 100 A x 30 mA - 4 polos</t>
  </si>
  <si>
    <t>37.17.114</t>
  </si>
  <si>
    <t>Dispositivo diferencial residual de 125 A x 30 mA - 4 polos</t>
  </si>
  <si>
    <t>37.17.130</t>
  </si>
  <si>
    <t>Dispositivo diferencial residual de 25 A x 300 mA - 4 polos</t>
  </si>
  <si>
    <t>37.18</t>
  </si>
  <si>
    <t>37.18.010</t>
  </si>
  <si>
    <t>Transformador de potencial monofásico até 1000 VA classe 15 kV, a seco, com fusíveis</t>
  </si>
  <si>
    <t>37.18.020</t>
  </si>
  <si>
    <t>Transformador de potencial monofásico até 2000 VA classe 15 kV, a seco, com fusíveis</t>
  </si>
  <si>
    <t>37.18.030</t>
  </si>
  <si>
    <t>Transformador de potencial monofásico até 500 VA classe 15 kV, a seco, sem fusíveis</t>
  </si>
  <si>
    <t>37.19</t>
  </si>
  <si>
    <t>37.19.010</t>
  </si>
  <si>
    <t>Transformador de corrente 800-5 A, janela</t>
  </si>
  <si>
    <t>37.19.020</t>
  </si>
  <si>
    <t>Transformador de corrente 200-5 A até 600-5 A, janela</t>
  </si>
  <si>
    <t>37.19.030</t>
  </si>
  <si>
    <t>Transformador de corrente 1000-5 A até 1500-5 A, janela</t>
  </si>
  <si>
    <t>37.19.060</t>
  </si>
  <si>
    <t>Transformador de corrente 50-5 A até 150-5 A, janela</t>
  </si>
  <si>
    <t>37.20</t>
  </si>
  <si>
    <t>37.20.010</t>
  </si>
  <si>
    <t>Isolador em epóxi de 1 kV para barramento</t>
  </si>
  <si>
    <t>37.20.030</t>
  </si>
  <si>
    <t>Régua de bornes para 9 polos de 600 V / 50 A</t>
  </si>
  <si>
    <t>37.20.080</t>
  </si>
  <si>
    <t>Barra de neutro e/ou terra</t>
  </si>
  <si>
    <t>37.20.090</t>
  </si>
  <si>
    <t>Recolocação de chave seccionadora tripolar de 125 A até 650 A, sem base fusível</t>
  </si>
  <si>
    <t>37.20.100</t>
  </si>
  <si>
    <t>Recolocação de fundo de quadro de distribuição, sem componentes</t>
  </si>
  <si>
    <t>37.20.110</t>
  </si>
  <si>
    <t>Recolocação de quadro de distribuição de sobrepor, sem componentes</t>
  </si>
  <si>
    <t>37.20.130</t>
  </si>
  <si>
    <t>Banco de medição para transformadores TC/TP, padrão Eletropaulo e/ou Cesp</t>
  </si>
  <si>
    <t>37.20.140</t>
  </si>
  <si>
    <t>Suporte fixo para transformadores de potencial</t>
  </si>
  <si>
    <t>37.20.190</t>
  </si>
  <si>
    <t>Inversor de frequência para variação de velocidade em motores, potência de 0,25 a 20 cv</t>
  </si>
  <si>
    <t>37.20.191</t>
  </si>
  <si>
    <t>Inversor de frequência para variação de velocidade em motores, potência de 25 a 30 CV</t>
  </si>
  <si>
    <t>37.20.193</t>
  </si>
  <si>
    <t>Inversor de frequência para variação de velocidade em motores, potência de 50 cv</t>
  </si>
  <si>
    <t>37.20.210</t>
  </si>
  <si>
    <t>Punho de manobra com articulador de acionamento</t>
  </si>
  <si>
    <t>37.21</t>
  </si>
  <si>
    <t>37.21.010</t>
  </si>
  <si>
    <t>Capacitor de potência trifásico de 10 kVAr, 220 V/60 Hz, para correção de fator de potência</t>
  </si>
  <si>
    <t>37.22</t>
  </si>
  <si>
    <t>37.22.010</t>
  </si>
  <si>
    <t>Transformador monofásico de comando de 200 VA classe 0,6 kV, a seco</t>
  </si>
  <si>
    <t>37.24</t>
  </si>
  <si>
    <t>37.24.031</t>
  </si>
  <si>
    <t>Supressor de surto monofásico, Fase-Terra, In 4 a 11 kA, Imax. de surto de 12 até 15 kA</t>
  </si>
  <si>
    <t>37.24.032</t>
  </si>
  <si>
    <t>37.25</t>
  </si>
  <si>
    <t>37.25.090</t>
  </si>
  <si>
    <t>Disjuntor em caixa moldada tripolar, térmico e magnético fixos, tensão de isolamento 480/690V, de 10A a 60A</t>
  </si>
  <si>
    <t>37.25.100</t>
  </si>
  <si>
    <t>Disjuntor em caixa moldada tripolar, térmico e magnético fixos, tensão de isolamento 480/690V, de 70A até 150A</t>
  </si>
  <si>
    <t>37.25.110</t>
  </si>
  <si>
    <t>Disjuntor em caixa moldada tripolar, térmico e magnético fixos, tensão de isolamento 415/690V, de 175A a 250A</t>
  </si>
  <si>
    <t>37.25.200</t>
  </si>
  <si>
    <t>37.25.210</t>
  </si>
  <si>
    <t>37.25.215</t>
  </si>
  <si>
    <t>38</t>
  </si>
  <si>
    <t>38.01</t>
  </si>
  <si>
    <t>38.01.040</t>
  </si>
  <si>
    <t>Eletroduto de PVC rígido roscável de 3/4´ - com acessórios</t>
  </si>
  <si>
    <t>38.01.060</t>
  </si>
  <si>
    <t>Eletroduto de PVC rígido roscável de 1´ - com acessórios</t>
  </si>
  <si>
    <t>38.01.080</t>
  </si>
  <si>
    <t>Eletroduto de PVC rígido roscável de 1 1/4´ - com acessórios</t>
  </si>
  <si>
    <t>38.01.100</t>
  </si>
  <si>
    <t>Eletroduto de PVC rígido roscável de 1 1/2´ - com acessórios</t>
  </si>
  <si>
    <t>38.01.120</t>
  </si>
  <si>
    <t>Eletroduto de PVC rígido roscável de 2´ - com acessórios</t>
  </si>
  <si>
    <t>38.01.140</t>
  </si>
  <si>
    <t>Eletroduto de PVC rígido roscável de 2 1/2´ - com acessórios</t>
  </si>
  <si>
    <t>38.01.160</t>
  </si>
  <si>
    <t>Eletroduto de PVC rígido roscável de 3´ - com acessórios</t>
  </si>
  <si>
    <t>38.01.180</t>
  </si>
  <si>
    <t>Eletroduto de PVC rígido roscável de 4´ - com acessórios</t>
  </si>
  <si>
    <t>38.04</t>
  </si>
  <si>
    <t>38.04.040</t>
  </si>
  <si>
    <t>38.04.060</t>
  </si>
  <si>
    <t>38.04.080</t>
  </si>
  <si>
    <t>38.04.100</t>
  </si>
  <si>
    <t>38.04.120</t>
  </si>
  <si>
    <t>38.04.140</t>
  </si>
  <si>
    <t>38.04.160</t>
  </si>
  <si>
    <t>38.04.180</t>
  </si>
  <si>
    <t>38.05</t>
  </si>
  <si>
    <t>38.05.040</t>
  </si>
  <si>
    <t>38.05.060</t>
  </si>
  <si>
    <t>38.05.090</t>
  </si>
  <si>
    <t>38.05.100</t>
  </si>
  <si>
    <t>38.05.120</t>
  </si>
  <si>
    <t>38.05.140</t>
  </si>
  <si>
    <t>38.05.160</t>
  </si>
  <si>
    <t>38.05.180</t>
  </si>
  <si>
    <t>38.06</t>
  </si>
  <si>
    <t>38.06.020</t>
  </si>
  <si>
    <t>38.06.040</t>
  </si>
  <si>
    <t>38.06.060</t>
  </si>
  <si>
    <t>38.06.080</t>
  </si>
  <si>
    <t>38.06.100</t>
  </si>
  <si>
    <t>38.06.120</t>
  </si>
  <si>
    <t>38.06.140</t>
  </si>
  <si>
    <t>38.06.160</t>
  </si>
  <si>
    <t>38.06.180</t>
  </si>
  <si>
    <t>38.07</t>
  </si>
  <si>
    <t>38.07.030</t>
  </si>
  <si>
    <t>Grampo tipo ´C´ diâmetro 3/8`, com balancim tamanho grande</t>
  </si>
  <si>
    <t>38.07.050</t>
  </si>
  <si>
    <t>Tampa de pressão para perfilado de 38 x 38 mm</t>
  </si>
  <si>
    <t>38.07.120</t>
  </si>
  <si>
    <t>Saída final, diâmetro de 3/4´</t>
  </si>
  <si>
    <t>38.07.130</t>
  </si>
  <si>
    <t>Saída lateral simples, diâmetro de 3/4´</t>
  </si>
  <si>
    <t>38.07.134</t>
  </si>
  <si>
    <t>Saída lateral simples, diâmetro de 1´</t>
  </si>
  <si>
    <t>38.07.140</t>
  </si>
  <si>
    <t>Saída superior, diâmetro de 3/4´</t>
  </si>
  <si>
    <t>38.07.200</t>
  </si>
  <si>
    <t>Vergalhão com rosca, porca e arruela de diâmetro 3/8´ (tirante)</t>
  </si>
  <si>
    <t>38.07.210</t>
  </si>
  <si>
    <t>Vergalhão com rosca, porca e arruela de diâmetro 1/4´ (tirante)</t>
  </si>
  <si>
    <t>38.07.216</t>
  </si>
  <si>
    <t>Vergalhão com rosca, porca e arruela de diâmetro 5/16´ (tirante)</t>
  </si>
  <si>
    <t>38.07.300</t>
  </si>
  <si>
    <t>38.07.310</t>
  </si>
  <si>
    <t>38.07.340</t>
  </si>
  <si>
    <t>Perfilado liso 38 x 38 mm - com acessórios</t>
  </si>
  <si>
    <t>38.07.700</t>
  </si>
  <si>
    <t>Canaleta aparente com tampa em PVC, autoextinguível, de 85 x 35 mm, com acessórios</t>
  </si>
  <si>
    <t>38.07.710</t>
  </si>
  <si>
    <t>Canaleta aparente com duas tampas em PVC, autoextinguível, de 120 x 35 mm, com acessórios</t>
  </si>
  <si>
    <t>38.07.720</t>
  </si>
  <si>
    <t>Canaleta aparente com duas tampas em PVC, autoextinguível, de 120 x 60 mm, com acessórios</t>
  </si>
  <si>
    <t>38.07.730</t>
  </si>
  <si>
    <t>Suporte com furos de tomada em PVC de 60 x 35 x 150 mm, para canaleta aparente</t>
  </si>
  <si>
    <t>38.07.740</t>
  </si>
  <si>
    <t>Suporte com furos de tomada em PVC de 85 x 35 x 150 mm, para canaleta aparente</t>
  </si>
  <si>
    <t>38.07.750</t>
  </si>
  <si>
    <t>Suporte com furos de tomada em PVC de 60 x 60 x 150 mm, para canaleta aparente</t>
  </si>
  <si>
    <t>38.10</t>
  </si>
  <si>
    <t>38.10.010</t>
  </si>
  <si>
    <t>Duto de piso liso em aço, medindo 2 x 25 x 70 mm, com acessórios</t>
  </si>
  <si>
    <t>38.10.020</t>
  </si>
  <si>
    <t>Duto de piso liso em aço, medindo 3 x 25 x 70 mm, com acessórios</t>
  </si>
  <si>
    <t>38.10.024</t>
  </si>
  <si>
    <t>Caixa de derivação ou passagem, para cruzamento de duto, medindo 4 x 25 x 70 mm, sem cruzadora</t>
  </si>
  <si>
    <t>38.10.026</t>
  </si>
  <si>
    <t>Caixa de derivação ou passagem, para cruzamento de duto, medindo 12 x 25 x 70 mm, com cruzadora</t>
  </si>
  <si>
    <t>38.10.030</t>
  </si>
  <si>
    <t>Caixa de derivação ou passagem, para cruzamento de duto, medindo 16 x 25 x 70 mm, com cruzadora</t>
  </si>
  <si>
    <t>38.10.060</t>
  </si>
  <si>
    <t>Caixa de tomada e tampa basculante com rebaixo de 2 x (25 x 70 mm)</t>
  </si>
  <si>
    <t>38.10.070</t>
  </si>
  <si>
    <t>Caixa de tomada e tampa basculante com rebaixo de 3 x (25 x 70 mm)</t>
  </si>
  <si>
    <t>38.10.080</t>
  </si>
  <si>
    <t>Caixa de tomada e tampa basculante com rebaixo de 4 x (25 x 70 mm)</t>
  </si>
  <si>
    <t>38.10.090</t>
  </si>
  <si>
    <t>Suporte de tomada para caixas com 2, 3 ou 4 vias</t>
  </si>
  <si>
    <t>38.12</t>
  </si>
  <si>
    <t>38.12.086</t>
  </si>
  <si>
    <t>Leito para cabos, tipo pesado, em aço galvanizado de 300 x 100 mm - com acessórios</t>
  </si>
  <si>
    <t>38.12.090</t>
  </si>
  <si>
    <t>Leito para cabos, tipo pesado, em aço galvanizado de 400 x 100 mm - com acessórios</t>
  </si>
  <si>
    <t>38.12.100</t>
  </si>
  <si>
    <t>Leito para cabos, tipo pesado, em aço galvanizado de 600 x 100 mm - com acessórios</t>
  </si>
  <si>
    <t>38.12.120</t>
  </si>
  <si>
    <t>Leito para cabos, tipo pesado, em aço galvanizado de 500 x 100 mm - com acessórios</t>
  </si>
  <si>
    <t>38.12.130</t>
  </si>
  <si>
    <t>Leito para cabos, tipo pesado, em aço galvanizado de 800 x 100 mm - com acessórios</t>
  </si>
  <si>
    <t>38.13</t>
  </si>
  <si>
    <t>38.13.010</t>
  </si>
  <si>
    <t>Eletroduto corrugado em polietileno de alta densidade, DN= 30 mm, com acessórios</t>
  </si>
  <si>
    <t>38.13.016</t>
  </si>
  <si>
    <t>Eletroduto corrugado em polietileno de alta densidade, DN= 40 mm, com acessórios</t>
  </si>
  <si>
    <t>38.13.020</t>
  </si>
  <si>
    <t>Eletroduto corrugado em polietileno de alta densidade, DN= 50 mm, com acessórios</t>
  </si>
  <si>
    <t>38.13.030</t>
  </si>
  <si>
    <t>Eletroduto corrugado em polietileno de alta densidade, DN= 75 mm, com acessórios</t>
  </si>
  <si>
    <t>38.13.040</t>
  </si>
  <si>
    <t>Eletroduto corrugado em polietileno de alta densidade, DN= 100 mm, com acessórios</t>
  </si>
  <si>
    <t>38.13.050</t>
  </si>
  <si>
    <t>Eletroduto corrugado em polietileno de alta densidade, DN= 125 mm, com acessórios</t>
  </si>
  <si>
    <t>38.13.060</t>
  </si>
  <si>
    <t>Eletroduto corrugado em polietileno de alta densidade, DN= 150 mm, com acessórios</t>
  </si>
  <si>
    <t>38.15</t>
  </si>
  <si>
    <t>38.15.010</t>
  </si>
  <si>
    <t>Eletroduto metálico flexível com capa em PVC de 3/4´</t>
  </si>
  <si>
    <t>38.15.020</t>
  </si>
  <si>
    <t>Eletroduto metálico flexível com capa em PVC de 1´</t>
  </si>
  <si>
    <t>38.15.040</t>
  </si>
  <si>
    <t>Eletroduto metálico flexível com capa em PVC de 2´</t>
  </si>
  <si>
    <t>38.15.110</t>
  </si>
  <si>
    <t>Terminal macho fixo em latão zincado de 3/4´</t>
  </si>
  <si>
    <t>38.15.120</t>
  </si>
  <si>
    <t>Terminal macho fixo em latão zincado de 1´</t>
  </si>
  <si>
    <t>38.15.140</t>
  </si>
  <si>
    <t>Terminal macho fixo em latão zincado de 2´</t>
  </si>
  <si>
    <t>38.15.310</t>
  </si>
  <si>
    <t>Terminal macho giratório em latão zincado de 3/4´</t>
  </si>
  <si>
    <t>38.15.320</t>
  </si>
  <si>
    <t>Terminal macho giratório em latão zincado de 1´</t>
  </si>
  <si>
    <t>38.15.340</t>
  </si>
  <si>
    <t>Terminal macho giratório em latão zincado de 2´</t>
  </si>
  <si>
    <t>38.16</t>
  </si>
  <si>
    <t>38.16.030</t>
  </si>
  <si>
    <t>Rodapé técnico triplo e tampa com pintura eletrostática</t>
  </si>
  <si>
    <t>38.16.060</t>
  </si>
  <si>
    <t>Curva horizontal tripla de 90°, interna ou externa e tampa com pintura eletrostática</t>
  </si>
  <si>
    <t>38.16.080</t>
  </si>
  <si>
    <t>Tê triplo de 90°, horizontal ou vertical e tampa com pintura eletrostática</t>
  </si>
  <si>
    <t>38.16.090</t>
  </si>
  <si>
    <t>Caixa para tomadas: de energia, RJ, sobressalente, interruptor ou espelho, com pintura eletrostática, para rodapé técnico triplo</t>
  </si>
  <si>
    <t>38.16.130</t>
  </si>
  <si>
    <t>Caixa para tomadas: de energia, RJ, sobressalente, interruptor ou espelho, com pintura eletrostática, para rodapé técnico duplo</t>
  </si>
  <si>
    <t>38.16.140</t>
  </si>
  <si>
    <t>Terminal de fechamento ou mata junta com pintura eletrostática, para rodapé técnico triplo</t>
  </si>
  <si>
    <t>38.16.150</t>
  </si>
  <si>
    <t>Rodapé técnico duplo e tampa com pintura eletrostática</t>
  </si>
  <si>
    <t>38.16.160</t>
  </si>
  <si>
    <t>Curva vertical dupla de 90°, interna ou externa e tampa com pintura eletrostática</t>
  </si>
  <si>
    <t>38.16.190</t>
  </si>
  <si>
    <t>Terminal de fechamento ou mata junta com pintura eletrostática, para rodapé técnico duplo</t>
  </si>
  <si>
    <t>38.16.200</t>
  </si>
  <si>
    <t>Curva horizontal dupla de 90°, interna ou externa e tampa com pintura eletrostática</t>
  </si>
  <si>
    <t>38.16.230</t>
  </si>
  <si>
    <t>Curva vertical tripla de 90°, interna ou externa e tampa com pintura eletrostática</t>
  </si>
  <si>
    <t>38.16.250</t>
  </si>
  <si>
    <t>38.16.270</t>
  </si>
  <si>
    <t>Caixa de derivação embutida ou externa para rodapé técnico duplo</t>
  </si>
  <si>
    <t>38.19</t>
  </si>
  <si>
    <t>38.19.020</t>
  </si>
  <si>
    <t>Eletroduto de PVC corrugado flexível leve, diâmetro externo de 20 mm</t>
  </si>
  <si>
    <t>38.19.030</t>
  </si>
  <si>
    <t>Eletroduto de PVC corrugado flexível leve, diâmetro externo de 25 mm</t>
  </si>
  <si>
    <t>38.19.040</t>
  </si>
  <si>
    <t>Eletroduto de PVC corrugado flexível leve, diâmetro externo de 32 mm</t>
  </si>
  <si>
    <t>38.19.210</t>
  </si>
  <si>
    <t>Eletroduto de PVC corrugado flexível reforçado, diâmetro externo de 25 mm</t>
  </si>
  <si>
    <t>38.19.220</t>
  </si>
  <si>
    <t>Eletroduto de PVC corrugado flexível reforçado, diâmetro externo de 32 mm</t>
  </si>
  <si>
    <t>38.21</t>
  </si>
  <si>
    <t>38.21.110</t>
  </si>
  <si>
    <t>Eletrocalha lisa galvanizada a fogo, 50 x 50 mm, com acessórios</t>
  </si>
  <si>
    <t>38.21.120</t>
  </si>
  <si>
    <t>Eletrocalha lisa galvanizada a fogo, 100 x 50 mm, com acessórios</t>
  </si>
  <si>
    <t>38.21.130</t>
  </si>
  <si>
    <t>Eletrocalha lisa galvanizada a fogo, 150 x 50 mm, com acessórios</t>
  </si>
  <si>
    <t>38.21.140</t>
  </si>
  <si>
    <t>Eletrocalha lisa galvanizada a fogo, 200 x 50 mm, com acessórios</t>
  </si>
  <si>
    <t>38.21.150</t>
  </si>
  <si>
    <t>Eletrocalha lisa galvanizada a fogo, 250 x 50 mm, com acessórios</t>
  </si>
  <si>
    <t>38.21.310</t>
  </si>
  <si>
    <t>Eletrocalha lisa galvanizada a fogo, 100 x 100 mm, com acessórios</t>
  </si>
  <si>
    <t>38.21.320</t>
  </si>
  <si>
    <t>Eletrocalha lisa galvanizada a fogo, 150 x 100 mm, com acessórios</t>
  </si>
  <si>
    <t>38.21.330</t>
  </si>
  <si>
    <t>Eletrocalha lisa galvanizada a fogo, 200 x 100 mm, com acessórios</t>
  </si>
  <si>
    <t>38.21.340</t>
  </si>
  <si>
    <t>Eletrocalha lisa galvanizada a fogo, 250 x 100 mm, com acessórios</t>
  </si>
  <si>
    <t>38.21.350</t>
  </si>
  <si>
    <t>Eletrocalha lisa galvanizada a fogo, 300 x 100 mm, com acessórios</t>
  </si>
  <si>
    <t>38.21.360</t>
  </si>
  <si>
    <t>Eletrocalha lisa galvanizada a fogo, 400 x 100 mm, com acessórios</t>
  </si>
  <si>
    <t>38.21.920</t>
  </si>
  <si>
    <t>Eletrocalha perfurada galvanizada a fogo, 100 x 50 mm, com acessórios</t>
  </si>
  <si>
    <t>38.21.930</t>
  </si>
  <si>
    <t>Eletrocalha perfurada galvanizada a fogo, 150 x 50 mm, com acessórios</t>
  </si>
  <si>
    <t>38.21.940</t>
  </si>
  <si>
    <t>Eletrocalha perfurada galvanizada a fogo, 200 x 50 mm, com acessórios</t>
  </si>
  <si>
    <t>38.21.950</t>
  </si>
  <si>
    <t>Eletrocalha perfurada galvanizada a fogo, 250 x 50 mm, com acessórios</t>
  </si>
  <si>
    <t>38.22</t>
  </si>
  <si>
    <t>38.22.120</t>
  </si>
  <si>
    <t>Eletrocalha perfurada galvanizada a fogo, 150x100mm, com acessórios</t>
  </si>
  <si>
    <t>38.22.130</t>
  </si>
  <si>
    <t>Eletrocalha perfurada galvanizada a fogo, 200x100mm, com acessórios</t>
  </si>
  <si>
    <t>38.22.140</t>
  </si>
  <si>
    <t>Eletrocalha perfurada galvanizada a fogo, 250x100mm, com acessórios</t>
  </si>
  <si>
    <t>38.22.150</t>
  </si>
  <si>
    <t>Eletrocalha perfurada galvanizada a fogo, 300x100mm, com acessórios</t>
  </si>
  <si>
    <t>38.22.160</t>
  </si>
  <si>
    <t>Eletrocalha perfurada galvanizada a fogo, 400x100mm, com acessórios</t>
  </si>
  <si>
    <t>38.22.610</t>
  </si>
  <si>
    <t>Tampa de encaixe para eletrocalha, galvanizada a fogo, L= 50mm</t>
  </si>
  <si>
    <t>38.22.620</t>
  </si>
  <si>
    <t>Tampa de encaixe para eletrocalha, galvanizada a fogo, L= 100mm</t>
  </si>
  <si>
    <t>38.22.630</t>
  </si>
  <si>
    <t>Tampa de encaixe para eletrocalha, galvanizada a fogo, L= 150mm</t>
  </si>
  <si>
    <t>38.22.640</t>
  </si>
  <si>
    <t>Tampa de encaixe para eletrocalha, galvanizada a fogo, L= 200mm</t>
  </si>
  <si>
    <t>38.22.650</t>
  </si>
  <si>
    <t>Tampa de encaixe para eletrocalha, galvanizada a fogo, L= 250mm</t>
  </si>
  <si>
    <t>38.22.660</t>
  </si>
  <si>
    <t>Tampa de encaixe para eletrocalha, galvanizada a fogo, L= 300mm</t>
  </si>
  <si>
    <t>38.22.670</t>
  </si>
  <si>
    <t>Tampa de encaixe para eletrocalha, galvanizada a fogo, L= 400mm</t>
  </si>
  <si>
    <t>38.23</t>
  </si>
  <si>
    <t>38.23.010</t>
  </si>
  <si>
    <t>Suporte para eletrocalha, galvanizado a fogo, 50x50mm</t>
  </si>
  <si>
    <t>38.23.020</t>
  </si>
  <si>
    <t>Suporte para eletrocalha, galvanizado a fogo, 100x50mm</t>
  </si>
  <si>
    <t>38.23.030</t>
  </si>
  <si>
    <t>Suporte para eletrocalha, galvanizado a fogo, 150x50mm</t>
  </si>
  <si>
    <t>38.23.040</t>
  </si>
  <si>
    <t>Suporte para eletrocalha, galvanizado a fogo, 200x50mm</t>
  </si>
  <si>
    <t>38.23.050</t>
  </si>
  <si>
    <t>Suporte para eletrocalha, galvanizado a fogo, 250x50mm</t>
  </si>
  <si>
    <t>38.23.060</t>
  </si>
  <si>
    <t>Suporte para eletrocalha, galvanizado a fogo, 300x50mm</t>
  </si>
  <si>
    <t>38.23.110</t>
  </si>
  <si>
    <t>Suporte para eletrocalha, galvanizado a fogo, 100x100mm</t>
  </si>
  <si>
    <t>38.23.120</t>
  </si>
  <si>
    <t>Suporte para eletrocalha, galvanizado a fogo, 150x100mm</t>
  </si>
  <si>
    <t>38.23.130</t>
  </si>
  <si>
    <t>Suporte para eletrocalha, galvanizado a fogo, 200x100mm</t>
  </si>
  <si>
    <t>38.23.140</t>
  </si>
  <si>
    <t>Suporte para eletrocalha, galvanizado a fogo, 250x100mm</t>
  </si>
  <si>
    <t>38.23.150</t>
  </si>
  <si>
    <t>Suporte para eletrocalha, galvanizado a fogo, 300x100mm</t>
  </si>
  <si>
    <t>38.23.160</t>
  </si>
  <si>
    <t>Suporte para eletrocalha, galvanizado a fogo, 400x100mm</t>
  </si>
  <si>
    <t>38.23.210</t>
  </si>
  <si>
    <t>Mão francesa simples, galvanizada a fogo, L= 200mm</t>
  </si>
  <si>
    <t>38.23.220</t>
  </si>
  <si>
    <t>Mão francesa simples, galvanizada a fogo, L= 300mm</t>
  </si>
  <si>
    <t>38.23.230</t>
  </si>
  <si>
    <t>Mão francesa simples, galvanizada a fogo, L= 400mm</t>
  </si>
  <si>
    <t>38.23.240</t>
  </si>
  <si>
    <t>Mão francesa simples, galvanizada a fogo, L= 500mm</t>
  </si>
  <si>
    <t>38.23.310</t>
  </si>
  <si>
    <t>Mão francesa dupla, galvanizada a fogo, L= 300mm</t>
  </si>
  <si>
    <t>38.23.320</t>
  </si>
  <si>
    <t>Mão francesa dupla, galvanizada a fogo, L= 400mm</t>
  </si>
  <si>
    <t>38.23.330</t>
  </si>
  <si>
    <t>Mão francesa dupla, galvanizada a fogo, L= 500mm</t>
  </si>
  <si>
    <t>39</t>
  </si>
  <si>
    <t>39.02</t>
  </si>
  <si>
    <t>39.02.010</t>
  </si>
  <si>
    <t>Cabo de cobre de 1,5 mm², isolamento 750 V - isolação em PVC 70°C</t>
  </si>
  <si>
    <t>39.02.016</t>
  </si>
  <si>
    <t>Cabo de cobre de 2,5 mm², isolamento 750 V - isolação em PVC 70°C</t>
  </si>
  <si>
    <t>39.02.020</t>
  </si>
  <si>
    <t>Cabo de cobre de 4 mm², isolamento 750 V - isolação em PVC 70°C</t>
  </si>
  <si>
    <t>39.02.030</t>
  </si>
  <si>
    <t>Cabo de cobre de 6 mm², isolamento 750 V - isolação em PVC 70°C</t>
  </si>
  <si>
    <t>39.02.040</t>
  </si>
  <si>
    <t>Cabo de cobre de 10 mm², isolamento 750 V - isolação em PVC 70°C</t>
  </si>
  <si>
    <t>39.03</t>
  </si>
  <si>
    <t>39.03.160</t>
  </si>
  <si>
    <t>Cabo de cobre de 1,5 mm², isolamento 0,6/1 kV - isolação em PVC 70°C</t>
  </si>
  <si>
    <t>39.03.170</t>
  </si>
  <si>
    <t>Cabo de cobre de 2,5 mm², isolamento 0,6/1 kV - isolação em PVC 70°C</t>
  </si>
  <si>
    <t>39.03.174</t>
  </si>
  <si>
    <t>Cabo de cobre de 4 mm², isolamento 0,6/1 kV - isolação em PVC 70°C.</t>
  </si>
  <si>
    <t>39.03.178</t>
  </si>
  <si>
    <t>Cabo de cobre de 6 mm², isolamento 0,6/1 kV - isolação em PVC 70°C</t>
  </si>
  <si>
    <t>39.03.182</t>
  </si>
  <si>
    <t>Cabo de cobre de 10 mm², isolamento 0,6/1 kV - isolação em PVC 70°C</t>
  </si>
  <si>
    <t>39.04</t>
  </si>
  <si>
    <t>39.04.050</t>
  </si>
  <si>
    <t>Cabo de cobre nu, têmpera mole, classe 2, de 16 mm²</t>
  </si>
  <si>
    <t>39.04.060</t>
  </si>
  <si>
    <t>Cabo de cobre nu, têmpera mole, classe 2, de 25 mm²</t>
  </si>
  <si>
    <t>39.04.070</t>
  </si>
  <si>
    <t>Cabo de cobre nu, têmpera mole, classe 2, de 35 mm²</t>
  </si>
  <si>
    <t>39.04.080</t>
  </si>
  <si>
    <t>Cabo de cobre nu, têmpera mole, classe 2, de 50 mm²</t>
  </si>
  <si>
    <t>39.04.100</t>
  </si>
  <si>
    <t>Cabo de cobre nu, têmpera mole, classe 2, de 70 mm²</t>
  </si>
  <si>
    <t>39.04.120</t>
  </si>
  <si>
    <t>Cabo de cobre nu, têmpera mole, classe 2, de 95 mm²</t>
  </si>
  <si>
    <t>39.04.180</t>
  </si>
  <si>
    <t>Cabo de cobre nu, têmpera mole, classe 2, de 185 mm²</t>
  </si>
  <si>
    <t>39.05</t>
  </si>
  <si>
    <t>39.05.070</t>
  </si>
  <si>
    <t>Cabo de cobre de 3x35 mm², isolamento 8,7/15 kV - isolação EPR 90°C</t>
  </si>
  <si>
    <t>39.06</t>
  </si>
  <si>
    <t>39.06.060</t>
  </si>
  <si>
    <t>39.06.070</t>
  </si>
  <si>
    <t>39.06.074</t>
  </si>
  <si>
    <t>39.06.084</t>
  </si>
  <si>
    <t>39.09</t>
  </si>
  <si>
    <t>39.09.010</t>
  </si>
  <si>
    <t>39.09.020</t>
  </si>
  <si>
    <t>Conector split-bolt para cabo de 25 mm², latão, simples</t>
  </si>
  <si>
    <t>39.09.040</t>
  </si>
  <si>
    <t>Conector split-bolt para cabo de 35 mm², latão, simples</t>
  </si>
  <si>
    <t>39.09.060</t>
  </si>
  <si>
    <t>Conector split-bolt para cabo de 50 mm², latão, simples</t>
  </si>
  <si>
    <t>39.09.100</t>
  </si>
  <si>
    <t>Conector split-bolt para cabo de 25 mm², latão, com rabicho</t>
  </si>
  <si>
    <t>39.09.120</t>
  </si>
  <si>
    <t>Conector split-bolt para cabo de 35 mm², latão, com rabicho</t>
  </si>
  <si>
    <t>39.09.140</t>
  </si>
  <si>
    <t>Conector split-bolt para cabo de 50 mm², latão, com rabicho</t>
  </si>
  <si>
    <t>39.10</t>
  </si>
  <si>
    <t>39.10.050</t>
  </si>
  <si>
    <t>Terminal de compressão para cabo de 2,5 mm²</t>
  </si>
  <si>
    <t>39.10.060</t>
  </si>
  <si>
    <t>Terminal de pressão/compressão para cabo de 6 até 10 mm²</t>
  </si>
  <si>
    <t>39.10.080</t>
  </si>
  <si>
    <t>Terminal de pressão/compressão para cabo de 16 mm²</t>
  </si>
  <si>
    <t>39.10.120</t>
  </si>
  <si>
    <t>Terminal de pressão/compressão para cabo de 25 mm²</t>
  </si>
  <si>
    <t>39.10.130</t>
  </si>
  <si>
    <t>Terminal de pressão/compressão para cabo de 35 mm²</t>
  </si>
  <si>
    <t>39.10.160</t>
  </si>
  <si>
    <t>Terminal de pressão/compressão para cabo de 50 mm²</t>
  </si>
  <si>
    <t>39.10.200</t>
  </si>
  <si>
    <t>Terminal de pressão/compressão para cabo de 70 mm²</t>
  </si>
  <si>
    <t>39.10.240</t>
  </si>
  <si>
    <t>Terminal de pressão/compressão para cabo de 95 mm²</t>
  </si>
  <si>
    <t>39.10.246</t>
  </si>
  <si>
    <t>Terminal de pressão/compressão para cabo de 120 mm²</t>
  </si>
  <si>
    <t>39.10.250</t>
  </si>
  <si>
    <t>Terminal de pressão/compressão para cabo de 150 mm²</t>
  </si>
  <si>
    <t>39.10.280</t>
  </si>
  <si>
    <t>Terminal de pressão/compressão para cabo de 185 mm²</t>
  </si>
  <si>
    <t>39.10.300</t>
  </si>
  <si>
    <t>Terminal de pressão/compressão para cabo de 240 mm²</t>
  </si>
  <si>
    <t>39.11</t>
  </si>
  <si>
    <t>39.11.020</t>
  </si>
  <si>
    <t>Cabo telefônico CI, com 10 pares de 0,50 mm, para centrais telefônicas, equipamentos e rede interna</t>
  </si>
  <si>
    <t>39.11.040</t>
  </si>
  <si>
    <t>Cabo telefônico CI, com 20 pares de 0,50 mm, para centrais telefônicas, equipamentos e rede interna</t>
  </si>
  <si>
    <t>39.11.080</t>
  </si>
  <si>
    <t>Cabo telefônico CI, com 50 pares de 0,50 mm, para centrais telefônicas, equipamentos e rede interna</t>
  </si>
  <si>
    <t>39.11.090</t>
  </si>
  <si>
    <t>Fio telefônico tipo FI-60, para ligação de aparelhos telefônicos</t>
  </si>
  <si>
    <t>39.11.110</t>
  </si>
  <si>
    <t>Fio telefônico externo tipo FE-160</t>
  </si>
  <si>
    <t>39.11.120</t>
  </si>
  <si>
    <t>Cabo telefônico CTP-APL-SN, com 10 pares de 0,50 mm, para cotos de transição em caixas e entradas</t>
  </si>
  <si>
    <t>39.11.190</t>
  </si>
  <si>
    <t>Cabo telefônico CCE-APL, com 4 pares de 0,50 mm, para conexões em rede externa</t>
  </si>
  <si>
    <t>39.11.210</t>
  </si>
  <si>
    <t>Cabo telefônico secundário de distribuição CTP-APL, com 20 pares de 0,50 mm, para rede externa</t>
  </si>
  <si>
    <t>39.11.230</t>
  </si>
  <si>
    <t>Cabo telefônico secundário de distribuição CTP-APL, com 50 pares de 0,50 mm, para rede externa</t>
  </si>
  <si>
    <t>39.11.240</t>
  </si>
  <si>
    <t>Cabo telefônico secundário de distribuição CTP-APL, com 100 pares de 0,50 mm, para rede externa</t>
  </si>
  <si>
    <t>39.11.270</t>
  </si>
  <si>
    <t>Cabo telefônico secundário de distribuição CTP-APL-G, com 10 pares de 0,50 mm, para rede subterrânea</t>
  </si>
  <si>
    <t>39.11.280</t>
  </si>
  <si>
    <t>Cabo telefônico secundário de distribuição CTP-APL-G, com 20 pares de 0,50 mm, para rede subterrânea</t>
  </si>
  <si>
    <t>39.11.300</t>
  </si>
  <si>
    <t>Cabo telefônico secundário de distribuição CTP-APL-G, com 50 pares de 0,50 mm, para rede subterrânea</t>
  </si>
  <si>
    <t>39.11.400</t>
  </si>
  <si>
    <t>Cabo telefônico secundário de distribuição CTP-APL, com 10 pares de 0,65 mm, para rede externa</t>
  </si>
  <si>
    <t>39.11.410</t>
  </si>
  <si>
    <t>Cabo telefônico secundário de distribuição CTP-APL, com 20 pares de 0,65 mm, para rede externa</t>
  </si>
  <si>
    <t>39.11.430</t>
  </si>
  <si>
    <t>Cabo telefônico secundário de distribuição CTP-APL, com 50 pares de 0,65 mm, para rede externa</t>
  </si>
  <si>
    <t>39.12</t>
  </si>
  <si>
    <t>39.12.510</t>
  </si>
  <si>
    <t>Cabo de cobre flexível blindado de 2 x 1,5 mm², isolamento 600V, isolação em VC/E 105°C - para detecção de incêndio</t>
  </si>
  <si>
    <t>39.12.520</t>
  </si>
  <si>
    <t>Cabo de cobre flexível blindado de 3 x 1,5 mm², isolamento 600V, isolação em VC/E 105°C - para detecção de incêndio</t>
  </si>
  <si>
    <t>39.12.530</t>
  </si>
  <si>
    <t>Cabo de cobre flexível blindado de 2 x 2,5 mm², isolamento 600V, isolação em VC/E 105°C - para detecção de incêndio</t>
  </si>
  <si>
    <t>39.14</t>
  </si>
  <si>
    <t>39.14.010</t>
  </si>
  <si>
    <t>Cabo de alumínio nu com alma de aço CAA, 1/0 AWG - Raven</t>
  </si>
  <si>
    <t>39.14.050</t>
  </si>
  <si>
    <t>Cabo de alumínio nu com alma de aço CAA, 4 AWG - Swan</t>
  </si>
  <si>
    <t>39.15</t>
  </si>
  <si>
    <t>39.15.040</t>
  </si>
  <si>
    <t>Cabo de alumínio nu sem alma de aço CA, 2 AWG - Iris</t>
  </si>
  <si>
    <t>39.15.070</t>
  </si>
  <si>
    <t>Cabo de alumínio nu sem alma de aço CA, 2/0 AWG - Aster</t>
  </si>
  <si>
    <t>39.18</t>
  </si>
  <si>
    <t>39.18.100</t>
  </si>
  <si>
    <t>Cabo coaxial tipo RG 6</t>
  </si>
  <si>
    <t>39.18.104</t>
  </si>
  <si>
    <t>Cabo coaxial tipo RG 11</t>
  </si>
  <si>
    <t>39.18.106</t>
  </si>
  <si>
    <t>Cabo coaxial tipo RG 59</t>
  </si>
  <si>
    <t>39.18.110</t>
  </si>
  <si>
    <t>Cabo coaxial tipo RGC 06</t>
  </si>
  <si>
    <t>39.18.114</t>
  </si>
  <si>
    <t>Cabo coaxial tipo RGC 59</t>
  </si>
  <si>
    <t>39.18.120</t>
  </si>
  <si>
    <t>Cabo para rede U/UTP 23 AWG com 4 pares - categoria 6A</t>
  </si>
  <si>
    <t>39.18.126</t>
  </si>
  <si>
    <t>Cabo para rede 24 AWG com 4 pares, categoria 6</t>
  </si>
  <si>
    <t>39.20</t>
  </si>
  <si>
    <t>39.20.010</t>
  </si>
  <si>
    <t>Recolocação de condutor aparente com diâmetro externo até 6,5 mm</t>
  </si>
  <si>
    <t>Conector prensa-cabo de 3/4´</t>
  </si>
  <si>
    <t>39.20.030</t>
  </si>
  <si>
    <t>Recolocação de condutor aparente com diâmetro externo acima de 6,5 mm</t>
  </si>
  <si>
    <t>39.21</t>
  </si>
  <si>
    <t>39.21.010</t>
  </si>
  <si>
    <t>Cabo de cobre flexível de 1,5 mm², isolamento 0,6/1kV - isolação HEPR 90°C</t>
  </si>
  <si>
    <t>39.21.020</t>
  </si>
  <si>
    <t>Cabo de cobre flexível de 2,5 mm², isolamento 0,6/1kV - isolação HEPR 90°C</t>
  </si>
  <si>
    <t>39.21.030</t>
  </si>
  <si>
    <t>Cabo de cobre flexível de 4 mm², isolamento 0,6/1kV - isolação HEPR 90°C</t>
  </si>
  <si>
    <t>39.21.040</t>
  </si>
  <si>
    <t>Cabo de cobre flexível de 6 mm², isolamento 0,6/1kV - isolação HEPR 90°C</t>
  </si>
  <si>
    <t>39.21.050</t>
  </si>
  <si>
    <t>Cabo de cobre flexível de 10 mm², isolamento 0,6/1kV - isolação HEPR 90°C</t>
  </si>
  <si>
    <t>39.21.060</t>
  </si>
  <si>
    <t>Cabo de cobre flexível de 16 mm², isolamento 0,6/1kV - isolação HEPR 90°C</t>
  </si>
  <si>
    <t>39.21.070</t>
  </si>
  <si>
    <t>Cabo de cobre flexível de 25 mm², isolamento 0,6/1kV - isolação HEPR 90°C</t>
  </si>
  <si>
    <t>39.21.080</t>
  </si>
  <si>
    <t>Cabo de cobre flexível de 35 mm², isolamento 0,6/1kV - isolação HEPR 90°C</t>
  </si>
  <si>
    <t>39.21.090</t>
  </si>
  <si>
    <t>Cabo de cobre flexível de 50 mm², isolamento 0,6/1kV - isolação HEPR 90°C</t>
  </si>
  <si>
    <t>39.21.100</t>
  </si>
  <si>
    <t>Cabo de cobre flexível de 70 mm², isolamento 0,6/1kV - isolação HEPR 90°C</t>
  </si>
  <si>
    <t>39.21.110</t>
  </si>
  <si>
    <t>Cabo de cobre flexível de 95 mm², isolamento 0,6/1kV - isolação HEPR 90°C</t>
  </si>
  <si>
    <t>39.21.120</t>
  </si>
  <si>
    <t>Cabo de cobre flexível de 120 mm², isolamento 0,6/1kV - isolação HEPR 90°C</t>
  </si>
  <si>
    <t>39.21.125</t>
  </si>
  <si>
    <t>Cabo de cobre flexível de 150 mm², isolamento 0,6/1 kV - isolação HEPR 90°C</t>
  </si>
  <si>
    <t>39.21.130</t>
  </si>
  <si>
    <t>Cabo de cobre flexível de 185 mm², isolamento 0,6/1kV - isolação HEPR 90°C</t>
  </si>
  <si>
    <t>39.21.140</t>
  </si>
  <si>
    <t>Cabo de cobre flexível de 240 mm², isolamento 0,6/1kV - isolação HEPR 90°C</t>
  </si>
  <si>
    <t>39.21.201</t>
  </si>
  <si>
    <t>Cabo de cobre flexível de 2 x 2,5 mm², isolamento 0,6/1 kV - isolação HEPR 90°C</t>
  </si>
  <si>
    <t>39.21.230</t>
  </si>
  <si>
    <t>Cabo de cobre flexível de 3 x 1,5 mm², isolamento 0,6/1 kV - isolação HEPR 90°C</t>
  </si>
  <si>
    <t>39.21.231</t>
  </si>
  <si>
    <t>Cabo de cobre flexível de 3 x 2,5 mm², isolamento 0,6/1 kV - isolação HEPR 90°C</t>
  </si>
  <si>
    <t>39.21.234</t>
  </si>
  <si>
    <t>Cabo de cobre flexível de 3 x 10 mm², isolamento 0,6/1 kV - isolação HEPR 90°C</t>
  </si>
  <si>
    <t>39.21.236</t>
  </si>
  <si>
    <t>Cabo de cobre flexível de 3 x 25 mm², isolamento 0,6/1 kV - isolação HEPR 90°C</t>
  </si>
  <si>
    <t>39.21.237</t>
  </si>
  <si>
    <t>Cabo de cobre flexível de 3 x 35 mm², isolamento 0,6/1 kV - isolação HEPR 90°C</t>
  </si>
  <si>
    <t>39.21.254</t>
  </si>
  <si>
    <t>Cabo de cobre flexível de 4 x 10 mm², isolamento 0,6/1 kV - isolação HEPR 90°C</t>
  </si>
  <si>
    <t>39.24</t>
  </si>
  <si>
    <t>39.24.151</t>
  </si>
  <si>
    <t>39.24.152</t>
  </si>
  <si>
    <t>39.24.153</t>
  </si>
  <si>
    <t>39.24.154</t>
  </si>
  <si>
    <t>39.24.173</t>
  </si>
  <si>
    <t>39.24.174</t>
  </si>
  <si>
    <t>39.25</t>
  </si>
  <si>
    <t>39.25.020</t>
  </si>
  <si>
    <t>Cabo de cobre de 35 mm², isolamento 15/25 kV - isolação EPR 105°C</t>
  </si>
  <si>
    <t>39.25.030</t>
  </si>
  <si>
    <t>Cabo de cobre de 50 mm², isolamento 15/25 kV - isolação EPR 105°C</t>
  </si>
  <si>
    <t>39.26</t>
  </si>
  <si>
    <t>39.26.010</t>
  </si>
  <si>
    <t>Cabo de cobre flexível de 1,5 mm², isolamento 0,6/1 kV - isolação HEPR 90°C - baixa emissão de fumaça e gases</t>
  </si>
  <si>
    <t>39.26.020</t>
  </si>
  <si>
    <t>Cabo de cobre flexível de 2,5 mm², isolamento 0,6/1 kV - isolação HEPR 90°C - baixa emissão de fumaça e gases</t>
  </si>
  <si>
    <t>39.26.030</t>
  </si>
  <si>
    <t>Cabo de cobre flexível de 4 mm², isolamento 0,6/1 kV -  isolação HEPR 90°C - baixa emissão de fumaça e gases</t>
  </si>
  <si>
    <t>39.26.040</t>
  </si>
  <si>
    <t>Cabo de cobre flexível de 6 mm², isolamento 0,6/1 kV - isolação HEPR 90°C - baixa emissão de fumaça e gases</t>
  </si>
  <si>
    <t>39.26.050</t>
  </si>
  <si>
    <t>Cabo de cobre flexível de 10 mm², isolamento 0,6/1 kV - isolação HEPR 90°C - baixa emissão de fumaça e gases</t>
  </si>
  <si>
    <t>39.26.060</t>
  </si>
  <si>
    <t>Cabo de cobre flexível de 16 mm², isolamento 0,6/1 kV - isolação HEPR 90°C - baixa emissão de fumaça e gases</t>
  </si>
  <si>
    <t>39.26.070</t>
  </si>
  <si>
    <t>Cabo de cobre flexível de 25 mm², isolamento 0,6/1 kV - isolação HEPR 90°C - baixa emissão de fumaça e gases</t>
  </si>
  <si>
    <t>39.26.080</t>
  </si>
  <si>
    <t>Cabo de cobre flexível de 35 mm², isolamento 0,6/1 kV - isolação HEPR 90°C - baixa emissão de fumaça e gases</t>
  </si>
  <si>
    <t>39.26.090</t>
  </si>
  <si>
    <t>Cabo de cobre flexível de 50 mm², isolamento 0,6/1 kV - isolação HEPR 90°C - baixa emissão de fumaça e gases</t>
  </si>
  <si>
    <t>39.26.100</t>
  </si>
  <si>
    <t>Cabo de cobre flexível de 70 mm², isolamento 0,6/1 kV - isolação HEPR 90°C - baixa emissão de fumaça e gases</t>
  </si>
  <si>
    <t>39.26.110</t>
  </si>
  <si>
    <t>Cabo de cobre flexível de 95 mm², isolamento 0,6/1 kV - isolação HEPR 90°C - baixa emissão de fumaça e gases</t>
  </si>
  <si>
    <t>39.26.120</t>
  </si>
  <si>
    <t>Cabo de cobre flexível de 120 mm², isolamento 0,6/1 kV - isolação HEPR 90°C - baixa emissão de fumaça e gases</t>
  </si>
  <si>
    <t>39.26.130</t>
  </si>
  <si>
    <t>Cabo de cobre flexível de 150 mm², isolamento 0,6/1 kV - isolação HEPR 90°C - baixa emissão de fumaça e gases</t>
  </si>
  <si>
    <t>39.26.140</t>
  </si>
  <si>
    <t>Cabo de cobre flexível de 185 mm², isolamento 0,6/1 kV - isolação HEPR 90°C - baixa emissão de fumaça e gases</t>
  </si>
  <si>
    <t>39.26.150</t>
  </si>
  <si>
    <t>Cabo de cobre flexível de 240 mm², isolamento 0,6/1 kV - isolação HEPR 90°C - baixa emissão de fumaça e gases</t>
  </si>
  <si>
    <t>39.27</t>
  </si>
  <si>
    <t>39.27.010</t>
  </si>
  <si>
    <t>Cabo óptico de terminação, 2 fibras, 50/125 µm - uso interno/externo</t>
  </si>
  <si>
    <t>39.27.020</t>
  </si>
  <si>
    <t>Cabo óptico multimodo, 4 fibras, 50/125 µm - uso interno/externo</t>
  </si>
  <si>
    <t>39.27.030</t>
  </si>
  <si>
    <t>Cabo óptico multimodo, 6 fibras, 50/125 µm - uso interno/externo</t>
  </si>
  <si>
    <t>39.27.110</t>
  </si>
  <si>
    <t>Cabo óptico multimodo, núcleo geleado, 4 fibras, 50/125 µm - uso externo</t>
  </si>
  <si>
    <t>39.27.120</t>
  </si>
  <si>
    <t>Cabo óptico multimodo, núcleo geleado, 6 fibras, 50/125 µm - uso externo</t>
  </si>
  <si>
    <t>39.29</t>
  </si>
  <si>
    <t>39.29.110</t>
  </si>
  <si>
    <t>39.29.111</t>
  </si>
  <si>
    <t>39.29.112</t>
  </si>
  <si>
    <t>39.29.113</t>
  </si>
  <si>
    <t>39.29.114</t>
  </si>
  <si>
    <t>39.30</t>
  </si>
  <si>
    <t>39.30.010</t>
  </si>
  <si>
    <t>Cabo torcido flexível de 2 x 2,5 mm², isolação em PVC antichama</t>
  </si>
  <si>
    <t>40</t>
  </si>
  <si>
    <t>40.01</t>
  </si>
  <si>
    <t>40.01.020</t>
  </si>
  <si>
    <t>Caixa de ferro estampada 4´ x 2´</t>
  </si>
  <si>
    <t>40.01.040</t>
  </si>
  <si>
    <t>Caixa de ferro estampada 4´ x 4´</t>
  </si>
  <si>
    <t>40.01.080</t>
  </si>
  <si>
    <t>Caixa de ferro estampada octogonal fundo móvel 4´ x 4´</t>
  </si>
  <si>
    <t>40.01.090</t>
  </si>
  <si>
    <t>Caixa de ferro estampada octogonal de 3´ x 3´</t>
  </si>
  <si>
    <t>40.02</t>
  </si>
  <si>
    <t>40.02.010</t>
  </si>
  <si>
    <t>Caixa de tomada em alumínio para piso 4´ x 4´</t>
  </si>
  <si>
    <t>40.02.020</t>
  </si>
  <si>
    <t>Caixa de passagem em chapa, com tampa parafusada, 100 x 100 x 80 mm</t>
  </si>
  <si>
    <t>40.02.040</t>
  </si>
  <si>
    <t>Caixa de passagem em chapa, com tampa parafusada, 150 x 150 x 80 mm</t>
  </si>
  <si>
    <t>40.02.060</t>
  </si>
  <si>
    <t>Caixa de passagem em chapa, com tampa parafusada, 200 x 200 x 100 mm</t>
  </si>
  <si>
    <t>40.02.080</t>
  </si>
  <si>
    <t>Caixa de passagem em chapa, com tampa parafusada, 300 x 300 x 120 mm</t>
  </si>
  <si>
    <t>40.02.100</t>
  </si>
  <si>
    <t>Caixa de passagem em chapa, com tampa parafusada, 400 x 400 x 150 mm</t>
  </si>
  <si>
    <t>40.02.120</t>
  </si>
  <si>
    <t>Caixa de passagem em chapa, com tampa parafusada, 500 x 500 x 150 mm</t>
  </si>
  <si>
    <t>40.02.440</t>
  </si>
  <si>
    <t>Caixa em alumínio fundido à prova de tempo, umidade, gases, vapores e pó, 150 x 150 x 150 mm</t>
  </si>
  <si>
    <t>40.02.450</t>
  </si>
  <si>
    <t>Caixa em alumínio fundido à prova de tempo, umidade, gases, vapores e pó, 200 x 200 x 200 mm</t>
  </si>
  <si>
    <t>40.02.460</t>
  </si>
  <si>
    <t>Caixa em alumínio fundido à prova de tempo, umidade, gases, vapores e pó, 240 x 240 x 150 mm</t>
  </si>
  <si>
    <t>40.02.470</t>
  </si>
  <si>
    <t>Caixa em alumínio fundido à prova de tempo, umidade, gases, vapores e pó, 445 x 350 x 220 mm</t>
  </si>
  <si>
    <t>40.02.600</t>
  </si>
  <si>
    <t>Caixa de passagem em alumínio fundido à prova de tempo, 100 x 100 mm</t>
  </si>
  <si>
    <t>40.02.610</t>
  </si>
  <si>
    <t>Caixa de passagem em alumínio fundido à prova de tempo, 200 x 200 mm</t>
  </si>
  <si>
    <t>40.02.620</t>
  </si>
  <si>
    <t>Caixa de passagem em alumínio fundido à prova de tempo, 300 x 300 mm</t>
  </si>
  <si>
    <t>40.04</t>
  </si>
  <si>
    <t>40.04.080</t>
  </si>
  <si>
    <t>40.04.090</t>
  </si>
  <si>
    <t>Tomada RJ 11 para telefone, sem placa</t>
  </si>
  <si>
    <t>40.04.096</t>
  </si>
  <si>
    <t>Tomada RJ 45 para rede de dados, com placa</t>
  </si>
  <si>
    <t>40.04.140</t>
  </si>
  <si>
    <t>Tomada 3P+T de 32 A, blindada industrial de sobrepor negativa</t>
  </si>
  <si>
    <t>40.04.146</t>
  </si>
  <si>
    <t>Tomada 3P+T de 63 A, blindada industrial de embutir</t>
  </si>
  <si>
    <t>40.04.230</t>
  </si>
  <si>
    <t>Tomada de canaleta/perfilado universal 2P+T, com caixa e tampa</t>
  </si>
  <si>
    <t>40.04.340</t>
  </si>
  <si>
    <t>Plugue e tomada 2P+T de 16 A de sobrepor - 380 / 440 V</t>
  </si>
  <si>
    <t>40.04.390</t>
  </si>
  <si>
    <t>Tomada de energia quadrada com rabicho de 10 A - 250 V , para instalação em painel / rodapé / caixa de tomadas</t>
  </si>
  <si>
    <t>40.04.450</t>
  </si>
  <si>
    <t>Tomada 2P+T de 10 A - 250 V, completa</t>
  </si>
  <si>
    <t>40.04.460</t>
  </si>
  <si>
    <t>Tomada 2P+T de 20 A - 250 V, completa</t>
  </si>
  <si>
    <t>40.04.470</t>
  </si>
  <si>
    <t>Conjunto 2 tomadas 2P+T de 10 A, completo</t>
  </si>
  <si>
    <t>40.04.480</t>
  </si>
  <si>
    <t>Conjunto 1 interruptor simples e 1 tomada 2P+T de 10 A, completo</t>
  </si>
  <si>
    <t>40.04.490</t>
  </si>
  <si>
    <t>Conjunto 2 interruptores simples e 1 tomada 2P+T de 10 A, completo</t>
  </si>
  <si>
    <t>40.05</t>
  </si>
  <si>
    <t>40.05.020</t>
  </si>
  <si>
    <t>Interruptor com 1 tecla simples e placa</t>
  </si>
  <si>
    <t>40.05.040</t>
  </si>
  <si>
    <t>Interruptor com 2 teclas simples e placa</t>
  </si>
  <si>
    <t>40.05.060</t>
  </si>
  <si>
    <t>Interruptor com 3 teclas simples e placa</t>
  </si>
  <si>
    <t>40.05.080</t>
  </si>
  <si>
    <t>Interruptor com 1 tecla paralelo e placa</t>
  </si>
  <si>
    <t>40.05.100</t>
  </si>
  <si>
    <t>Interruptor com 2 teclas paralelo e placa</t>
  </si>
  <si>
    <t>40.05.120</t>
  </si>
  <si>
    <t>Interruptor com 2 teclas, 1 simples, 1 paralelo e placa</t>
  </si>
  <si>
    <t>40.05.140</t>
  </si>
  <si>
    <t>Interruptor com 3 teclas, 2 simples, 1 paralelo e placa</t>
  </si>
  <si>
    <t>40.05.160</t>
  </si>
  <si>
    <t>Interruptor com 3 teclas, 1 simples, 2 paralelo e placa</t>
  </si>
  <si>
    <t>40.05.170</t>
  </si>
  <si>
    <t>Interruptor bipolar paralelo, 1 tecla dupla e placa</t>
  </si>
  <si>
    <t>40.05.180</t>
  </si>
  <si>
    <t>Interruptor bipolar simples, 1 tecla dupla e placa</t>
  </si>
  <si>
    <t>40.05.320</t>
  </si>
  <si>
    <t>Pulsador 2 A - 250 V, para minuteria com placa</t>
  </si>
  <si>
    <t>40.05.330</t>
  </si>
  <si>
    <t>Variador de luminosidade rotativo até 1000 W, 127/220 V, com placa</t>
  </si>
  <si>
    <t>40.05.340</t>
  </si>
  <si>
    <t>Sensor de presença para teto, com fotocélula, para lâmpada qualquer</t>
  </si>
  <si>
    <t>40.05.350</t>
  </si>
  <si>
    <t>Sensor de presença infravermelho passivo e microondas, alcance de 12 m - sem fio</t>
  </si>
  <si>
    <t>40.06</t>
  </si>
  <si>
    <t>40.06.040</t>
  </si>
  <si>
    <t>Condulete metálico de 3/4´</t>
  </si>
  <si>
    <t>40.06.060</t>
  </si>
  <si>
    <t>Condulete metálico de 1´</t>
  </si>
  <si>
    <t>40.06.080</t>
  </si>
  <si>
    <t>Condulete metálico de 1 1/4´</t>
  </si>
  <si>
    <t>40.06.100</t>
  </si>
  <si>
    <t>Condulete metálico de 1 1/2´</t>
  </si>
  <si>
    <t>40.06.120</t>
  </si>
  <si>
    <t>Condulete metálico de 2´</t>
  </si>
  <si>
    <t>40.06.140</t>
  </si>
  <si>
    <t>Condulete metálico de 2 1/2´</t>
  </si>
  <si>
    <t>40.06.160</t>
  </si>
  <si>
    <t>Condulete metálico de 3´</t>
  </si>
  <si>
    <t>40.06.170</t>
  </si>
  <si>
    <t>Condulete metálico de 4´</t>
  </si>
  <si>
    <t>40.06.510</t>
  </si>
  <si>
    <t>Condulete em PVC de 1´ - com tampa</t>
  </si>
  <si>
    <t>40.07</t>
  </si>
  <si>
    <t>40.07.010</t>
  </si>
  <si>
    <t>Caixa em PVC de 4´ x 2´</t>
  </si>
  <si>
    <t>40.07.020</t>
  </si>
  <si>
    <t>Caixa em PVC de 4´ x 4´</t>
  </si>
  <si>
    <t>40.07.040</t>
  </si>
  <si>
    <t>Caixa em PVC octogonal de 4´ x 4´</t>
  </si>
  <si>
    <t>40.10</t>
  </si>
  <si>
    <t>40.10.016</t>
  </si>
  <si>
    <t>Contator de potência 12 A - 1na+1nf</t>
  </si>
  <si>
    <t>40.10.020</t>
  </si>
  <si>
    <t>Contator de potência 9 A - 2na+2nf</t>
  </si>
  <si>
    <t>40.10.040</t>
  </si>
  <si>
    <t>Contator de potência 12 A - 2na+2nf</t>
  </si>
  <si>
    <t>40.10.060</t>
  </si>
  <si>
    <t>Contator de potência 16 A - 2na+2nf</t>
  </si>
  <si>
    <t>40.10.080</t>
  </si>
  <si>
    <t>Contator de potência 22 A/25 A - 2na+2nf</t>
  </si>
  <si>
    <t>40.10.100</t>
  </si>
  <si>
    <t>Contator de potência 32 A - 2na+2nf</t>
  </si>
  <si>
    <t>40.10.106</t>
  </si>
  <si>
    <t>40.10.110</t>
  </si>
  <si>
    <t>Contator de potência 50 A - 2na+2nf</t>
  </si>
  <si>
    <t>40.10.132</t>
  </si>
  <si>
    <t>Contator de potência 65 A - 2na+2nf</t>
  </si>
  <si>
    <t>40.10.136</t>
  </si>
  <si>
    <t>Contator de potência 110 A - 2na+2nf</t>
  </si>
  <si>
    <t>40.10.140</t>
  </si>
  <si>
    <t>Contator de potência 150 A - 2na+2nf</t>
  </si>
  <si>
    <t>40.10.150</t>
  </si>
  <si>
    <t>Contator de potência 220 A - 2na+2nf</t>
  </si>
  <si>
    <t>40.10.500</t>
  </si>
  <si>
    <t>Minicontator auxiliar - 4na</t>
  </si>
  <si>
    <t>40.10.510</t>
  </si>
  <si>
    <t>Contator auxiliar - 2na+2nf</t>
  </si>
  <si>
    <t>40.10.520</t>
  </si>
  <si>
    <t>Contator auxiliar - 4na+4nf</t>
  </si>
  <si>
    <t>40.11</t>
  </si>
  <si>
    <t>40.11.010</t>
  </si>
  <si>
    <t>40.11.020</t>
  </si>
  <si>
    <t>40.11.030</t>
  </si>
  <si>
    <t>Relé bimetálico de sobrecarga para acoplamento direto, faixas de ajuste de 20/32 A até 50/63 A</t>
  </si>
  <si>
    <t>40.11.050</t>
  </si>
  <si>
    <t>40.11.060</t>
  </si>
  <si>
    <t>40.11.070</t>
  </si>
  <si>
    <t>Relé supervisor trifásico contra falta de fase, inversão de fase e mínima tensão</t>
  </si>
  <si>
    <t>40.11.120</t>
  </si>
  <si>
    <t>40.11.230</t>
  </si>
  <si>
    <t>40.11.240</t>
  </si>
  <si>
    <t>40.11.250</t>
  </si>
  <si>
    <t>Relé de impulso bipolar, 16 A, 250 V CA</t>
  </si>
  <si>
    <t>40.12</t>
  </si>
  <si>
    <t>40.12.020</t>
  </si>
  <si>
    <t>Chave comutadora/seletora com 1 polo e 3 posições para 63 A</t>
  </si>
  <si>
    <t>40.12.030</t>
  </si>
  <si>
    <t>Chave comutadora/seletora com 1 polo e 3 posições para 25 A</t>
  </si>
  <si>
    <t>40.12.200</t>
  </si>
  <si>
    <t>40.12.210</t>
  </si>
  <si>
    <t>Chave comutadora/seletora com 3 polos e 3 posições para 25 A</t>
  </si>
  <si>
    <t>40.13</t>
  </si>
  <si>
    <t>40.13.010</t>
  </si>
  <si>
    <t>Chave comutadora para amperímetro</t>
  </si>
  <si>
    <t>40.13.040</t>
  </si>
  <si>
    <t>40.14</t>
  </si>
  <si>
    <t>40.14.010</t>
  </si>
  <si>
    <t>Chave comutadora para voltímetro</t>
  </si>
  <si>
    <t>40.14.030</t>
  </si>
  <si>
    <t>Voltímetro de ferro móvel de 96 x 96 mm, escalas variáveis de 0/150 V, 0/250 V, 0/300 V, 0/500 V e 0/600 V</t>
  </si>
  <si>
    <t>40.20</t>
  </si>
  <si>
    <t>40.20.050</t>
  </si>
  <si>
    <t>Sinalizador com lâmpada</t>
  </si>
  <si>
    <t>40.20.060</t>
  </si>
  <si>
    <t>Botão de comando duplo sem sinalizador</t>
  </si>
  <si>
    <t>40.20.090</t>
  </si>
  <si>
    <t>Botoeira com retenção para quadro/painel</t>
  </si>
  <si>
    <t>40.20.100</t>
  </si>
  <si>
    <t>Botoeira de comando liga-desliga, sem sinalização</t>
  </si>
  <si>
    <t>40.20.110</t>
  </si>
  <si>
    <t>Alarme sonoro bitonal 220 V para painel de comando</t>
  </si>
  <si>
    <t>40.20.120</t>
  </si>
  <si>
    <t>Placa de 4´ x 2´</t>
  </si>
  <si>
    <t>40.20.140</t>
  </si>
  <si>
    <t>Placa de 4´ x 4´</t>
  </si>
  <si>
    <t>40.20.200</t>
  </si>
  <si>
    <t>Chave de boia normalmente fechada ou aberta</t>
  </si>
  <si>
    <t>40.20.240</t>
  </si>
  <si>
    <t>Plugue com 2P+T de 10A, 250V</t>
  </si>
  <si>
    <t>40.20.250</t>
  </si>
  <si>
    <t>Plugue prolongador com 2P+T de 10A, 250V</t>
  </si>
  <si>
    <t>40.20.300</t>
  </si>
  <si>
    <t>40.20.310</t>
  </si>
  <si>
    <t>Placa/espelho em latão escovado 4´ x 4´, para 02 tomadas elétrica</t>
  </si>
  <si>
    <t>40.20.320</t>
  </si>
  <si>
    <t>Placa/espelho em latão escovado 4´ x 4´, para 01 tomada elétrica</t>
  </si>
  <si>
    <t>41</t>
  </si>
  <si>
    <t>41.02</t>
  </si>
  <si>
    <t>41.02.580</t>
  </si>
  <si>
    <t>Lâmpada LED 13,5W, com base E-27, 1400 até 1510lm</t>
  </si>
  <si>
    <t>41.04</t>
  </si>
  <si>
    <t>41.04.020</t>
  </si>
  <si>
    <t>Receptáculo de porcelana com parafuso de fixação com rosca E-27</t>
  </si>
  <si>
    <t>41.04.050</t>
  </si>
  <si>
    <t>Trilho eletrificado de alimentação com 1 circuito, em alumínio com pintura na cor branco, inclusive acessórios</t>
  </si>
  <si>
    <t>41.05</t>
  </si>
  <si>
    <t>41.05.710</t>
  </si>
  <si>
    <t>Lâmpada de vapor metálico tubular, base G12 de 70 W</t>
  </si>
  <si>
    <t>41.05.720</t>
  </si>
  <si>
    <t>Lâmpada de vapor metálico tubular, base G12 de 150 W</t>
  </si>
  <si>
    <t>41.05.800</t>
  </si>
  <si>
    <t>Lâmpada de vapor metálico tubular, base RX7s bilateral de 70 W</t>
  </si>
  <si>
    <t>41.06</t>
  </si>
  <si>
    <t>41.06.100</t>
  </si>
  <si>
    <t>Lâmpada halógena refletora PAR20, base E27 de 50 W - 220 V</t>
  </si>
  <si>
    <t>41.06.130</t>
  </si>
  <si>
    <t>41.06.410</t>
  </si>
  <si>
    <t>Lâmpada halógena tubular, base R7s bilateral de 300 W - 110 ou 220 V</t>
  </si>
  <si>
    <t>41.07</t>
  </si>
  <si>
    <t>41.07.020</t>
  </si>
  <si>
    <t>Lâmpada fluorescente tubular, base bipino bilateral de 15 W</t>
  </si>
  <si>
    <t>41.07.030</t>
  </si>
  <si>
    <t>Lâmpada fluorescente tubular, base bipino bilateral de 16 W</t>
  </si>
  <si>
    <t>41.07.050</t>
  </si>
  <si>
    <t>Lâmpada fluorescente tubular, base bipino bilateral de 20 W</t>
  </si>
  <si>
    <t>41.07.060</t>
  </si>
  <si>
    <t>Lâmpada fluorescente tubular, base bipino bilateral de 28 W</t>
  </si>
  <si>
    <t>41.07.070</t>
  </si>
  <si>
    <t>Lâmpada fluorescente tubular, base bipino bilateral de 32 W</t>
  </si>
  <si>
    <t>41.07.200</t>
  </si>
  <si>
    <t>Lâmpada fluorescente tubular, base bipino bilateral de 32 W, com camada trifósforo</t>
  </si>
  <si>
    <t>41.07.420</t>
  </si>
  <si>
    <t>Lâmpada fluorescente compacta eletrônica "3U", base E27 de 15 W - 110 ou 220 V</t>
  </si>
  <si>
    <t>41.07.430</t>
  </si>
  <si>
    <t>Lâmpada fluorescente compacta eletrônica "3U", base E27 de 20 W - 110 ou 220 V</t>
  </si>
  <si>
    <t>41.07.440</t>
  </si>
  <si>
    <t>Lâmpada fluorescente compacta eletrônica "3U", base E27 de 23 W - 110 ou 220 V</t>
  </si>
  <si>
    <t>41.07.450</t>
  </si>
  <si>
    <t>Lâmpada fluorescente compacta eletrônica "3U", base E27 de 25 W - 110 ou 220 V</t>
  </si>
  <si>
    <t>41.07.800</t>
  </si>
  <si>
    <t>Lâmpada fluorescente compacta "1U", base G-23 de 9 W</t>
  </si>
  <si>
    <t>41.07.810</t>
  </si>
  <si>
    <t>Lâmpada fluorescente compacta "2U", base G-24D-2 de 18 W</t>
  </si>
  <si>
    <t>41.07.820</t>
  </si>
  <si>
    <t>Lâmpada fluorescente compacta "2U", base G-24D-3 de 26 W</t>
  </si>
  <si>
    <t>41.07.830</t>
  </si>
  <si>
    <t>41.07.860</t>
  </si>
  <si>
    <t>41.08</t>
  </si>
  <si>
    <t>41.08.010</t>
  </si>
  <si>
    <t>41.08.230</t>
  </si>
  <si>
    <t>Reator eletromagnético de alto fator de potência, para lâmpada vapor de sódio 150 W / 220 V</t>
  </si>
  <si>
    <t>41.08.250</t>
  </si>
  <si>
    <t>Reator eletromagnético de alto fator de potência, para lâmpada vapor de sódio 250 W / 220 V</t>
  </si>
  <si>
    <t>41.08.270</t>
  </si>
  <si>
    <t>Reator eletromagnético de alto fator de potência, para lâmpada vapor de sódio 400 W / 220 V</t>
  </si>
  <si>
    <t>41.08.280</t>
  </si>
  <si>
    <t>Reator eletromagnético de alto fator de potência, para lâmpada vapor de sódio 1000 W / 220 V</t>
  </si>
  <si>
    <t>41.08.420</t>
  </si>
  <si>
    <t>Reator eletromagnético de alto fator de potência, para lâmpada vapor metálico 70 W / 220 V</t>
  </si>
  <si>
    <t>41.08.440</t>
  </si>
  <si>
    <t>Reator eletromagnético de alto fator de potência, para lâmpada vapor metálico 150 W / 220 V</t>
  </si>
  <si>
    <t>41.08.450</t>
  </si>
  <si>
    <t>Reator eletromagnético de alto fator de potência, para lâmpada vapor metálico 250 W / 220 V</t>
  </si>
  <si>
    <t>41.08.460</t>
  </si>
  <si>
    <t>Reator eletromagnético de alto fator de potência, para lâmpada vapor metálico 400 W / 220 V</t>
  </si>
  <si>
    <t>41.09</t>
  </si>
  <si>
    <t>41.09.720</t>
  </si>
  <si>
    <t>Reator eletrônico de alto fator de potência com partida instantânea, para duas lâmpadas fluorescentes tubulares, base bipino bilateral, 16 W - 127 V / 220 V</t>
  </si>
  <si>
    <t>41.09.740</t>
  </si>
  <si>
    <t>41.09.750</t>
  </si>
  <si>
    <t>Reator eletrônico de alto fator de potência com partida instantânea, para duas lâmpadas fluorescentes tubulares, base bipino bilateral, 32 W - 127 V / 220 V</t>
  </si>
  <si>
    <t>41.09.830</t>
  </si>
  <si>
    <t>Reator eletrônico de alto fator de potência com partida instantânea, para duas lâmpadas fluorescentes tubulares "HO", base bipino bilateral, 110 W - 220 V</t>
  </si>
  <si>
    <t>41.09.870</t>
  </si>
  <si>
    <t>41.09.890</t>
  </si>
  <si>
    <t>41.10</t>
  </si>
  <si>
    <t>41.10.060</t>
  </si>
  <si>
    <t>41.10.070</t>
  </si>
  <si>
    <t>Cruzeta reforçada em ferro galvanizado para fixação de quatro luminárias</t>
  </si>
  <si>
    <t>41.10.080</t>
  </si>
  <si>
    <t>Cruzeta reforçada em ferro galvanizado para fixação de duas luminárias</t>
  </si>
  <si>
    <t>41.10.260</t>
  </si>
  <si>
    <t>Poste telecônico curvo em aço SAE 1010/1020 galvanizado a fogo, altura de 8,00 m</t>
  </si>
  <si>
    <t>41.10.330</t>
  </si>
  <si>
    <t>Poste telecônico reto em aço SAE 1010/1020 galvanizado a fogo, altura de 10,00 m</t>
  </si>
  <si>
    <t>41.10.340</t>
  </si>
  <si>
    <t>Poste telecônico reto em aço SAE 1010/1020 galvanizado a fogo, altura de 8,00 m</t>
  </si>
  <si>
    <t>41.10.400</t>
  </si>
  <si>
    <t>Poste telecônico em aço SAE 1010/1020 galvanizado a fogo, com espera para uma luminária, altura de 3,00 m</t>
  </si>
  <si>
    <t>41.10.410</t>
  </si>
  <si>
    <t>Poste telecônico em aço SAE 1010/1020 galvanizado a fogo, com espera para duas luminárias, altura de 3,00 m</t>
  </si>
  <si>
    <t>41.10.430</t>
  </si>
  <si>
    <t>Poste telecônico reto em aço SAE 1010/1020 galvanizado a fogo, altura de 6,00 m</t>
  </si>
  <si>
    <t>41.10.490</t>
  </si>
  <si>
    <t>41.10.500</t>
  </si>
  <si>
    <t>Poste telecônico reto em aço SAE 1010/1020 galvanizado a fogo, altura de 4,00 m</t>
  </si>
  <si>
    <t>41.11</t>
  </si>
  <si>
    <t>41.11.060</t>
  </si>
  <si>
    <t>Luminária fechada para iluminação pública tipo pétala pequena</t>
  </si>
  <si>
    <t>41.11.100</t>
  </si>
  <si>
    <t>Luminária retangular fechada para iluminação externa em poste, tipo pétala grande</t>
  </si>
  <si>
    <t>41.11.110</t>
  </si>
  <si>
    <t>Luminária retangular fechada para iluminação externa em poste, tipo pétala pequena</t>
  </si>
  <si>
    <t>41.12</t>
  </si>
  <si>
    <t>41.12.050</t>
  </si>
  <si>
    <t>41.12.060</t>
  </si>
  <si>
    <t>41.12.070</t>
  </si>
  <si>
    <t>41.12.080</t>
  </si>
  <si>
    <t>41.12.090</t>
  </si>
  <si>
    <t>41.13</t>
  </si>
  <si>
    <t>41.13.030</t>
  </si>
  <si>
    <t>41.13.040</t>
  </si>
  <si>
    <t>41.13.050</t>
  </si>
  <si>
    <t>41.13.200</t>
  </si>
  <si>
    <t>41.14</t>
  </si>
  <si>
    <t>41.14.020</t>
  </si>
  <si>
    <t>41.14.070</t>
  </si>
  <si>
    <t>41.14.090</t>
  </si>
  <si>
    <t>41.14.210</t>
  </si>
  <si>
    <t>41.14.310</t>
  </si>
  <si>
    <t>41.14.390</t>
  </si>
  <si>
    <t>41.14.430</t>
  </si>
  <si>
    <t>41.14.510</t>
  </si>
  <si>
    <t>41.14.530</t>
  </si>
  <si>
    <t>41.14.560</t>
  </si>
  <si>
    <t>41.14.590</t>
  </si>
  <si>
    <t>41.14.600</t>
  </si>
  <si>
    <t>41.14.620</t>
  </si>
  <si>
    <t>41.14.640</t>
  </si>
  <si>
    <t>41.14.670</t>
  </si>
  <si>
    <t>41.14.730</t>
  </si>
  <si>
    <t>41.14.740</t>
  </si>
  <si>
    <t>41.14.750</t>
  </si>
  <si>
    <t>41.14.780</t>
  </si>
  <si>
    <t>41.14.790</t>
  </si>
  <si>
    <t>41.15</t>
  </si>
  <si>
    <t>41.15.170</t>
  </si>
  <si>
    <t>Luminária redonda de embutir, com foco orientável e acessório antiofuscante, para 1 lâmpada dicroica de 50 W</t>
  </si>
  <si>
    <t>41.20</t>
  </si>
  <si>
    <t>41.20.020</t>
  </si>
  <si>
    <t>Recolocação de aparelhos de iluminação ou projetores fixos em teto, piso ou parede</t>
  </si>
  <si>
    <t>41.20.080</t>
  </si>
  <si>
    <t>Plafon plástico e/ou PVC para acabamento de ponto de luz, com soquete E-27 para lâmpada fluorescente compacta</t>
  </si>
  <si>
    <t>41.31</t>
  </si>
  <si>
    <t>41.31.040</t>
  </si>
  <si>
    <t>41.31.070</t>
  </si>
  <si>
    <t>41.31.080</t>
  </si>
  <si>
    <t>42</t>
  </si>
  <si>
    <t>42.01</t>
  </si>
  <si>
    <t>42.01.020</t>
  </si>
  <si>
    <t>Captor tipo Franklin, h= 300 mm, 4 pontos, 1 descida, acabamento cromado</t>
  </si>
  <si>
    <t>42.01.040</t>
  </si>
  <si>
    <t>Captor tipo Franklin, h= 300 mm, 4 pontos, 2 descidas, acabamento cromado</t>
  </si>
  <si>
    <t>42.01.060</t>
  </si>
  <si>
    <t>Luva de redução galvanizada de 2´ x 3/4´</t>
  </si>
  <si>
    <t>42.01.080</t>
  </si>
  <si>
    <t>Niple duplo galvanizado de 2´</t>
  </si>
  <si>
    <t>42.01.086</t>
  </si>
  <si>
    <t>Captor tipo terminal aéreo, h= 300 mm em alumínio</t>
  </si>
  <si>
    <t>42.01.090</t>
  </si>
  <si>
    <t>Captor tipo terminal aéreo, h= 300 mm, diâmetro de 1/4´ em cobre</t>
  </si>
  <si>
    <t>42.01.096</t>
  </si>
  <si>
    <t>Captor tipo terminal aéreo, h= 250 mm, diâmetro de 3/8´ galvanizado a fogo</t>
  </si>
  <si>
    <t>42.01.098</t>
  </si>
  <si>
    <t>Captor tipo terminal aéreo, h= 600 mm, diâmetro de 3/8´ galvanizado a fogo</t>
  </si>
  <si>
    <t>42.02</t>
  </si>
  <si>
    <t>42.02.010</t>
  </si>
  <si>
    <t>Isolador galvanizado uso geral, simples com rosca mecânica</t>
  </si>
  <si>
    <t>42.02.020</t>
  </si>
  <si>
    <t>Isolador galvanizado uso geral, reforçado para fixação a 90°</t>
  </si>
  <si>
    <t>42.02.040</t>
  </si>
  <si>
    <t>Isolador galvanizado uso geral, simples com chapa de encosto</t>
  </si>
  <si>
    <t>42.02.060</t>
  </si>
  <si>
    <t>Isolador galvanizado uso geral, reforçado com chapa de encosto</t>
  </si>
  <si>
    <t>42.02.080</t>
  </si>
  <si>
    <t>Isolador galvanizado uso geral, simples com calha para telha ondulada</t>
  </si>
  <si>
    <t>42.02.100</t>
  </si>
  <si>
    <t>Isolador galvanizado uso geral, reforçado com calha para telha ondulada</t>
  </si>
  <si>
    <t>42.03</t>
  </si>
  <si>
    <t>42.03.020</t>
  </si>
  <si>
    <t>Isolador galvanizado para mastro de diâmetro 2´, simples com 1 descida</t>
  </si>
  <si>
    <t>42.03.040</t>
  </si>
  <si>
    <t>Isolador galvanizado para mastro de diâmetro 2´, simples com 2 descidas</t>
  </si>
  <si>
    <t>42.03.060</t>
  </si>
  <si>
    <t>Isolador galvanizado para mastro de diâmetro 2´, reforçado com 1 descida</t>
  </si>
  <si>
    <t>42.03.080</t>
  </si>
  <si>
    <t>Isolador galvanizado para mastro de diâmetro 2´, reforçado com 2 descidas</t>
  </si>
  <si>
    <t>42.04</t>
  </si>
  <si>
    <t>42.04.020</t>
  </si>
  <si>
    <t>Braçadeira de contraventagem para mastro de diâmetro 2´</t>
  </si>
  <si>
    <t>42.04.040</t>
  </si>
  <si>
    <t>Apoio para mastro de diâmetro 2´</t>
  </si>
  <si>
    <t>42.04.060</t>
  </si>
  <si>
    <t>Base para mastro de diâmetro 2´</t>
  </si>
  <si>
    <t>42.04.080</t>
  </si>
  <si>
    <t>Contraventagem com cabo para mastro de diâmetro 2´</t>
  </si>
  <si>
    <t>42.04.120</t>
  </si>
  <si>
    <t>Mastro simples galvanizado de diâmetro 2´</t>
  </si>
  <si>
    <t>42.04.140</t>
  </si>
  <si>
    <t>Suporte porta bandeira simples para mastro de diâmetro 2´</t>
  </si>
  <si>
    <t>42.04.160</t>
  </si>
  <si>
    <t>Suporte porta bandeira reforçado para mastro de diâmetro 2´</t>
  </si>
  <si>
    <t>42.05</t>
  </si>
  <si>
    <t>42.05.010</t>
  </si>
  <si>
    <t>Sinalizador de obstáculo simples, sem célula fotoelétrica</t>
  </si>
  <si>
    <t>42.05.020</t>
  </si>
  <si>
    <t>Braçadeira para fixação do aparelho sinalizador para mastro de diâmetro 2´</t>
  </si>
  <si>
    <t>42.05.030</t>
  </si>
  <si>
    <t>Sinalizador de obstáculo duplo, sem célula fotoelétrica</t>
  </si>
  <si>
    <t>42.05.050</t>
  </si>
  <si>
    <t>Sinalizador de obstáculo simples, com célula fotoelétrica</t>
  </si>
  <si>
    <t>42.05.070</t>
  </si>
  <si>
    <t>Sinalizador de obstáculo duplo, com célula fotoelétrica</t>
  </si>
  <si>
    <t>42.05.100</t>
  </si>
  <si>
    <t>Caixa de inspeção suspensa</t>
  </si>
  <si>
    <t>42.05.110</t>
  </si>
  <si>
    <t>Conector cabo/haste de 3/4´</t>
  </si>
  <si>
    <t>42.05.120</t>
  </si>
  <si>
    <t>Conector de emenda em latão para cabo de até 50 mm² com 4 parafusos</t>
  </si>
  <si>
    <t>42.05.140</t>
  </si>
  <si>
    <t>Conector olhal cabo/haste de 3/4´</t>
  </si>
  <si>
    <t>42.05.160</t>
  </si>
  <si>
    <t>Conector olhal cabo/haste de 5/8´</t>
  </si>
  <si>
    <t>42.05.170</t>
  </si>
  <si>
    <t>Vergalhão liso de aço galvanizado, diâmetro de 3/8´</t>
  </si>
  <si>
    <t>42.05.180</t>
  </si>
  <si>
    <t>Esticador em latão para cabo de cobre</t>
  </si>
  <si>
    <t>42.05.190</t>
  </si>
  <si>
    <t>42.05.200</t>
  </si>
  <si>
    <t>42.05.210</t>
  </si>
  <si>
    <t>42.05.220</t>
  </si>
  <si>
    <t>42.05.230</t>
  </si>
  <si>
    <t>Clips de fixação para vergalhão em aço galvanizado de 3/8´</t>
  </si>
  <si>
    <t>42.05.240</t>
  </si>
  <si>
    <t>Suporte para tubo de proteção com chapa de encosto, diâmetro 2´</t>
  </si>
  <si>
    <t>42.05.250</t>
  </si>
  <si>
    <t>42.05.260</t>
  </si>
  <si>
    <t>Suporte para tubo de proteção com grapa para chumbar, diâmetro 2´</t>
  </si>
  <si>
    <t>42.05.270</t>
  </si>
  <si>
    <t>42.05.290</t>
  </si>
  <si>
    <t>Suporte para fixação de terminal aéreo e/ou de cabo de cobre nu, com base plana</t>
  </si>
  <si>
    <t>42.05.300</t>
  </si>
  <si>
    <t>Tampa para caixa de inspeção cilíndrica, aço galvanizado</t>
  </si>
  <si>
    <t>42.05.310</t>
  </si>
  <si>
    <t>Caixa de inspeção do terra cilíndrica em PVC rígido, diâmetro de 300 mm - h= 250 mm</t>
  </si>
  <si>
    <t>42.05.320</t>
  </si>
  <si>
    <t>Caixa de inspeção do terra cilíndrica em PVC rígido, diâmetro de 300 mm - h= 400 mm</t>
  </si>
  <si>
    <t>42.05.330</t>
  </si>
  <si>
    <t>Caixa de inspeção do terra cilíndrica em PVC rígido, diâmetro de 300 mm - h= 600 mm</t>
  </si>
  <si>
    <t>42.05.340</t>
  </si>
  <si>
    <t>42.05.370</t>
  </si>
  <si>
    <t>42.05.380</t>
  </si>
  <si>
    <t>42.05.390</t>
  </si>
  <si>
    <t>Presilha em latão para cabos de 16 até 50 mm²</t>
  </si>
  <si>
    <t>42.05.410</t>
  </si>
  <si>
    <t>Suporte para fixação de terminal aéreo e/ou de cabo de cobre nu, com base ondulada</t>
  </si>
  <si>
    <t>42.05.440</t>
  </si>
  <si>
    <t>42.05.450</t>
  </si>
  <si>
    <t>Conector com rabicho e porca em latão para cabo de 16 a 35 mm²</t>
  </si>
  <si>
    <t>42.05.510</t>
  </si>
  <si>
    <t>42.05.520</t>
  </si>
  <si>
    <t>42.05.542</t>
  </si>
  <si>
    <t>Tela equipotencial em aço inoxidável, largura de 200 mm, espessura de 1,4 mm</t>
  </si>
  <si>
    <t>42.05.550</t>
  </si>
  <si>
    <t>42.05.560</t>
  </si>
  <si>
    <t>42.05.570</t>
  </si>
  <si>
    <t>Terminal estanhado com 1 furo e 1 compressão - 16 mm²</t>
  </si>
  <si>
    <t>42.05.580</t>
  </si>
  <si>
    <t>Terminal estanhado com 1 furo e 1 compressão - 35 mm²</t>
  </si>
  <si>
    <t>42.05.590</t>
  </si>
  <si>
    <t>Terminal estanhado com 1 furo e 1 compressão - 50 mm²</t>
  </si>
  <si>
    <t>42.05.620</t>
  </si>
  <si>
    <t>Terminal estanhado com 2 furos e 1 compressão - 50 mm²</t>
  </si>
  <si>
    <t>42.05.630</t>
  </si>
  <si>
    <t>42.05.650</t>
  </si>
  <si>
    <t>Malha fechada pré-fabricada em fio de cobre de 16mm e mesch 30 x 30cm para aterramento</t>
  </si>
  <si>
    <t>42.20</t>
  </si>
  <si>
    <t>42.20.080</t>
  </si>
  <si>
    <t>Solda exotérmica conexão cabo-cabo horizontal em X, bitola do cabo de 16-16mm² a 35-35mm²</t>
  </si>
  <si>
    <t>42.20.090</t>
  </si>
  <si>
    <t>Solda exotérmica conexão cabo-cabo horizontal em X, bitola do cabo de 50-25mm² a 95-50mm²</t>
  </si>
  <si>
    <t>42.20.120</t>
  </si>
  <si>
    <t>Solda exotérmica conexão cabo-cabo horizontal em X sobreposto, bitola do cabo de 35-35mm² a 50-35mm²</t>
  </si>
  <si>
    <t>42.20.130</t>
  </si>
  <si>
    <t>Solda exotérmica conexão cabo-cabo horizontal em X sobreposto, bitola do cabo de 50-50mm² a 95-50mm²</t>
  </si>
  <si>
    <t>42.20.150</t>
  </si>
  <si>
    <t>Solda exotérmica conexão cabo-cabo horizontal em T, bitola do cabo de 16-16mm² a 50-35mm², 70-35mm² e 95-35mm²</t>
  </si>
  <si>
    <t>42.20.160</t>
  </si>
  <si>
    <t>Solda exotérmica conexão cabo-cabo horizontal em T, bitola do cabo de 50-50mm² a 95-50mm²</t>
  </si>
  <si>
    <t>42.20.170</t>
  </si>
  <si>
    <t>Solda exotérmica conexão cabo-cabo horizontal reto, bitola do cabo de 16mm² a 70mm²</t>
  </si>
  <si>
    <t>42.20.190</t>
  </si>
  <si>
    <t>42.20.210</t>
  </si>
  <si>
    <t>42.20.220</t>
  </si>
  <si>
    <t>42.20.230</t>
  </si>
  <si>
    <t>42.20.240</t>
  </si>
  <si>
    <t>42.20.250</t>
  </si>
  <si>
    <t>42.20.260</t>
  </si>
  <si>
    <t>42.20.270</t>
  </si>
  <si>
    <t>42.20.280</t>
  </si>
  <si>
    <t>42.20.290</t>
  </si>
  <si>
    <t>42.20.300</t>
  </si>
  <si>
    <t>Solda exotérmica conexão cabo-terminal com duas fixações, bitola do cabo de 25mm² a 50mm² para terminal 3x25</t>
  </si>
  <si>
    <t>42.20.310</t>
  </si>
  <si>
    <t>Solda exotérmica conexão cabo-superfície de aço, bitola do cabo de 16mm² a 35mm²</t>
  </si>
  <si>
    <t>42.20.320</t>
  </si>
  <si>
    <t>Solda exotérmica conexão cabo-superfície de aço, bitola do cabo de 50mm² a 95mm²</t>
  </si>
  <si>
    <t>43</t>
  </si>
  <si>
    <t>43.01</t>
  </si>
  <si>
    <t>43.02</t>
  </si>
  <si>
    <t>43.02.010</t>
  </si>
  <si>
    <t>Chuveiro frio em PVC, diâmetro de 10 cm</t>
  </si>
  <si>
    <t>43.02.070</t>
  </si>
  <si>
    <t>43.02.080</t>
  </si>
  <si>
    <t>43.02.100</t>
  </si>
  <si>
    <t>Chuveiro com jato regulável em metal com acabamento cromado</t>
  </si>
  <si>
    <t>43.02.140</t>
  </si>
  <si>
    <t>43.02.160</t>
  </si>
  <si>
    <t>Chuveiro lava-olhos, acionamento manual, tubulação em ferro galvanizado com pintura epóxi cor verde</t>
  </si>
  <si>
    <t>43.02.170</t>
  </si>
  <si>
    <t>43.02.180</t>
  </si>
  <si>
    <t>43.03</t>
  </si>
  <si>
    <t>43.03.050</t>
  </si>
  <si>
    <t>Aquecedor a gás de acumulação, capacidade 300 l</t>
  </si>
  <si>
    <t>43.03.130</t>
  </si>
  <si>
    <t>Aquecedor a gás de acumulação, capacidade 500 l</t>
  </si>
  <si>
    <t>43.03.220</t>
  </si>
  <si>
    <t>Sistema de aquecimento de passagem a gás com sistema misturador para abastecimento de até 08 duchas</t>
  </si>
  <si>
    <t>43.03.230</t>
  </si>
  <si>
    <t>Sistema de aquecimento de passagem a gás com sistema misturador para abastecimento de até 16 duchas</t>
  </si>
  <si>
    <t>43.03.240</t>
  </si>
  <si>
    <t>Sistema de aquecimento de passagem a gás com sistema misturador para abastecimento de até 24 duchas</t>
  </si>
  <si>
    <t>43.03.500</t>
  </si>
  <si>
    <t>43.03.510</t>
  </si>
  <si>
    <t>43.03.550</t>
  </si>
  <si>
    <t>Reservatório térmico horizontal em aço inoxidável AISI 304, capacidade de 500 litros</t>
  </si>
  <si>
    <t>43.04</t>
  </si>
  <si>
    <t>43.04.020</t>
  </si>
  <si>
    <t>Torneira elétrica</t>
  </si>
  <si>
    <t>43.05</t>
  </si>
  <si>
    <t>43.05.030</t>
  </si>
  <si>
    <t>43.06</t>
  </si>
  <si>
    <t>43.06.010</t>
  </si>
  <si>
    <t>Cigarra de embutir 50/60HZ até 127V, com placa</t>
  </si>
  <si>
    <t>43.07</t>
  </si>
  <si>
    <t>43.07.300</t>
  </si>
  <si>
    <t>Ar condicionado a frio, tipo split cassete com capacidade de 18.000 BTU/h</t>
  </si>
  <si>
    <t>43.07.310</t>
  </si>
  <si>
    <t>Ar condicionado a frio, tipo split cassete com capacidade de 24.000 BTU/h</t>
  </si>
  <si>
    <t>43.07.320</t>
  </si>
  <si>
    <t>Ar condicionado a frio, tipo split cassete com capacidade de 36.000 BTU/h</t>
  </si>
  <si>
    <t>43.07.330</t>
  </si>
  <si>
    <t>Ar condicionado a frio, tipo split parede com capacidade de 12.000 BTU/h</t>
  </si>
  <si>
    <t>43.07.340</t>
  </si>
  <si>
    <t>Ar condicionado a frio, tipo split parede com capacidade de 18.000 BTU/h</t>
  </si>
  <si>
    <t>43.07.350</t>
  </si>
  <si>
    <t>Ar condicionado a frio, tipo split parede com capacidade de 24.000 BTU/h</t>
  </si>
  <si>
    <t>43.07.360</t>
  </si>
  <si>
    <t>Ar condicionado a frio, tipo split parede com capacidade de 30.000 BTU/h</t>
  </si>
  <si>
    <t>43.07.380</t>
  </si>
  <si>
    <t>Ar condicionado a frio, tipo split piso teto com capacidade de 24.000 BTU/h</t>
  </si>
  <si>
    <t>43.07.390</t>
  </si>
  <si>
    <t>Ar condicionado a frio, tipo split piso teto com capacidade de 36.000 BTU/h</t>
  </si>
  <si>
    <t>43.08</t>
  </si>
  <si>
    <t>43.08.001</t>
  </si>
  <si>
    <t>43.08.002</t>
  </si>
  <si>
    <t>43.08.003</t>
  </si>
  <si>
    <t>43.08.004</t>
  </si>
  <si>
    <t>43.08.020</t>
  </si>
  <si>
    <t>43.08.021</t>
  </si>
  <si>
    <t>43.08.022</t>
  </si>
  <si>
    <t>43.08.030</t>
  </si>
  <si>
    <t>43.08.031</t>
  </si>
  <si>
    <t>43.08.032</t>
  </si>
  <si>
    <t>43.08.033</t>
  </si>
  <si>
    <t>43.08.040</t>
  </si>
  <si>
    <t>43.08.041</t>
  </si>
  <si>
    <t>43.08.042</t>
  </si>
  <si>
    <t>43.08.043</t>
  </si>
  <si>
    <t>43.10</t>
  </si>
  <si>
    <t>43.10.050</t>
  </si>
  <si>
    <t>Conjunto motor-bomba (centrífuga) 10 cv, monoestágio, Hman= 24 a 36 mca, Q= 53 a 45 m³/h</t>
  </si>
  <si>
    <t>43.10.090</t>
  </si>
  <si>
    <t>Conjunto motor-bomba (centrífuga) 20 cv, monoestágio, Hman= 40 a 70 mca, Q= 76 a 28 m³/h</t>
  </si>
  <si>
    <t>43.10.110</t>
  </si>
  <si>
    <t>Conjunto motor-bomba (centrífuga) 5 cv, monoestágio, Hmam= 14 a 26 mca, Q= 56 a 30 m³/h</t>
  </si>
  <si>
    <t>43.10.130</t>
  </si>
  <si>
    <t>Conjunto motor-bomba (centrífuga) 3/4 cv, monoestágio, Hman= 10 a 16 mca, Q= 12,7 a 8 m³/h</t>
  </si>
  <si>
    <t>43.10.210</t>
  </si>
  <si>
    <t>Conjunto motor-bomba (centrífuga) 60 cv, monoestágio, Hman= 90 a 125 mca, Q= 115 a 50 m³/h</t>
  </si>
  <si>
    <t>43.10.230</t>
  </si>
  <si>
    <t>Conjunto motor-bomba (centrífuga) 2 cv, monoestágio, Hman= 12 a 27 mca, Q= 25 a 8 m³/h</t>
  </si>
  <si>
    <t>43.10.250</t>
  </si>
  <si>
    <t>Conjunto motor-bomba (centrífuga) 15 cv, monoestágio, Hman= 30 a 60 mca, Q= 82 a 20 m³/h</t>
  </si>
  <si>
    <t>43.10.290</t>
  </si>
  <si>
    <t>Conjunto motor-bomba (centrífuga) 5 cv, monoestágio, Hman= 24 a 33 mca, Q= 41,6 a 35,2 m³/h</t>
  </si>
  <si>
    <t>43.10.450</t>
  </si>
  <si>
    <t>Conjunto motor-bomba (centrífuga) 30 cv, monoestágio, Hman= 20 a 50 mca, Q= 197 a 112 m³/h</t>
  </si>
  <si>
    <t>43.10.452</t>
  </si>
  <si>
    <t>Conjunto motor-bomba (centrífuga) 1,5 cv, multiestágio, Hman= 20 a 35 mca, Q= 7,1 a 4,5 m³/h</t>
  </si>
  <si>
    <t>43.10.454</t>
  </si>
  <si>
    <t>Conjunto motor-bomba (centrífuga) 3 cv, multiestágio, Hman= 30 a 45 mca, Q= 12,4 a 8,4 m³/h</t>
  </si>
  <si>
    <t>43.10.456</t>
  </si>
  <si>
    <t>Conjunto motor-bomba (centrífuga) 3 cv, multiestágio, Hman= 35 a 60 mca, Q= 7,8 a 5,8 m³/h</t>
  </si>
  <si>
    <t>43.10.480</t>
  </si>
  <si>
    <t>Conjunto motor-bomba (centrífuga) 7,5 cv, multiestágio, Hman= 30 a 80 mca, Q= 21,6 a 12,0 m³/h</t>
  </si>
  <si>
    <t>43.10.490</t>
  </si>
  <si>
    <t>Conjunto motor-bomba (centrífuga) 5 cv, multiestágio, Hman= 25 a 50 mca, Q= 21,0 a 13,3 m³/h</t>
  </si>
  <si>
    <t>43.10.620</t>
  </si>
  <si>
    <t>Conjunto motor-bomba (centrífuga), 0,5 cv, monoestágio, Hman= 10 a 20 mca, Q= 7,5 a 1,5 m³/h</t>
  </si>
  <si>
    <t>43.10.670</t>
  </si>
  <si>
    <t>Conjunto motor-bomba (centrífuga) 0,5 cv, monoestágio, trifásico, Hman= 9 a 21 mca, Q= 8,3 a 2,0 m³/h</t>
  </si>
  <si>
    <t>43.10.730</t>
  </si>
  <si>
    <t>Conjunto motor-bomba (centrífuga) 30 cv, monoestágio trifásico, Hman= 70 a 94 mca, Q= 34,80 a 61,7 m³/h</t>
  </si>
  <si>
    <t>43.10.740</t>
  </si>
  <si>
    <t>Conjunto motor-bomba (centrífuga) 20 cv, monoestágio trifásico, Hman= 62 a 90 mca, Q= 21,1 a 43,8 m³/h</t>
  </si>
  <si>
    <t>43.10.750</t>
  </si>
  <si>
    <t>Conjunto motor-bomba (centrífuga) 1 cv, monoestágio trifásico, Hman= 8 a 25 mca e Q= 11 a 1,50 m³/h</t>
  </si>
  <si>
    <t>43.10.770</t>
  </si>
  <si>
    <t>Conjunto motor-bomba (centrífuga) 40 cv, monoestágio trifásico, Hman= 45 a 75 mca e Q= 120 a 75 m³/h</t>
  </si>
  <si>
    <t>43.10.780</t>
  </si>
  <si>
    <t>Conjunto motor-bomba (centrífuga) 50 cv, monoestágio trifásico, Hman= 61 a 81 mca e Q= 170 a 80 m³/h</t>
  </si>
  <si>
    <t>43.10.790</t>
  </si>
  <si>
    <t>43.10.794</t>
  </si>
  <si>
    <t>43.11</t>
  </si>
  <si>
    <t>43.11.050</t>
  </si>
  <si>
    <t>Conjunto motor-bomba submersível para poço profundo de 6´, Q= 10 a 20m³/h, Hman= 80 a 48 mca, até 6 HP</t>
  </si>
  <si>
    <t>43.11.060</t>
  </si>
  <si>
    <t>Conjunto motor-bomba submersível para poço profundo de 6´, Q= 10 a 20m³/h, Hman= 108 a 64,5 mca, 8 HP</t>
  </si>
  <si>
    <t>43.11.100</t>
  </si>
  <si>
    <t>Conjunto motor-bomba submersível para poço profundo de 6´, Q= 10 a 20m³/h, Hman= 274 a 170 mca, 20 HP</t>
  </si>
  <si>
    <t>43.11.110</t>
  </si>
  <si>
    <t>Conjunto motor-bomba submersível para poço profundo de 6´, Q= 20 a 34m³/h, Hman= 56,5 a 32 mca, até 8 HP</t>
  </si>
  <si>
    <t>43.11.130</t>
  </si>
  <si>
    <t>Conjunto motor-bomba submersível para poço profundo de 6´, Q= 20 a 34m³/h, Hman= 92,5 a 53 mca, 12,5 HP</t>
  </si>
  <si>
    <t>43.11.150</t>
  </si>
  <si>
    <t>Conjunto motor-bomba submersível para poço profundo de 6´, Q= 20 a 34m³/h, Hman= 152 a 88 mca, 20 HP</t>
  </si>
  <si>
    <t>43.11.320</t>
  </si>
  <si>
    <t>Conjunto motor-bomba submersível vertical para esgoto, Q= 4,8 a 25,8 m³/h, Hmam= 19 a 5 mca, potência 1 cv, diâmetro de sólidos até 20mm</t>
  </si>
  <si>
    <t>43.11.330</t>
  </si>
  <si>
    <t>Conjunto motor-bomba submersível vertical para esgoto, Q= 4,6 a 57,2 m³/h, Hman= 13 a 4 mca, potência 2 a 3,5 cv, diâmetro de sólidos até 50mm</t>
  </si>
  <si>
    <t>43.11.360</t>
  </si>
  <si>
    <t>Conjunto motor-bomba submersível vertical para águas residuais, Q= 2 a16 m³/h, Hman= 12 a 2 mca, potência de 0,5 cv</t>
  </si>
  <si>
    <t>43.11.370</t>
  </si>
  <si>
    <t>Conjunto motor-bomba submersível vertical para águas residuais, Q= 3 a 20 m³/h, Hman= 13 a 5 mca, potência de 1 cv</t>
  </si>
  <si>
    <t>43.11.380</t>
  </si>
  <si>
    <t>Conjunto motor-bomba submersível vertical para águas residuais, Q= 10 a 50 m³/h, Hman= 22 a 4 mca, potência 4 cv</t>
  </si>
  <si>
    <t>43.11.390</t>
  </si>
  <si>
    <t>Conjunto motor-bomba submersível vertical para águas residuais, Q= 8 a 45 m³/h, Hman= 10,5 a 3,5 mca, potência 1,5 cv</t>
  </si>
  <si>
    <t>43.11.400</t>
  </si>
  <si>
    <t>Conjunto motor-bomba submersível vertical para esgoto, Q= 3,4 a 86,3 m³/h, Hman= 14 a 5 mca, potência 5 cv</t>
  </si>
  <si>
    <t>43.11.410</t>
  </si>
  <si>
    <t>Conjunto motor-bomba submersível vertical para esgoto, Q= 9,1 a 113,6m³/h, Hman= 20 a 15 mca, potência 10 cv</t>
  </si>
  <si>
    <t>43.11.420</t>
  </si>
  <si>
    <t>Conjunto motor-bomba submersível vertical para esgoto, Q=9,3 a 69,0 m³/h, Hman=15 a 7 mca, potência 3cv, diâmetro de sólidos 50/65mm</t>
  </si>
  <si>
    <t>43.11.460</t>
  </si>
  <si>
    <t>Conjunto motor-bomba submersível vertical para esgoto, Q= 40 m³/h, Hman= 40 mca, diâmetro de sólidos até 50 mm</t>
  </si>
  <si>
    <t>43.12</t>
  </si>
  <si>
    <t>43.12.500</t>
  </si>
  <si>
    <t>Filtro de areia com carga de areia filtrante, vazão de 16,9 m³/h</t>
  </si>
  <si>
    <t>43.20</t>
  </si>
  <si>
    <t>43.20.130</t>
  </si>
  <si>
    <t>Caixa de passagem para condicionamento de ar tipo Split, com saída de dreno único na vertical - 39 x 22 x 6 cm</t>
  </si>
  <si>
    <t>43.20.140</t>
  </si>
  <si>
    <t>Bomba de remoção de condensados para condicionadores de ar</t>
  </si>
  <si>
    <t>43.20.200</t>
  </si>
  <si>
    <t>Controlador de temperatura analógico</t>
  </si>
  <si>
    <t>43.20.210</t>
  </si>
  <si>
    <t>Bomba de circulação para água quente</t>
  </si>
  <si>
    <t>44</t>
  </si>
  <si>
    <t>44.01</t>
  </si>
  <si>
    <t>44.01.030</t>
  </si>
  <si>
    <t>Bacia turca de louça - 6 litros</t>
  </si>
  <si>
    <t>44.01.050</t>
  </si>
  <si>
    <t>Bacia sifonada de louça sem tampa - 6 litros</t>
  </si>
  <si>
    <t>44.01.070</t>
  </si>
  <si>
    <t>Bacia sifonada de louça sem tampa com saída horizontal - 6 litros</t>
  </si>
  <si>
    <t>44.01.100</t>
  </si>
  <si>
    <t>Lavatório de louça sem coluna</t>
  </si>
  <si>
    <t>44.01.110</t>
  </si>
  <si>
    <t>Lavatório de louça com coluna</t>
  </si>
  <si>
    <t>44.01.160</t>
  </si>
  <si>
    <t>Lavatório de louça pequeno com coluna suspensa - linha especial</t>
  </si>
  <si>
    <t>44.01.170</t>
  </si>
  <si>
    <t>Lavatório em polipropileno</t>
  </si>
  <si>
    <t>44.01.200</t>
  </si>
  <si>
    <t>Mictório de louça sifonado auto aspirante</t>
  </si>
  <si>
    <t>44.01.240</t>
  </si>
  <si>
    <t>Lavatório em louça com coluna suspensa</t>
  </si>
  <si>
    <t>44.01.270</t>
  </si>
  <si>
    <t>Cuba de louça de embutir oval</t>
  </si>
  <si>
    <t>44.01.310</t>
  </si>
  <si>
    <t>Tanque de louça com coluna de 30 litros</t>
  </si>
  <si>
    <t>44.01.360</t>
  </si>
  <si>
    <t>Tanque de louça com coluna de 18 a 20 litros</t>
  </si>
  <si>
    <t>44.01.370</t>
  </si>
  <si>
    <t>Tanque em granito sintético, linha comercial - sem pertences</t>
  </si>
  <si>
    <t>44.01.610</t>
  </si>
  <si>
    <t>Lavatório de louça para canto, sem coluna - sem pertences</t>
  </si>
  <si>
    <t>44.01.680</t>
  </si>
  <si>
    <t>Caixa de descarga em plástico, de sobrepor, capacidade 9 litros com engate flexível</t>
  </si>
  <si>
    <t>44.01.690</t>
  </si>
  <si>
    <t>Tanque de louça sem coluna de 30 litros</t>
  </si>
  <si>
    <t>44.01.800</t>
  </si>
  <si>
    <t>Bacia sifonada com caixa de descarga acoplada sem tampa - 6 litros</t>
  </si>
  <si>
    <t>44.01.850</t>
  </si>
  <si>
    <t>Cuba de louça de embutir redonda</t>
  </si>
  <si>
    <t>44.02</t>
  </si>
  <si>
    <t>44.02.100</t>
  </si>
  <si>
    <t>Tampo/bancada em mármore nacional espessura de 3 cm</t>
  </si>
  <si>
    <t>44.02.200</t>
  </si>
  <si>
    <t>Tampo/bancada em concreto armado, revestido em aço inoxidável fosco polido</t>
  </si>
  <si>
    <t>44.03</t>
  </si>
  <si>
    <t>44.03.010</t>
  </si>
  <si>
    <t>Dispenser toalheiro em ABS e policarbonato para bobina de 20 cm x 200 m, com alavanca</t>
  </si>
  <si>
    <t>44.03.020</t>
  </si>
  <si>
    <t>Meia saboneteira de louça de embutir</t>
  </si>
  <si>
    <t>44.03.030</t>
  </si>
  <si>
    <t>Dispenser toalheiro metálico esmaltado para bobina de 25cm x 50m, sem alavanca</t>
  </si>
  <si>
    <t>44.03.040</t>
  </si>
  <si>
    <t>Saboneteira de louça de embutir</t>
  </si>
  <si>
    <t>44.03.050</t>
  </si>
  <si>
    <t>Dispenser papel higiênico em ABS para rolão 300 / 600 m, com visor</t>
  </si>
  <si>
    <t>44.03.080</t>
  </si>
  <si>
    <t>Porta-papel de louça de embutir</t>
  </si>
  <si>
    <t>44.03.090</t>
  </si>
  <si>
    <t>Cabide cromado para banheiro</t>
  </si>
  <si>
    <t>44.03.130</t>
  </si>
  <si>
    <t>Saboneteira tipo dispenser, para refil de 800 ml</t>
  </si>
  <si>
    <t>44.03.180</t>
  </si>
  <si>
    <t>Dispenser toalheiro em ABS, para folhas</t>
  </si>
  <si>
    <t>44.03.210</t>
  </si>
  <si>
    <t>Ducha cromada simples</t>
  </si>
  <si>
    <t>44.03.260</t>
  </si>
  <si>
    <t>44.03.300</t>
  </si>
  <si>
    <t>Torneira volante tipo alavanca</t>
  </si>
  <si>
    <t>44.03.360</t>
  </si>
  <si>
    <t>Ducha higiênica cromada</t>
  </si>
  <si>
    <t>44.03.370</t>
  </si>
  <si>
    <t>Torneira curta com rosca para uso geral, em latão fundido sem acabamento, DN= 1/2´</t>
  </si>
  <si>
    <t>44.03.380</t>
  </si>
  <si>
    <t>Torneira curta com rosca para uso geral, em latão fundido sem acabamento, DN= 3/4´</t>
  </si>
  <si>
    <t>44.03.400</t>
  </si>
  <si>
    <t>Torneira curta com rosca para uso geral, em latão fundido cromado, DN= 3/4´</t>
  </si>
  <si>
    <t>44.03.420</t>
  </si>
  <si>
    <t>Torneira curta sem rosca para uso geral, em latão fundido sem acabamento, DN= 3/4´</t>
  </si>
  <si>
    <t>44.03.430</t>
  </si>
  <si>
    <t>Torneira curta sem rosca para uso geral, em latão fundido cromado, DN= 1/2´</t>
  </si>
  <si>
    <t>44.03.440</t>
  </si>
  <si>
    <t>Torneira curta sem rosca para uso geral, em latão fundido cromado, DN= 3/4´</t>
  </si>
  <si>
    <t>44.03.450</t>
  </si>
  <si>
    <t>Torneira longa sem rosca para uso geral, em latão fundido cromado</t>
  </si>
  <si>
    <t>44.03.470</t>
  </si>
  <si>
    <t>Torneira de parede para pia com bica móvel e arejador, em latão fundido cromado</t>
  </si>
  <si>
    <t>44.03.500</t>
  </si>
  <si>
    <t>Aparelho misturador de parede, para pia, com bica móvel, acabamento cromado</t>
  </si>
  <si>
    <t>44.03.510</t>
  </si>
  <si>
    <t>Torneira de parede antivandalismo, DN= 3/4´</t>
  </si>
  <si>
    <t>44.03.590</t>
  </si>
  <si>
    <t>Torneira de mesa para pia com bica móvel e arejador em latão fundido cromado</t>
  </si>
  <si>
    <t>44.03.630</t>
  </si>
  <si>
    <t>44.03.640</t>
  </si>
  <si>
    <t>Torneira de parede acionamento hidromecânico, em latão cromado, DN= 1/2´ ou 3/4´</t>
  </si>
  <si>
    <t>44.03.670</t>
  </si>
  <si>
    <t>Caixa de descarga de embutir, acionamento frontal, completa</t>
  </si>
  <si>
    <t>44.03.690</t>
  </si>
  <si>
    <t>Torneira de parede em ABS, DN 1/2´ ou 3/4´, 10cm</t>
  </si>
  <si>
    <t>44.03.700</t>
  </si>
  <si>
    <t>Torneira de parede em ABS, DN 1/2´ ou 3/4´, 15cm</t>
  </si>
  <si>
    <t>44.03.720</t>
  </si>
  <si>
    <t>Torneira de mesa para lavatório, acionamento hidromecânico com alavanca, registro integrado regulador de vazão, em latão cromado, DN= 1/2´</t>
  </si>
  <si>
    <t>44.03.825</t>
  </si>
  <si>
    <t>Misturador termostato para chuveiro ou ducha, acabamento cromado</t>
  </si>
  <si>
    <t>44.03.900</t>
  </si>
  <si>
    <t>Secador de mãos em ABS</t>
  </si>
  <si>
    <t>44.03.920</t>
  </si>
  <si>
    <t>Ducha higiênica com registro</t>
  </si>
  <si>
    <t>44.03.940</t>
  </si>
  <si>
    <t>Válvula dupla para bancada de laboratório, uso em GLP, com bico para mangueira - diâmetro de 1/4´ a 1/2´</t>
  </si>
  <si>
    <t>44.03.950</t>
  </si>
  <si>
    <t>Válvula para cuba de laboratório, com nuca giratória e bico escalonado para mangueira</t>
  </si>
  <si>
    <t>44.04</t>
  </si>
  <si>
    <t>44.04.030</t>
  </si>
  <si>
    <t>Prateleira em granito com espessura de 2 cm</t>
  </si>
  <si>
    <t>44.04.040</t>
  </si>
  <si>
    <t>Prateleira em granilite</t>
  </si>
  <si>
    <t>44.04.050</t>
  </si>
  <si>
    <t>Prateleira em granito com espessura de 3 cm</t>
  </si>
  <si>
    <t>44.06</t>
  </si>
  <si>
    <t>44.06.010</t>
  </si>
  <si>
    <t>Lavatório coletivo em aço inoxidável</t>
  </si>
  <si>
    <t>44.06.100</t>
  </si>
  <si>
    <t>Mictório coletivo em aço inoxidável</t>
  </si>
  <si>
    <t>44.06.200</t>
  </si>
  <si>
    <t>Tanque em aço inoxidável</t>
  </si>
  <si>
    <t>44.06.250</t>
  </si>
  <si>
    <t>Cuba em aço inoxidável simples de 300 x 140mm</t>
  </si>
  <si>
    <t>44.06.300</t>
  </si>
  <si>
    <t>Cuba em aço inoxidável simples de 400x340x140mm</t>
  </si>
  <si>
    <t>44.06.310</t>
  </si>
  <si>
    <t>Cuba em aço inoxidável simples de 465x300x140mm</t>
  </si>
  <si>
    <t>44.06.320</t>
  </si>
  <si>
    <t>Cuba em aço inoxidável simples de 560x330x140mm</t>
  </si>
  <si>
    <t>44.06.330</t>
  </si>
  <si>
    <t>Cuba em aço inoxidável simples de 500x400x400mm</t>
  </si>
  <si>
    <t>44.06.360</t>
  </si>
  <si>
    <t>Cuba em aço inoxidável simples de 500x400x200mm</t>
  </si>
  <si>
    <t>44.06.370</t>
  </si>
  <si>
    <t>Cuba em aço inoxidável simples de 500x400x250mm</t>
  </si>
  <si>
    <t>44.06.400</t>
  </si>
  <si>
    <t>Cuba em aço inoxidável simples de 500x400x300mm</t>
  </si>
  <si>
    <t>44.06.410</t>
  </si>
  <si>
    <t>Cuba em aço inoxidável simples de 600x500x300mm</t>
  </si>
  <si>
    <t>44.06.470</t>
  </si>
  <si>
    <t>Cuba em aço inoxidável simples de 600x500x350mm</t>
  </si>
  <si>
    <t>44.06.520</t>
  </si>
  <si>
    <t>Cuba em aço inoxidável simples de 600x500x400mm</t>
  </si>
  <si>
    <t>44.06.570</t>
  </si>
  <si>
    <t>Cuba em aço inoxidável simples de 700x600x450mm</t>
  </si>
  <si>
    <t>44.06.600</t>
  </si>
  <si>
    <t>Cuba em aço inoxidável simples de 1400x900x500mm</t>
  </si>
  <si>
    <t>44.06.610</t>
  </si>
  <si>
    <t>Cuba em aço inoxidável simples de 1100x600x400mm</t>
  </si>
  <si>
    <t>44.06.700</t>
  </si>
  <si>
    <t>Cuba em aço inoxidável dupla de 715x400x140mm</t>
  </si>
  <si>
    <t>44.06.710</t>
  </si>
  <si>
    <t>Cuba em aço inoxidável dupla de 835x340x140mm</t>
  </si>
  <si>
    <t>44.06.750</t>
  </si>
  <si>
    <t>Cuba em aço inoxidável dupla de 1020x400x250mm</t>
  </si>
  <si>
    <t>44.20</t>
  </si>
  <si>
    <t>44.20.010</t>
  </si>
  <si>
    <t>Sifão plástico sanfonado universal de 1´</t>
  </si>
  <si>
    <t>44.20.020</t>
  </si>
  <si>
    <t>Recolocação de torneiras</t>
  </si>
  <si>
    <t>44.20.040</t>
  </si>
  <si>
    <t>Recolocação de sifões</t>
  </si>
  <si>
    <t>44.20.060</t>
  </si>
  <si>
    <t>Recolocação de aparelhos sanitários, incluindo acessórios</t>
  </si>
  <si>
    <t>44.20.080</t>
  </si>
  <si>
    <t>Recolocação de caixas de descarga de sobrepor</t>
  </si>
  <si>
    <t>44.20.100</t>
  </si>
  <si>
    <t>Engate flexível metálico DN= 1/2´</t>
  </si>
  <si>
    <t>44.20.110</t>
  </si>
  <si>
    <t>Engate flexível de PVC DN= 1/2´</t>
  </si>
  <si>
    <t>44.20.120</t>
  </si>
  <si>
    <t>Canopla para válvula de descarga</t>
  </si>
  <si>
    <t>44.20.121</t>
  </si>
  <si>
    <t>Arejador com articulador em ABS cromado para torneira padrão, completo</t>
  </si>
  <si>
    <t>44.20.130</t>
  </si>
  <si>
    <t>Tubo de ligação para mictório, DN= 1/2´</t>
  </si>
  <si>
    <t>44.20.150</t>
  </si>
  <si>
    <t>Acabamento cromado para registro</t>
  </si>
  <si>
    <t>44.20.160</t>
  </si>
  <si>
    <t>Botão para válvula de descarga</t>
  </si>
  <si>
    <t>44.20.180</t>
  </si>
  <si>
    <t>Reparo para válvula de descarga</t>
  </si>
  <si>
    <t>44.20.200</t>
  </si>
  <si>
    <t>Sifão de metal cromado de 1 1/2´ x 2´</t>
  </si>
  <si>
    <t>44.20.220</t>
  </si>
  <si>
    <t>Sifão de metal cromado de 1´ x 1 1/2´</t>
  </si>
  <si>
    <t>44.20.230</t>
  </si>
  <si>
    <t>Tubo de ligação para sanitário</t>
  </si>
  <si>
    <t>44.20.240</t>
  </si>
  <si>
    <t>Sifão plástico com copo, rígido, de 1´ x 1 1/2´</t>
  </si>
  <si>
    <t>44.20.260</t>
  </si>
  <si>
    <t>Sifão plástico com copo, rígido, de 1 1/4´ x 2´</t>
  </si>
  <si>
    <t>44.20.280</t>
  </si>
  <si>
    <t>Tampa de plástico para bacia sanitária</t>
  </si>
  <si>
    <t>44.20.300</t>
  </si>
  <si>
    <t>Bolsa para bacia sanitária</t>
  </si>
  <si>
    <t>44.20.310</t>
  </si>
  <si>
    <t>Filtro de pressão em ABS, para 360 l/h</t>
  </si>
  <si>
    <t>44.20.390</t>
  </si>
  <si>
    <t>Válvula de PVC para lavatório</t>
  </si>
  <si>
    <t>44.20.620</t>
  </si>
  <si>
    <t>Válvula americana</t>
  </si>
  <si>
    <t>44.20.640</t>
  </si>
  <si>
    <t>Válvula de metal cromado de 1 1/2´</t>
  </si>
  <si>
    <t>44.20.650</t>
  </si>
  <si>
    <t>Válvula de metal cromado de 1´</t>
  </si>
  <si>
    <t>45</t>
  </si>
  <si>
    <t>45.01</t>
  </si>
  <si>
    <t>45.01.020</t>
  </si>
  <si>
    <t>Entrada completa de água com abrigo e registro de gaveta, DN= 3/4´</t>
  </si>
  <si>
    <t>45.01.040</t>
  </si>
  <si>
    <t>Entrada completa de água com abrigo e registro de gaveta, DN= 1´</t>
  </si>
  <si>
    <t>45.01.060</t>
  </si>
  <si>
    <t>Entrada completa de água com abrigo e registro de gaveta, DN= 1 1/2´</t>
  </si>
  <si>
    <t>45.01.066</t>
  </si>
  <si>
    <t>Entrada completa de água com abrigo e registro de gaveta, DN= 2´</t>
  </si>
  <si>
    <t>45.01.080</t>
  </si>
  <si>
    <t>Entrada completa de água com abrigo e registro de gaveta, DN= 2 1/2´</t>
  </si>
  <si>
    <t>45.01.082</t>
  </si>
  <si>
    <t>Entrada completa de água com abrigo e registro de gaveta, DN= 3´</t>
  </si>
  <si>
    <t>45.02</t>
  </si>
  <si>
    <t>45.02.020</t>
  </si>
  <si>
    <t>Entrada completa de gás GLP domiciliar com 2 bujões de 13 kg</t>
  </si>
  <si>
    <t>45.02.040</t>
  </si>
  <si>
    <t>Entrada completa de gás GLP com 2 cilindros de 45 kg</t>
  </si>
  <si>
    <t>45.02.060</t>
  </si>
  <si>
    <t>Entrada completa de gás GLP com 4 cilindros de 45 kg</t>
  </si>
  <si>
    <t>45.02.080</t>
  </si>
  <si>
    <t>Entrada completa de gás GLP com 6 cilindros de 45 kg</t>
  </si>
  <si>
    <t>45.02.200</t>
  </si>
  <si>
    <t>Abrigo padronizado de gás GLP encanado</t>
  </si>
  <si>
    <t>45.03</t>
  </si>
  <si>
    <t>45.03.010</t>
  </si>
  <si>
    <t>Hidrômetro em ferro fundido, diâmetro 50 mm (2´)</t>
  </si>
  <si>
    <t>45.03.030</t>
  </si>
  <si>
    <t>Hidrômetro em ferro fundido, diâmetro 100 mm (4´)</t>
  </si>
  <si>
    <t>45.03.100</t>
  </si>
  <si>
    <t>Hidrômetro em bronze, diâmetro de 25 mm (1´)</t>
  </si>
  <si>
    <t>45.03.110</t>
  </si>
  <si>
    <t>Hidrômetro em bronze, diâmetro de 40 mm (1 1/2´)</t>
  </si>
  <si>
    <t>45.03.200</t>
  </si>
  <si>
    <t>Filtro tipo cesto para hidrômetro de 50 mm (2´)</t>
  </si>
  <si>
    <t>45.20</t>
  </si>
  <si>
    <t>45.20.020</t>
  </si>
  <si>
    <t>Cilindro de gás (GLP) de 45 kg, com carga</t>
  </si>
  <si>
    <t>46</t>
  </si>
  <si>
    <t>46.01</t>
  </si>
  <si>
    <t>46.01.010</t>
  </si>
  <si>
    <t>Tubo de PVC rígido soldável marrom, DN= 20 mm, (1/2´), inclusive conexões</t>
  </si>
  <si>
    <t>46.01.020</t>
  </si>
  <si>
    <t>Tubo de PVC rígido soldável marrom, DN= 25 mm, (3/4´), inclusive conexões</t>
  </si>
  <si>
    <t>46.01.030</t>
  </si>
  <si>
    <t>Tubo de PVC rígido soldável marrom, DN= 32 mm, (1´), inclusive conexões</t>
  </si>
  <si>
    <t>46.01.040</t>
  </si>
  <si>
    <t>Tubo de PVC rígido soldável marrom, DN= 40 mm, (1 1/4´), inclusive conexões</t>
  </si>
  <si>
    <t>46.01.050</t>
  </si>
  <si>
    <t>Tubo de PVC rígido soldável marrom, DN= 50 mm, (1 1/2´), inclusive conexões</t>
  </si>
  <si>
    <t>46.01.060</t>
  </si>
  <si>
    <t>Tubo de PVC rígido soldável marrom, DN= 60 mm, (2´), inclusive conexões</t>
  </si>
  <si>
    <t>46.01.070</t>
  </si>
  <si>
    <t>Tubo de PVC rígido soldável marrom, DN= 75 mm, (2 1/2´), inclusive conexões</t>
  </si>
  <si>
    <t>46.01.080</t>
  </si>
  <si>
    <t>Tubo de PVC rígido soldável marrom, DN= 85 mm, (3´), inclusive conexões</t>
  </si>
  <si>
    <t>46.01.090</t>
  </si>
  <si>
    <t>Tubo de PVC rígido soldável marrom, DN= 110 mm, (4´), inclusive conexões</t>
  </si>
  <si>
    <t>46.02</t>
  </si>
  <si>
    <t>46.02.010</t>
  </si>
  <si>
    <t>Tubo de PVC rígido branco, pontas lisas, soldável, linha esgoto série normal, DN= 40 mm, inclusive conexões</t>
  </si>
  <si>
    <t>46.02.050</t>
  </si>
  <si>
    <t>Tubo de PVC rígido branco PxB com virola e anel de borracha, linha esgoto série normal, DN= 50 mm, inclusive conexões</t>
  </si>
  <si>
    <t>46.02.060</t>
  </si>
  <si>
    <t>Tubo de PVC rígido branco PxB com virola e anel de borracha, linha esgoto série normal, DN= 75 mm, inclusive conexões</t>
  </si>
  <si>
    <t>46.02.070</t>
  </si>
  <si>
    <t>Tubo de PVC rígido branco PxB com virola e anel de borracha, linha esgoto série normal, DN= 100 mm, inclusive conexões</t>
  </si>
  <si>
    <t>46.03</t>
  </si>
  <si>
    <t>46.03.038</t>
  </si>
  <si>
    <t>Tubo de PVC rígido PxB com virola e anel de borracha, linha esgoto série reforçada ´R´, DN= 50 mm, inclusive conexões</t>
  </si>
  <si>
    <t>46.03.040</t>
  </si>
  <si>
    <t>Tubo de PVC rígido PxB com virola e anel de borracha, linha esgoto série reforçada ´R´, DN= 75 mm, inclusive conexões</t>
  </si>
  <si>
    <t>46.03.050</t>
  </si>
  <si>
    <t>Tubo de PVC rígido PxB com virola e anel de borracha, linha esgoto série reforçada ´R´, DN= 100 mm, inclusive conexões</t>
  </si>
  <si>
    <t>46.03.060</t>
  </si>
  <si>
    <t>Tubo de PVC rígido PxB com virola e anel de borracha, linha esgoto série reforçada ´R´. DN= 150 mm, inclusive conexões</t>
  </si>
  <si>
    <t>46.03.080</t>
  </si>
  <si>
    <t>Tubo de PVC rígido, pontas lisas, soldável, linha esgoto série reforçada ´R´, DN= 40 mm, inclusive conexões</t>
  </si>
  <si>
    <t>46.04</t>
  </si>
  <si>
    <t>46.04.010</t>
  </si>
  <si>
    <t>Tubo de PVC rígido tipo PBA classe 15, DN= 50mm, (DE= 60mm), inclusive conexões</t>
  </si>
  <si>
    <t>46.04.020</t>
  </si>
  <si>
    <t>Tubo de PVC rígido tipo PBA classe 15, DN= 75mm, (DE= 85mm), inclusive conexões</t>
  </si>
  <si>
    <t>46.04.030</t>
  </si>
  <si>
    <t>Tubo de PVC rígido tipo PBA classe 15, DN= 100mm, (DE= 110mm), inclusive conexões</t>
  </si>
  <si>
    <t>46.04.040</t>
  </si>
  <si>
    <t>Tubo de PVC rígido DEFoFo, DN= 100mm (DE= 118mm), inclusive conexões</t>
  </si>
  <si>
    <t>46.04.050</t>
  </si>
  <si>
    <t>Tubo de PVC rígido DEFoFo, DN= 150mm (DE= 170mm), inclusive conexões</t>
  </si>
  <si>
    <t>46.04.070</t>
  </si>
  <si>
    <t>Tubo de PVC rígido DEFoFo, DN= 200mm (DE= 222mm), inclusive conexões</t>
  </si>
  <si>
    <t>46.04.080</t>
  </si>
  <si>
    <t>Tubo de PVC rígido DEFoFo, DN= 250mm (DE= 274mm), inclusive conexões</t>
  </si>
  <si>
    <t>46.04.090</t>
  </si>
  <si>
    <t>Tubo de PVC rígido DEFoFo, DN= 300mm (DE= 326mm), inclusive conexões</t>
  </si>
  <si>
    <t>46.05</t>
  </si>
  <si>
    <t>46.05.020</t>
  </si>
  <si>
    <t>Tubo PVC rígido, tipo Coletor Esgoto, junta elástica, DN= 100 mm, inclusive conexões</t>
  </si>
  <si>
    <t>46.05.040</t>
  </si>
  <si>
    <t>Tubo PVC rígido, tipo Coletor Esgoto, junta elástica, DN= 150 mm, inclusive conexões</t>
  </si>
  <si>
    <t>46.05.050</t>
  </si>
  <si>
    <t>Tubo PVC rígido, tipo Coletor Esgoto, junta elástica, DN= 200 mm, inclusive conexões</t>
  </si>
  <si>
    <t>46.05.060</t>
  </si>
  <si>
    <t>Tubo PVC rígido, tipo Coletor Esgoto, junta elástica, DN= 250 mm, inclusive conexões</t>
  </si>
  <si>
    <t>46.05.070</t>
  </si>
  <si>
    <t>Tubo PVC rígido, tipo Coletor Esgoto, junta elástica, DN= 300 mm, inclusive conexões</t>
  </si>
  <si>
    <t>46.05.090</t>
  </si>
  <si>
    <t>Tubo PVC rígido, tipo Coletor Esgoto, junta elástica, DN= 400 mm, inclusive conexões</t>
  </si>
  <si>
    <t>46.07</t>
  </si>
  <si>
    <t>46.07.010</t>
  </si>
  <si>
    <t>Tubo galvanizado DN= 1/2´, inclusive conexões</t>
  </si>
  <si>
    <t>46.07.020</t>
  </si>
  <si>
    <t>Tubo galvanizado DN= 3/4´, inclusive conexões</t>
  </si>
  <si>
    <t>46.07.030</t>
  </si>
  <si>
    <t>Tubo galvanizado DN= 1´, inclusive conexões</t>
  </si>
  <si>
    <t>46.07.040</t>
  </si>
  <si>
    <t>Tubo galvanizado DN= 1 1/4´, inclusive conexões</t>
  </si>
  <si>
    <t>46.07.050</t>
  </si>
  <si>
    <t>Tubo galvanizado DN= 1 1/2´, inclusive conexões</t>
  </si>
  <si>
    <t>46.07.060</t>
  </si>
  <si>
    <t>Tubo galvanizado DN= 2´, inclusive conexões</t>
  </si>
  <si>
    <t>46.07.070</t>
  </si>
  <si>
    <t>Tubo galvanizado DN= 2 1/2´, inclusive conexões</t>
  </si>
  <si>
    <t>46.07.080</t>
  </si>
  <si>
    <t>Tubo galvanizado DN= 3´, inclusive conexões</t>
  </si>
  <si>
    <t>46.07.090</t>
  </si>
  <si>
    <t>Tubo galvanizado DN= 4´, inclusive conexões</t>
  </si>
  <si>
    <t>46.07.100</t>
  </si>
  <si>
    <t>Tubo galvanizado DN= 6´, inclusive conexões</t>
  </si>
  <si>
    <t>46.08</t>
  </si>
  <si>
    <t>46.08.006</t>
  </si>
  <si>
    <t>Tubo galvanizado sem costura schedule 40, DN= 1/2´, inclusive conexões</t>
  </si>
  <si>
    <t>46.08.010</t>
  </si>
  <si>
    <t>Tubo galvanizado sem costura schedule 40, DN= 3/4´, inclusive conexões</t>
  </si>
  <si>
    <t>46.08.020</t>
  </si>
  <si>
    <t>Tubo galvanizado sem costura schedule 40, DN= 1´, inclusive conexões</t>
  </si>
  <si>
    <t>46.08.030</t>
  </si>
  <si>
    <t>Tubo galvanizado sem costura schedule 40, DN= 1 1/4´, inclusive conexões</t>
  </si>
  <si>
    <t>46.08.040</t>
  </si>
  <si>
    <t>Tubo galvanizado sem costura schedule 40, DN= 1 1/2´, inclusive conexões</t>
  </si>
  <si>
    <t>46.08.050</t>
  </si>
  <si>
    <t>Tubo galvanizado sem costura schedule 40, DN= 2´, inclusive conexões</t>
  </si>
  <si>
    <t>46.08.070</t>
  </si>
  <si>
    <t>Tubo galvanizado sem costura schedule 40, DN= 2 1/2´, inclusive conexões</t>
  </si>
  <si>
    <t>46.08.080</t>
  </si>
  <si>
    <t>Tubo galvanizado sem costura schedule 40, DN= 3´, inclusive conexões</t>
  </si>
  <si>
    <t>46.08.100</t>
  </si>
  <si>
    <t>Tubo galvanizado sem costura schedule 40, DN= 4´, inclusive conexões</t>
  </si>
  <si>
    <t>46.08.110</t>
  </si>
  <si>
    <t>Tubo galvanizado sem costura schedule 40, DN= 6´, inclusive conexões</t>
  </si>
  <si>
    <t>46.09</t>
  </si>
  <si>
    <t>46.09.050</t>
  </si>
  <si>
    <t>Joelho 45° em ferro fundido, linha predial tradicional, DN= 50 mm</t>
  </si>
  <si>
    <t>46.09.060</t>
  </si>
  <si>
    <t>Joelho 45° em ferro fundido, linha predial tradicional, DN= 75 mm</t>
  </si>
  <si>
    <t>46.09.070</t>
  </si>
  <si>
    <t>Joelho 45° em ferro fundido, linha predial tradicional, DN= 100 mm</t>
  </si>
  <si>
    <t>46.09.080</t>
  </si>
  <si>
    <t>Joelho 45° em ferro fundido, linha predial tradicional, DN= 150 mm</t>
  </si>
  <si>
    <t>46.09.100</t>
  </si>
  <si>
    <t>Joelho 87° 30´ em ferro fundido, linha predial tradicional, DN= 50 mm</t>
  </si>
  <si>
    <t>46.09.110</t>
  </si>
  <si>
    <t>Joelho 87° 30´ em ferro fundido, linha predial tradicional, DN= 75 mm</t>
  </si>
  <si>
    <t>46.09.120</t>
  </si>
  <si>
    <t>Joelho 87° 30´ em ferro fundido, linha predial tradicional, DN= 100 mm</t>
  </si>
  <si>
    <t>46.09.130</t>
  </si>
  <si>
    <t>Joelho 87° 30´ em ferro fundido, linha predial tradicional, DN= 150 mm</t>
  </si>
  <si>
    <t>46.09.150</t>
  </si>
  <si>
    <t>Luva bolsa e bolsa em ferro fundido, linha predial tradicional, DN= 50 mm</t>
  </si>
  <si>
    <t>46.09.160</t>
  </si>
  <si>
    <t>Luva bolsa e bolsa em ferro fundido, linha predial tradicional, DN= 75 mm</t>
  </si>
  <si>
    <t>46.09.170</t>
  </si>
  <si>
    <t>Luva bolsa e bolsa em ferro fundido, linha predial tradicional, DN= 100 mm</t>
  </si>
  <si>
    <t>46.09.180</t>
  </si>
  <si>
    <t>Luva bolsa e bolsa em ferro fundido, linha predial tradicional, DN= 150 mm</t>
  </si>
  <si>
    <t>46.09.200</t>
  </si>
  <si>
    <t>Placa cega em ferro fundido, linha predial tradicional, DN= 75 mm</t>
  </si>
  <si>
    <t>46.09.210</t>
  </si>
  <si>
    <t>Placa cega em ferro fundido, linha predial tradicional, DN= 100 mm</t>
  </si>
  <si>
    <t>46.09.230</t>
  </si>
  <si>
    <t>Junção 45° em ferro fundido, linha predial tradicional, DN= 50 x 50 mm</t>
  </si>
  <si>
    <t>46.09.240</t>
  </si>
  <si>
    <t>Junção 45° em ferro fundido, linha predial tradicional, DN= 75 x 50 mm</t>
  </si>
  <si>
    <t>46.09.250</t>
  </si>
  <si>
    <t>Junção 45° em ferro fundido, linha predial tradicional, DN= 75 x 75 mm</t>
  </si>
  <si>
    <t>46.09.260</t>
  </si>
  <si>
    <t>Junção 45° em ferro fundido, linha predial tradicional, DN= 100 x 50 mm</t>
  </si>
  <si>
    <t>46.09.270</t>
  </si>
  <si>
    <t>Junção 45° em ferro fundido, linha predial tradicional, DN= 100 x 75 mm</t>
  </si>
  <si>
    <t>46.09.280</t>
  </si>
  <si>
    <t>Junção 45° em ferro fundido, linha predial tradicional, DN= 100 x 100 mm</t>
  </si>
  <si>
    <t>46.09.290</t>
  </si>
  <si>
    <t>Junção 45° em ferro fundido, linha predial tradicional, DN= 150 x 100 mm</t>
  </si>
  <si>
    <t>46.09.300</t>
  </si>
  <si>
    <t>Junção dupla 45° em ferro fundido, linha predial tradicional, DN= 100 mm</t>
  </si>
  <si>
    <t>46.09.320</t>
  </si>
  <si>
    <t>Te sanitário 87° 30´ em ferro fundido, linha predial tradicional, DN= 50 x 50 mm</t>
  </si>
  <si>
    <t>46.09.330</t>
  </si>
  <si>
    <t>Te sanitário 87° 30´ em ferro fundido, linha predial tradicional, DN= 75 x 50 mm</t>
  </si>
  <si>
    <t>46.09.340</t>
  </si>
  <si>
    <t>Te sanitário 87° 30´ em ferro fundido, linha predial tradicional, DN= 75 x 75 mm</t>
  </si>
  <si>
    <t>46.09.350</t>
  </si>
  <si>
    <t>Te sanitário 87° 30´ em ferro fundido, linha predial tradicional, DN= 100 x 50 mm</t>
  </si>
  <si>
    <t>46.09.360</t>
  </si>
  <si>
    <t>Te sanitário 87° 30´ em ferro fundido, linha predial tradicional, DN= 100 x 75 mm</t>
  </si>
  <si>
    <t>46.09.370</t>
  </si>
  <si>
    <t>Te sanitário 87° 30´ em ferro fundido, linha predial tradicional, DN= 100 x 100 mm</t>
  </si>
  <si>
    <t>46.09.400</t>
  </si>
  <si>
    <t>Bucha de redução em ferro fundido, linha predial tradicional, DN= 75 x 50 mm</t>
  </si>
  <si>
    <t>46.09.410</t>
  </si>
  <si>
    <t>Bucha de redução em ferro fundido, linha predial tradicional, DN= 100 x 75 mm</t>
  </si>
  <si>
    <t>46.09.420</t>
  </si>
  <si>
    <t>Bucha de redução em ferro fundido, linha predial tradicional, DN= 150 x 100 mm</t>
  </si>
  <si>
    <t>46.10</t>
  </si>
  <si>
    <t>46.10.010</t>
  </si>
  <si>
    <t>Tubo de cobre classe A, DN= 15mm (1/2´), inclusive conexões</t>
  </si>
  <si>
    <t>46.10.020</t>
  </si>
  <si>
    <t>Tubo de cobre classe A, DN= 22mm (3/4´), inclusive conexões</t>
  </si>
  <si>
    <t>46.10.030</t>
  </si>
  <si>
    <t>Tubo de cobre classe A, DN= 28mm (1´), inclusive conexões</t>
  </si>
  <si>
    <t>46.10.040</t>
  </si>
  <si>
    <t>Tubo de cobre classe A, DN= 35mm (1 1/4´), inclusive conexões</t>
  </si>
  <si>
    <t>46.10.050</t>
  </si>
  <si>
    <t>Tubo de cobre classe A, DN= 42mm (1 1/2´), inclusive conexões</t>
  </si>
  <si>
    <t>46.10.060</t>
  </si>
  <si>
    <t>Tubo de cobre classe A, DN= 54mm (2´), inclusive conexões</t>
  </si>
  <si>
    <t>46.10.070</t>
  </si>
  <si>
    <t>Tubo de cobre classe A, DN= 66mm (2 1/2´), inclusive conexões</t>
  </si>
  <si>
    <t>46.10.080</t>
  </si>
  <si>
    <t>Tubo de cobre classe A, DN= 79mm (3´), inclusive conexões</t>
  </si>
  <si>
    <t>46.10.090</t>
  </si>
  <si>
    <t>Tubo de cobre classe A, DN= 104mm (4´), inclusive conexões</t>
  </si>
  <si>
    <t>46.10.200</t>
  </si>
  <si>
    <t>Tubo de cobre classe E, DN= 22mm (3/4´), inclusive conexões</t>
  </si>
  <si>
    <t>46.10.210</t>
  </si>
  <si>
    <t>Tubo de cobre classe E, DN= 28mm (1´), inclusive conexões</t>
  </si>
  <si>
    <t>46.10.220</t>
  </si>
  <si>
    <t>Tubo de cobre classe E, DN= 35mm (1 1/4´), inclusive conexões</t>
  </si>
  <si>
    <t>46.10.230</t>
  </si>
  <si>
    <t>Tubo de cobre classe E, DN= 42mm (1 1/2´), inclusive conexões</t>
  </si>
  <si>
    <t>46.10.240</t>
  </si>
  <si>
    <t>Tubo de cobre classe E, DN= 54mm (2´), inclusive conexões</t>
  </si>
  <si>
    <t>46.10.250</t>
  </si>
  <si>
    <t>Tubo de cobre classe E, DN= 66mm (2 1/2´), inclusive conexões</t>
  </si>
  <si>
    <t>46.12</t>
  </si>
  <si>
    <t>46.12.010</t>
  </si>
  <si>
    <t>Tubo de concreto (PS-1), DN= 300mm</t>
  </si>
  <si>
    <t>46.12.020</t>
  </si>
  <si>
    <t>Tubo de concreto (PS-1), DN= 400mm</t>
  </si>
  <si>
    <t>46.12.050</t>
  </si>
  <si>
    <t>Tubo de concreto (PS-2), DN= 300mm</t>
  </si>
  <si>
    <t>46.12.060</t>
  </si>
  <si>
    <t>Tubo de concreto (PS-2), DN= 400mm</t>
  </si>
  <si>
    <t>46.12.070</t>
  </si>
  <si>
    <t>Tubo de concreto (PS-2), DN= 500mm</t>
  </si>
  <si>
    <t>46.12.080</t>
  </si>
  <si>
    <t>Tubo de concreto (PA-1), DN= 600mm</t>
  </si>
  <si>
    <t>46.12.100</t>
  </si>
  <si>
    <t>Tubo de concreto (PA-1), DN= 800mm</t>
  </si>
  <si>
    <t>46.12.120</t>
  </si>
  <si>
    <t>Tubo de concreto (PA-1), DN= 1000mm</t>
  </si>
  <si>
    <t>46.12.140</t>
  </si>
  <si>
    <t>Tubo de concreto (PA-1), DN= 1200mm</t>
  </si>
  <si>
    <t>46.12.150</t>
  </si>
  <si>
    <t>Tubo de concreto (PA-2), DN= 600mm</t>
  </si>
  <si>
    <t>46.12.160</t>
  </si>
  <si>
    <t>Tubo de concreto (PA-2), DN= 800mm</t>
  </si>
  <si>
    <t>46.12.170</t>
  </si>
  <si>
    <t>Tubo de concreto (PA-2), DN= 1000mm</t>
  </si>
  <si>
    <t>46.12.180</t>
  </si>
  <si>
    <t>Tubo de concreto (PA-3), DN= 600mm</t>
  </si>
  <si>
    <t>46.12.190</t>
  </si>
  <si>
    <t>Tubo de concreto (PA-3), DN= 800mm</t>
  </si>
  <si>
    <t>46.12.200</t>
  </si>
  <si>
    <t>Tubo de concreto (PA-3), DN= 1000mm</t>
  </si>
  <si>
    <t>46.12.210</t>
  </si>
  <si>
    <t>Meio tubo de concreto, DN= 300mm</t>
  </si>
  <si>
    <t>46.12.220</t>
  </si>
  <si>
    <t>Meio tubo de concreto, DN= 400mm</t>
  </si>
  <si>
    <t>46.12.240</t>
  </si>
  <si>
    <t>Meio tubo de concreto, DN= 600mm</t>
  </si>
  <si>
    <t>46.12.250</t>
  </si>
  <si>
    <t>Tubo de concreto (PA-2), DN= 1500mm</t>
  </si>
  <si>
    <t>46.12.260</t>
  </si>
  <si>
    <t>Tubo de concreto (PA-1), DN= 400mm</t>
  </si>
  <si>
    <t>46.12.270</t>
  </si>
  <si>
    <t>Tubo de concreto (PA-2), DN= 400mm</t>
  </si>
  <si>
    <t>46.12.280</t>
  </si>
  <si>
    <t>Tubo de concreto (PA-3), DN= 400mm</t>
  </si>
  <si>
    <t>46.12.290</t>
  </si>
  <si>
    <t>Tubo de concreto (PA-2), DN= 700mm</t>
  </si>
  <si>
    <t>46.12.300</t>
  </si>
  <si>
    <t>Tubo de concreto (PA-2), DN= 500mm</t>
  </si>
  <si>
    <t>46.12.310</t>
  </si>
  <si>
    <t>Tubo de concreto (PA-2), DN= 900mm</t>
  </si>
  <si>
    <t>46.12.320</t>
  </si>
  <si>
    <t>Tubo de concreto (PA-1), DN= 300mm</t>
  </si>
  <si>
    <t>46.12.330</t>
  </si>
  <si>
    <t>Tubo de concreto (PA-2), DN= 300mm</t>
  </si>
  <si>
    <t>46.12.340</t>
  </si>
  <si>
    <t>Meio tubo de concreto, DN= 200mm</t>
  </si>
  <si>
    <t>46.13</t>
  </si>
  <si>
    <t>46.13.006</t>
  </si>
  <si>
    <t>Tubo em polietileno de alta densidade corrugado perfurado, DN= 2 1/2´, inclusive conexões</t>
  </si>
  <si>
    <t>46.13.010</t>
  </si>
  <si>
    <t>Tubo em polietileno de alta densidade corrugado perfurado, DN= 3´, inclusive conexões</t>
  </si>
  <si>
    <t>46.13.020</t>
  </si>
  <si>
    <t>Tubo em polietileno de alta densidade corrugado perfurado, DN= 4´, inclusive conexões</t>
  </si>
  <si>
    <t>46.13.026</t>
  </si>
  <si>
    <t>Tubo em polietileno de alta densidade corrugado perfurado, DN= 6´, inclusive conexões</t>
  </si>
  <si>
    <t>46.13.030</t>
  </si>
  <si>
    <t>Tubo em polietileno de alta densidade corrugado perfurado, DN= 8´, inclusive conexões</t>
  </si>
  <si>
    <t>46.14</t>
  </si>
  <si>
    <t>46.14.020</t>
  </si>
  <si>
    <t>Tubo de ferro fundido classe K-7 com junta elástica, DN= 150mm, inclusive conexões</t>
  </si>
  <si>
    <t>46.14.030</t>
  </si>
  <si>
    <t>Tubo de ferro fundido classe K-7 com junta elástica, DN= 200mm, inclusive conexões</t>
  </si>
  <si>
    <t>46.14.040</t>
  </si>
  <si>
    <t>Tubo de ferro fundido classe K-7 com junta elástica, DN= 250mm, inclusive conexões</t>
  </si>
  <si>
    <t>46.14.050</t>
  </si>
  <si>
    <t>Tubo de ferro fundido classe K-7 com junta elástica, DN= 350mm, inclusive conexões</t>
  </si>
  <si>
    <t>46.14.060</t>
  </si>
  <si>
    <t>Tubo de ferro fundido classe K-7 com junta elástica, DN= 300mm, inclusive conexões</t>
  </si>
  <si>
    <t>46.14.490</t>
  </si>
  <si>
    <t>Tubo de ferro fundido classe k-9 com junta elástica, DN= 80mm, inclusive conexões</t>
  </si>
  <si>
    <t>46.14.510</t>
  </si>
  <si>
    <t>Tubo de ferro fundido classe K-9 com junta elástica, DN= 100mm, inclusive conexões</t>
  </si>
  <si>
    <t>46.14.520</t>
  </si>
  <si>
    <t>Tubo de ferro fundido classe K-9 com junta elástica, DN= 150mm, inclusive conexões</t>
  </si>
  <si>
    <t>46.14.530</t>
  </si>
  <si>
    <t>Tubo de ferro fundido classe K-9 com junta elástica, DN= 200mm, inclusive conexões</t>
  </si>
  <si>
    <t>46.14.540</t>
  </si>
  <si>
    <t>Tubo de ferro fundido classe k-9 com junta elástica, DN= 250mm, inclusive conexões</t>
  </si>
  <si>
    <t>46.14.550</t>
  </si>
  <si>
    <t>Tubo de ferro fundido classe K-9 com junta elástica, DN= 300mm, inclusive conexões</t>
  </si>
  <si>
    <t>46.14.560</t>
  </si>
  <si>
    <t>Tubo de ferro fundido classe k-9 com junta elástica, DN= 350mm, inclusive conexões</t>
  </si>
  <si>
    <t>46.15</t>
  </si>
  <si>
    <t>46.15.111</t>
  </si>
  <si>
    <t>Tubo em polietileno de alta densidade DE=160 mm - PN-10, inclusive conexões</t>
  </si>
  <si>
    <t>46.15.112</t>
  </si>
  <si>
    <t>Tubo em polietileno de alta densidade DE=200 mm - PN-10, inclusive conexões</t>
  </si>
  <si>
    <t>46.15.113</t>
  </si>
  <si>
    <t>Tubo em polietileno de alta densidade DE=225 mm - PN-10, inclusive conexões</t>
  </si>
  <si>
    <t>46.18</t>
  </si>
  <si>
    <t>46.18.010</t>
  </si>
  <si>
    <t>Tubo em ferro fundido com ponta e ponta TCLA - DN= 80mm, sem juntas e conexões</t>
  </si>
  <si>
    <t>46.18.020</t>
  </si>
  <si>
    <t>Tubo em ferro fundido com ponta e ponta TCLA - DN= 100mm, sem juntas e conexões</t>
  </si>
  <si>
    <t>46.18.030</t>
  </si>
  <si>
    <t>Tubo em ferro fundido com ponta e ponta TCLA - DN= 150mm, sem juntas e conexões</t>
  </si>
  <si>
    <t>46.18.040</t>
  </si>
  <si>
    <t>Tubo em ferro fundido com ponta e ponta TCLA - DN= 200mm, sem juntas e conexões</t>
  </si>
  <si>
    <t>46.18.050</t>
  </si>
  <si>
    <t>Tubo em ferro fundido com ponta e ponta TCLA - DN= 250mm, sem juntas e conexões</t>
  </si>
  <si>
    <t>46.18.060</t>
  </si>
  <si>
    <t>Tubo em ferro fundido com ponta e ponta TCLA - DN= 300mm, sem juntas e conexões</t>
  </si>
  <si>
    <t>46.18.089</t>
  </si>
  <si>
    <t>Flange avulso em ferro fundido, classe PN-10, DN= 50mm</t>
  </si>
  <si>
    <t>46.18.090</t>
  </si>
  <si>
    <t>Flange avulso em ferro fundido, classe PN-10, DN= 80mm</t>
  </si>
  <si>
    <t>46.18.100</t>
  </si>
  <si>
    <t>Flange avulso em ferro fundido, classe PN-10, DN= 100mm</t>
  </si>
  <si>
    <t>46.18.110</t>
  </si>
  <si>
    <t>Flange avulso em ferro fundido, classe PN-10, DN= 150mm</t>
  </si>
  <si>
    <t>46.18.120</t>
  </si>
  <si>
    <t>Flange avulso em ferro fundido, classe PN-10, DN= 200mm</t>
  </si>
  <si>
    <t>46.18.130</t>
  </si>
  <si>
    <t>Flange avulso em ferro fundido, classe PN-10, DN= 250mm</t>
  </si>
  <si>
    <t>46.18.140</t>
  </si>
  <si>
    <t>Flange avulso em ferro fundido, classe PN-10, DN= 300mm</t>
  </si>
  <si>
    <t>46.18.168</t>
  </si>
  <si>
    <t>Curva de 90° em ferro fundido com flanges, classe PN-10, DN= 50mm</t>
  </si>
  <si>
    <t>46.18.170</t>
  </si>
  <si>
    <t>Curva de 90° em ferro fundido, com flanges, classe PN-10, DN= 80mm</t>
  </si>
  <si>
    <t>46.18.180</t>
  </si>
  <si>
    <t>Curva de 90° em ferro fundido, com flanges, classe PN-10, DN= 100mm</t>
  </si>
  <si>
    <t>46.18.190</t>
  </si>
  <si>
    <t>Curva de 90° em ferro fundido, com flanges, classe PN-10, DN= 150mm</t>
  </si>
  <si>
    <t>46.18.410</t>
  </si>
  <si>
    <t>Te em ferro fundido, com flanges, classe PN-10, DN= 80mm, com derivação de 80mm</t>
  </si>
  <si>
    <t>46.18.420</t>
  </si>
  <si>
    <t>Te em ferro fundido, com flanges, classe PN-10, DN= 100mm, com derivações de 80 até 100mm</t>
  </si>
  <si>
    <t>46.18.430</t>
  </si>
  <si>
    <t>Te em ferro fundido, com flanges, classe PN-10, DN= 150mm, com derivações de 80 até 150mm</t>
  </si>
  <si>
    <t>46.18.560</t>
  </si>
  <si>
    <t>Junta Gibault em ferro fundido, DN= 80mm, completa</t>
  </si>
  <si>
    <t>46.18.570</t>
  </si>
  <si>
    <t>Junta Gibault em ferro fundido, DN= 100 mm, completa</t>
  </si>
  <si>
    <t>46.19</t>
  </si>
  <si>
    <t>46.19.500</t>
  </si>
  <si>
    <t>Redução excêntrica em ferro fundido, com flanges, classe PN-10, DN= 100mm x 80mm</t>
  </si>
  <si>
    <t>46.19.510</t>
  </si>
  <si>
    <t>Redução excêntrica em ferro fundido, com flanges, classe PN-10, DN= 150mm x 80/100mm</t>
  </si>
  <si>
    <t>46.19.520</t>
  </si>
  <si>
    <t>Redução excêntrica em ferro fundido, com flanges, classe PN-10, DN= 200mm x 100/150mm</t>
  </si>
  <si>
    <t>46.19.530</t>
  </si>
  <si>
    <t>Redução excêntrica em ferro fundido, com flanges, classe PN-10, DN= 250mm x 150/200mm</t>
  </si>
  <si>
    <t>46.19.590</t>
  </si>
  <si>
    <t>Redução concêntrica em ferro fundido, com flanges, classe PN-10, DN= 80 x 50mm</t>
  </si>
  <si>
    <t>46.19.600</t>
  </si>
  <si>
    <t>Redução concêntrica em ferro fundido, com flanges, classe PN-10, DN= 100mm x 80mm</t>
  </si>
  <si>
    <t>46.19.610</t>
  </si>
  <si>
    <t>Redução concêntrica em ferro fundido, com flanges, classe PN-10, DN= 150mm x 80/100mm</t>
  </si>
  <si>
    <t>46.19.620</t>
  </si>
  <si>
    <t>Redução concêntrica em ferro fundido, com flanges, classe PN-10, DN= 200mm x 100/150mm</t>
  </si>
  <si>
    <t>46.19.630</t>
  </si>
  <si>
    <t>Redução concêntrica em ferro fundido, com flanges, classe PN-10, DN= 250mm x 150/200mm</t>
  </si>
  <si>
    <t>46.20</t>
  </si>
  <si>
    <t>46.20.010</t>
  </si>
  <si>
    <t>Assentamento de tubo de concreto com diâmetro até 600 mm</t>
  </si>
  <si>
    <t>46.20.020</t>
  </si>
  <si>
    <t>Assentamento de tubo de concreto com diâmetro de 700 até 1500 mm</t>
  </si>
  <si>
    <t>46.21</t>
  </si>
  <si>
    <t>46.21.012</t>
  </si>
  <si>
    <t>Tubo de aço carbono preto sem costura Schedule 40, DN= 1´ - inclusive conexões</t>
  </si>
  <si>
    <t>46.21.036</t>
  </si>
  <si>
    <t>Tubo de aço carbono preto sem costura Schedule 40, DN= 1 1/4´ - inclusive conexões</t>
  </si>
  <si>
    <t>46.21.040</t>
  </si>
  <si>
    <t>Tubo de aço carbono preto sem costura Schedule 40, DN= 1 1/2´ - inclusive conexões</t>
  </si>
  <si>
    <t>46.21.046</t>
  </si>
  <si>
    <t>Tubo de aço carbono preto sem costura Schedule 40, DN= 2´ - inclusive conexões</t>
  </si>
  <si>
    <t>46.21.056</t>
  </si>
  <si>
    <t>Tubo de aço carbono preto sem costura Schedule 40, DN= 2 1/2´ - inclusive conexões</t>
  </si>
  <si>
    <t>46.21.060</t>
  </si>
  <si>
    <t>Tubo de aço carbono preto sem costura Schedule 40, DN= 3´ - inclusive conexões</t>
  </si>
  <si>
    <t>46.21.066</t>
  </si>
  <si>
    <t>Tubo de aço carbono preto sem costura Schedule 40, DN= 3 1/2´ - inclusive conexões</t>
  </si>
  <si>
    <t>46.21.080</t>
  </si>
  <si>
    <t>Tubo de aço carbono preto sem costura Schedule 40, DN= 4´ - inclusive conexões</t>
  </si>
  <si>
    <t>46.21.090</t>
  </si>
  <si>
    <t>Tubo de aço carbono preto sem costura Schedule 40, DN= 5´ - inclusive conexões</t>
  </si>
  <si>
    <t>46.21.100</t>
  </si>
  <si>
    <t>Tubo de aço carbono preto sem costura Schedule 40, DN= 6´ - inclusive conexões</t>
  </si>
  <si>
    <t>46.21.110</t>
  </si>
  <si>
    <t>Tubo de aço carbono preto sem costura Schedule 40, DN= 8´ - inclusive conexões</t>
  </si>
  <si>
    <t>46.21.140</t>
  </si>
  <si>
    <t>Tubo de aço carbono preto com costura Schedule 40, DN= 10´ - inclusive conexões</t>
  </si>
  <si>
    <t>46.21.150</t>
  </si>
  <si>
    <t>Tubo de aço carbono preto com costura Schedule 40, DN= 12´ - inclusive conexões</t>
  </si>
  <si>
    <t>46.23</t>
  </si>
  <si>
    <t>46.23.110</t>
  </si>
  <si>
    <t>Tubo de concreto classe EA-3, DN= 400 mm</t>
  </si>
  <si>
    <t>46.23.120</t>
  </si>
  <si>
    <t>Tubo de concreto classe EA-3, DN= 500 mm</t>
  </si>
  <si>
    <t>46.23.130</t>
  </si>
  <si>
    <t>Tubo de concreto classe EA-3, DN= 600 mm</t>
  </si>
  <si>
    <t>46.23.140</t>
  </si>
  <si>
    <t>Tubo de concreto classe EA-3, DN= 700 mm</t>
  </si>
  <si>
    <t>46.23.150</t>
  </si>
  <si>
    <t>Tubo de concreto classe EA-3, DN= 800 mm</t>
  </si>
  <si>
    <t>46.23.160</t>
  </si>
  <si>
    <t>Tubo de concreto classe EA-3, DN= 900 mm</t>
  </si>
  <si>
    <t>46.23.170</t>
  </si>
  <si>
    <t>Tubo de concreto classe EA-3, DN= 1000 mm</t>
  </si>
  <si>
    <t>46.23.180</t>
  </si>
  <si>
    <t>Tubo de concreto classe EA-3, DN= 1200 mm</t>
  </si>
  <si>
    <t>46.26</t>
  </si>
  <si>
    <t>46.26.010</t>
  </si>
  <si>
    <t>Tubo em ferro fundido com ponta e ponta, predial SMU, DN= 50 mm</t>
  </si>
  <si>
    <t>46.26.020</t>
  </si>
  <si>
    <t>Tubo em ferro fundido com ponta e ponta, predial SMU, DN= 75 mm</t>
  </si>
  <si>
    <t>46.26.030</t>
  </si>
  <si>
    <t>Tubo em ferro fundido com ponta e ponta, predial SMU, DN= 100 mm</t>
  </si>
  <si>
    <t>46.26.040</t>
  </si>
  <si>
    <t>Tubo em ferro fundido com ponta e ponta, predial SMU, DN= 150 mm</t>
  </si>
  <si>
    <t>46.26.050</t>
  </si>
  <si>
    <t>Tubo em ferro fundido com ponta e ponta, predial SMU, DN= 200 mm</t>
  </si>
  <si>
    <t>46.26.060</t>
  </si>
  <si>
    <t>46.26.070</t>
  </si>
  <si>
    <t>46.26.080</t>
  </si>
  <si>
    <t>46.26.090</t>
  </si>
  <si>
    <t>46.26.100</t>
  </si>
  <si>
    <t>46.26.110</t>
  </si>
  <si>
    <t>Conjunto de ancoragem para tubo em ferro fundido predial SMU, DN= 50 mm</t>
  </si>
  <si>
    <t>46.26.120</t>
  </si>
  <si>
    <t>Conjunto de ancoragem para tubo em ferro fundido predial SMU, DN= 75 mm</t>
  </si>
  <si>
    <t>46.26.130</t>
  </si>
  <si>
    <t>Conjunto de ancoragem para tubo em ferro fundido predial SMU, DN= 100 mm</t>
  </si>
  <si>
    <t>46.26.136</t>
  </si>
  <si>
    <t>Conjunto de ancoragem para tubo em ferro fundido predial SMU, DN= 125 mm</t>
  </si>
  <si>
    <t>46.26.140</t>
  </si>
  <si>
    <t>Conjunto de ancoragem para tubo em ferro fundido predial SMU, DN= 150 mm</t>
  </si>
  <si>
    <t>46.26.150</t>
  </si>
  <si>
    <t>Conjunto de ancoragem para tubo em ferro fundido predial SMU, DN= 200 mm</t>
  </si>
  <si>
    <t>46.26.200</t>
  </si>
  <si>
    <t>Tubo em ferro fundido com ponta e ponta, predial SMU, DN= 125 mm</t>
  </si>
  <si>
    <t>46.26.210</t>
  </si>
  <si>
    <t>Tubo em ferro fundido com ponta e ponta, predial SMU, DN= 250 mm</t>
  </si>
  <si>
    <t>46.26.400</t>
  </si>
  <si>
    <t>Joelho 45° em ferro fundido, predial SMU, DN= 50 mm</t>
  </si>
  <si>
    <t>46.26.410</t>
  </si>
  <si>
    <t>Joelho 45° em ferro fundido, predial SMU, DN= 75 mm</t>
  </si>
  <si>
    <t>46.26.420</t>
  </si>
  <si>
    <t>Joelho 45° em ferro fundido, predial SMU, DN= 100 mm</t>
  </si>
  <si>
    <t>46.26.426</t>
  </si>
  <si>
    <t>Joelho 45° em ferro fundido, predial SMU, DN= 125 mm</t>
  </si>
  <si>
    <t>46.26.430</t>
  </si>
  <si>
    <t>Joelho 45° em ferro fundido, predial SMU, DN= 150 mm</t>
  </si>
  <si>
    <t>46.26.440</t>
  </si>
  <si>
    <t>Joelho 45° em ferro fundido, predial SMU, DN= 200 mm</t>
  </si>
  <si>
    <t>46.26.460</t>
  </si>
  <si>
    <t>Joelho 88° em ferro fundido, predial SMU, DN= 50 mm</t>
  </si>
  <si>
    <t>46.26.470</t>
  </si>
  <si>
    <t>Joelho 88° em ferro fundido, predial SMU, DN= 75 mm</t>
  </si>
  <si>
    <t>46.26.480</t>
  </si>
  <si>
    <t>Joelho 88° em ferro fundido, predial SMU, DN= 100 mm</t>
  </si>
  <si>
    <t>46.26.490</t>
  </si>
  <si>
    <t>Joelho 88° em ferro fundido, predial SMU, DN= 150 mm</t>
  </si>
  <si>
    <t>46.26.500</t>
  </si>
  <si>
    <t>Joelho 88° em ferro fundido, predial SMU, DN= 200 mm</t>
  </si>
  <si>
    <t>46.26.510</t>
  </si>
  <si>
    <t>Junção 45° em ferro fundido, predial SMU, DN= 50 x 50 mm</t>
  </si>
  <si>
    <t>46.26.516</t>
  </si>
  <si>
    <t>Junção 45° em ferro fundido, predial SMU, DN= 75 x 50 mm</t>
  </si>
  <si>
    <t>46.26.520</t>
  </si>
  <si>
    <t>Junção 45° em ferro fundido, predial SMU, DN= 75 x 75 mm</t>
  </si>
  <si>
    <t>46.26.540</t>
  </si>
  <si>
    <t>Junção 45° em ferro fundido, predial SMU, DN= 100 x 75 mm</t>
  </si>
  <si>
    <t>46.26.550</t>
  </si>
  <si>
    <t>Junção 45° em ferro fundido, predial SMU, DN= 100 x 100 mm</t>
  </si>
  <si>
    <t>46.26.560</t>
  </si>
  <si>
    <t>Junção 45° em ferro fundido, predial SMU, DN= 150 x 150 mm</t>
  </si>
  <si>
    <t>46.26.580</t>
  </si>
  <si>
    <t>46.26.590</t>
  </si>
  <si>
    <t>46.26.600</t>
  </si>
  <si>
    <t>Redução excêntrica em ferro fundido, predial SMU, DN= 75 x 50 mm</t>
  </si>
  <si>
    <t>46.26.610</t>
  </si>
  <si>
    <t>Redução excêntrica em ferro fundido, predial SMU, DN= 100 x 75 mm</t>
  </si>
  <si>
    <t>46.26.612</t>
  </si>
  <si>
    <t>Redução excêntrica em ferro fundido, predial SMU, DN= 125 x 75 mm</t>
  </si>
  <si>
    <t>46.26.614</t>
  </si>
  <si>
    <t>Redução excêntrica em ferro fundido, predial SMU, DN= 125 x 100 mm</t>
  </si>
  <si>
    <t>46.26.616</t>
  </si>
  <si>
    <t>Redução excêntrica em ferro fundido, predial SMU, DN= 150 x 75 mm</t>
  </si>
  <si>
    <t>46.26.632</t>
  </si>
  <si>
    <t>Redução excêntrica em ferro fundido, predial SMU, DN= 150 x 100 mm</t>
  </si>
  <si>
    <t>46.26.636</t>
  </si>
  <si>
    <t>Redução excêntrica em ferro fundido, predial SMU, DN= 200 x 125 mm</t>
  </si>
  <si>
    <t>46.26.640</t>
  </si>
  <si>
    <t>Redução excêntrica em ferro fundido, predial SMU, DN= 200 x 150 mm</t>
  </si>
  <si>
    <t>46.26.690</t>
  </si>
  <si>
    <t>Redução excêntrica em ferro fundido, predial SMU, DN= 250 x 200 mm</t>
  </si>
  <si>
    <t>46.26.700</t>
  </si>
  <si>
    <t>Te de visita em ferro fundido, predial SMU, DN= 75 mm</t>
  </si>
  <si>
    <t>46.26.710</t>
  </si>
  <si>
    <t>Te de visita em ferro fundido, predial SMU, DN= 100 mm</t>
  </si>
  <si>
    <t>46.26.720</t>
  </si>
  <si>
    <t>Te de visita em ferro fundido, predial SMU, DN= 125 mm</t>
  </si>
  <si>
    <t>46.26.730</t>
  </si>
  <si>
    <t>Te de visita em ferro fundido, predial SMU, DN= 150 mm</t>
  </si>
  <si>
    <t>46.26.740</t>
  </si>
  <si>
    <t>Te de visita em ferro fundido, predial SMU, DN= 200 mm</t>
  </si>
  <si>
    <t>46.26.800</t>
  </si>
  <si>
    <t>Abraçadeira dentada para travamento em aço inoxidável, com parafuso de aço zincado, para tubo em ferro fundido predial SMU, DN= 50 mm</t>
  </si>
  <si>
    <t>46.26.810</t>
  </si>
  <si>
    <t>Abraçadeira dentada para travamento em aço inoxidável, com parafuso de aço zincado, para tubo em ferro fundido predial SMU, DN= 75 mm</t>
  </si>
  <si>
    <t>46.26.820</t>
  </si>
  <si>
    <t>Abraçadeira dentada para travamento em aço inoxidável, com parafuso de aço zincado, para tubo em ferro fundido predial SMU, DN= 100 mm</t>
  </si>
  <si>
    <t>46.26.830</t>
  </si>
  <si>
    <t>Abraçadeira dentada para travamento em aço inoxidável, com parafuso de aço zincado, para tubo em ferro fundido predial SMU, DN= 150 mm</t>
  </si>
  <si>
    <t>46.26.840</t>
  </si>
  <si>
    <t>Tampão simples em ferro fundido, predial SMU, DN= 150 mm</t>
  </si>
  <si>
    <t>46.26.900</t>
  </si>
  <si>
    <t>Junção 45° em ferro fundido, predial SMU, DN= 125 x 100 mm</t>
  </si>
  <si>
    <t>46.26.910</t>
  </si>
  <si>
    <t>Junção 45° em ferro fundido, predial SMU, DN= 150 x 100 mm</t>
  </si>
  <si>
    <t>46.26.920</t>
  </si>
  <si>
    <t>Junção 45° em ferro fundido, predial SMU, DN= 200 x 100 mm</t>
  </si>
  <si>
    <t>46.26.930</t>
  </si>
  <si>
    <t>Junção 45° em ferro fundido, predial SMU, DN= 200 x 200 mm</t>
  </si>
  <si>
    <t>46.27</t>
  </si>
  <si>
    <t>46.27.050</t>
  </si>
  <si>
    <t>Tubo de cobre flexível, espessura 1/32" - diâmetro 3/16", inclusive conexões</t>
  </si>
  <si>
    <t>46.27.060</t>
  </si>
  <si>
    <t>Tubo de cobre flexível, espessura 1/32" - diâmetro 1/4", inclusive conexões</t>
  </si>
  <si>
    <t>46.27.070</t>
  </si>
  <si>
    <t>Tubo de cobre flexível, espessura 1/32" - diâmetro 5/16", inclusive conexões</t>
  </si>
  <si>
    <t>46.27.080</t>
  </si>
  <si>
    <t>Tubo de cobre flexível, espessura 1/32" - diâmetro 3/8", inclusive conexões</t>
  </si>
  <si>
    <t>46.27.090</t>
  </si>
  <si>
    <t>Tubo de cobre flexível, espessura 1/32" - diâmetro 1/2", inclusive conexões</t>
  </si>
  <si>
    <t>46.27.100</t>
  </si>
  <si>
    <t>Tubo de cobre flexível, espessura 1/32" - diâmetro 5/8", inclusive conexões</t>
  </si>
  <si>
    <t>46.27.110</t>
  </si>
  <si>
    <t>Tubo de cobre flexível, espessura 1/32" - diâmetro 3/4", inclusive conexões</t>
  </si>
  <si>
    <t>46.32</t>
  </si>
  <si>
    <t>46.32.001</t>
  </si>
  <si>
    <t>Tubo de cobre sem costura, rígido, espessura 1/16" - diâmetro 3/8", inclusive conexões</t>
  </si>
  <si>
    <t>46.32.002</t>
  </si>
  <si>
    <t>Tubo de cobre sem costura, rígido, espessura 1/16" - diâmetro 1/2", inclusive conexões</t>
  </si>
  <si>
    <t>46.32.003</t>
  </si>
  <si>
    <t>Tubo de cobre sem costura, rígido, espessura 1/16" - diâmetro 5/8", inclusive conexões</t>
  </si>
  <si>
    <t>46.32.004</t>
  </si>
  <si>
    <t>Tubo de cobre sem costura, rígido, espessura 1/16" - diâmetro 3/4", inclusive conexões</t>
  </si>
  <si>
    <t>46.32.005</t>
  </si>
  <si>
    <t>Tubo de cobre sem costura, rígido, espessura 1/16" - diâmetro 7/8", inclusive conexões</t>
  </si>
  <si>
    <t>46.32.006</t>
  </si>
  <si>
    <t>Tubo de cobre sem costura, rígido, espessura 1/16" - diâmetro 1", inclusive conexões</t>
  </si>
  <si>
    <t>46.32.007</t>
  </si>
  <si>
    <t>Tubo de cobre sem costura, rígido, espessura 1/16" - diâmetro 1.1/8", inclusive conexões</t>
  </si>
  <si>
    <t>46.32.008</t>
  </si>
  <si>
    <t>Tubo de cobre sem costura, rígido, espessura 1/16" - diâmetro 1.1/4", inclusive conexões</t>
  </si>
  <si>
    <t>46.32.009</t>
  </si>
  <si>
    <t>Tubo de cobre sem costura, rígido, espessura 1/16" - diâmetro 1.3/8", inclusive conexões</t>
  </si>
  <si>
    <t>46.32.010</t>
  </si>
  <si>
    <t>Tubo de cobre sem costura, rígido, espessura 1/16" - diâmetro 1.1/2", inclusive conexões</t>
  </si>
  <si>
    <t>46.32.011</t>
  </si>
  <si>
    <t>Tubo de cobre sem costura, rígido, espessura 1/16" - diâmetro 1.5/8", inclusive conexões</t>
  </si>
  <si>
    <t>46.33</t>
  </si>
  <si>
    <t>46.33.001</t>
  </si>
  <si>
    <t>Tubo de esgoto em polipropileno de alta resistência - PP, DN= 40mm, preto, com união deslizante e guarnição elastomérica de duplo lábio</t>
  </si>
  <si>
    <t>46.33.002</t>
  </si>
  <si>
    <t>Tubo de esgoto em polipropileno de alta resistência - PP, DN= 50mm, preto, com união deslizante e guarnição elastomérica de duplo lábio</t>
  </si>
  <si>
    <t>46.33.003</t>
  </si>
  <si>
    <t>Tubo de esgoto em polipropileno de alta resistência - PP, DN= 63mm, preto, com união deslizante e guarnição elastomérica de duplo lábio</t>
  </si>
  <si>
    <t>46.33.004</t>
  </si>
  <si>
    <t>Tubo de esgoto em polipropileno de alta resistência - PP, DN= 110mm, preto, com união deslizante e guarnição elastomérica de duplo lábio</t>
  </si>
  <si>
    <t>46.33.020</t>
  </si>
  <si>
    <t>Joelho 45° em polipropileno de alta resistência, preto, tipo PB, DN= 40mm</t>
  </si>
  <si>
    <t>46.33.021</t>
  </si>
  <si>
    <t>Joelho 45° em polipropileno de alta resistência - PP, preto, tipo PB, DN= 50mm</t>
  </si>
  <si>
    <t>46.33.022</t>
  </si>
  <si>
    <t>Joelho 45° em polipropileno de alta resistência - PP, preto, tipo PB, DN= 63mm</t>
  </si>
  <si>
    <t>46.33.023</t>
  </si>
  <si>
    <t>Joelho 45° em polipropileno de alta resistência - PP, preto, tipo PB, DN= 110mm</t>
  </si>
  <si>
    <t>46.33.047</t>
  </si>
  <si>
    <t>Joelho 87°30' em polipropileno de alta resistência - PP, preto, tipo PB, DN= 40mm</t>
  </si>
  <si>
    <t>46.33.048</t>
  </si>
  <si>
    <t>Joelho 87°30' em polipropileno de alta resistência - PP, preto, tipo PB, DN= 50mm</t>
  </si>
  <si>
    <t>46.33.049</t>
  </si>
  <si>
    <t>Joelho 87°30' em polipropileno de alta resistência - PP, preto, tipo PB, DN= 63mm</t>
  </si>
  <si>
    <t>46.33.074</t>
  </si>
  <si>
    <t>Joelho 87°30' em polipropileno de alta resistência - PP, preto, tipo PB, DN= 110mm, com base de apoio</t>
  </si>
  <si>
    <t>46.33.102</t>
  </si>
  <si>
    <t>Luva dupla em polipropileno de alta resistência - PP,  preto,  DN= 40mm</t>
  </si>
  <si>
    <t>46.33.103</t>
  </si>
  <si>
    <t>Luva dupla em polipropileno de alta resistência - PP,  preto,  DN= 50mm</t>
  </si>
  <si>
    <t>46.33.104</t>
  </si>
  <si>
    <t>Luva dupla em polipropileno de alta resistência - PP,  preto,  DN= 63mm</t>
  </si>
  <si>
    <t>46.33.105</t>
  </si>
  <si>
    <t>Luva dupla em polipropileno de alta resistência - PP,  preto,  DN= 110mm</t>
  </si>
  <si>
    <t>46.33.116</t>
  </si>
  <si>
    <t>Luva de Redução em polipropileno de alta resistência - PP, preto, tipo PB, DN= 50x40mm</t>
  </si>
  <si>
    <t>46.33.117</t>
  </si>
  <si>
    <t>Luva de Redução em polipropileno de alta resistência - PP, preto, tipo PB, DN= 63x50mm</t>
  </si>
  <si>
    <t>46.33.118</t>
  </si>
  <si>
    <t>Luva de Redução em polipropileno de alta resistência - PP, preto, tipo PB, DN= 110x63mm</t>
  </si>
  <si>
    <t>46.33.130</t>
  </si>
  <si>
    <t>Tê 87°30' simples em polipropileno de alta resistência - PP, preto, tipo PB, DN= 50x50mm</t>
  </si>
  <si>
    <t>46.33.131</t>
  </si>
  <si>
    <t>Tê 87°30' simples em polipropileno de alta resistência - PP, preto, tipo PB, DN= 63x63mm</t>
  </si>
  <si>
    <t>46.33.132</t>
  </si>
  <si>
    <t>Tê 87°30' simples em polipropileno de alta resistência - PP, preto, tipo PB, DN= 110x110mm</t>
  </si>
  <si>
    <t>46.33.137</t>
  </si>
  <si>
    <t>Tê 87°30' simples de redução em polipropileno de alta resistência - PP, preto, tipo PB, DN= 110x63mm</t>
  </si>
  <si>
    <t>46.33.140</t>
  </si>
  <si>
    <t>46.33.149</t>
  </si>
  <si>
    <t>Junção 45° simples em polipropileno de alta resistência - PP, preto, tipo PB, DN= 50x50mm</t>
  </si>
  <si>
    <t>46.33.150</t>
  </si>
  <si>
    <t>Junção 45° simples em polipropileno de alta resistência - PP, preto, tipo PB, DN= 63x63mm</t>
  </si>
  <si>
    <t>46.33.151</t>
  </si>
  <si>
    <t>Junção 45° simples em polipropileno de alta resistência - PP, preto, tipo PB, DN= 110x110mm</t>
  </si>
  <si>
    <t>46.33.159</t>
  </si>
  <si>
    <t>Junção 45° simples de redução em polipropileno de alta resistência - PP, preto, tipo PB, DN= 63x50mm</t>
  </si>
  <si>
    <t>46.33.160</t>
  </si>
  <si>
    <t>Junção 45° simples de redução em polipropileno de alta resistência - PP, preto, tipo PB, DN= 110x50mm</t>
  </si>
  <si>
    <t>46.33.161</t>
  </si>
  <si>
    <t>Junção 45° simples de redução em polipropileno de alta resistência - PP, preto, tipo PB, DN= 110x63mm</t>
  </si>
  <si>
    <t>46.33.170</t>
  </si>
  <si>
    <t>Curva 87°30' em polipropileno de alta resistência - PP, preto, tipo PB, DN= 110mm</t>
  </si>
  <si>
    <t>46.33.186</t>
  </si>
  <si>
    <t>46.33.197</t>
  </si>
  <si>
    <t>46.33.201</t>
  </si>
  <si>
    <t>46.33.206</t>
  </si>
  <si>
    <t>46.33.207</t>
  </si>
  <si>
    <t>46.33.210</t>
  </si>
  <si>
    <t>Porta marco para grelha de 12x12 cm, em prolipropileno de alta resistência PP,  preto</t>
  </si>
  <si>
    <t>46.33.211</t>
  </si>
  <si>
    <t>47</t>
  </si>
  <si>
    <t>47.01</t>
  </si>
  <si>
    <t>47.01.010</t>
  </si>
  <si>
    <t>Registro de gaveta em latão fundido sem acabamento, DN= 1/2´</t>
  </si>
  <si>
    <t>47.01.020</t>
  </si>
  <si>
    <t>Registro de gaveta em latão fundido sem acabamento, DN= 3/4´</t>
  </si>
  <si>
    <t>47.01.030</t>
  </si>
  <si>
    <t>Registro de gaveta em latão fundido sem acabamento, DN= 1´</t>
  </si>
  <si>
    <t>47.01.040</t>
  </si>
  <si>
    <t>Registro de gaveta em latão fundido sem acabamento, DN= 1 1/4´</t>
  </si>
  <si>
    <t>47.01.050</t>
  </si>
  <si>
    <t>Registro de gaveta em latão fundido sem acabamento, DN= 1 1/2´</t>
  </si>
  <si>
    <t>47.01.060</t>
  </si>
  <si>
    <t>Registro de gaveta em latão fundido sem acabamento, DN= 2´</t>
  </si>
  <si>
    <t>47.01.070</t>
  </si>
  <si>
    <t>Registro de gaveta em latão fundido sem acabamento, DN= 2 1/2´</t>
  </si>
  <si>
    <t>47.01.080</t>
  </si>
  <si>
    <t>Registro de gaveta em latão fundido sem acabamento, DN= 3´</t>
  </si>
  <si>
    <t>47.01.090</t>
  </si>
  <si>
    <t>Registro de gaveta em latão fundido sem acabamento, DN= 4´</t>
  </si>
  <si>
    <t>47.01.130</t>
  </si>
  <si>
    <t>Registro de pressão em latão fundido sem acabamento, DN= 3/4´</t>
  </si>
  <si>
    <t>47.01.170</t>
  </si>
  <si>
    <t>47.01.180</t>
  </si>
  <si>
    <t>47.01.190</t>
  </si>
  <si>
    <t>47.01.210</t>
  </si>
  <si>
    <t>47.01.220</t>
  </si>
  <si>
    <t>47.02</t>
  </si>
  <si>
    <t>47.02.010</t>
  </si>
  <si>
    <t>Registro de gaveta em latão fundido cromado com canopla, DN= 1/2´ - linha especial</t>
  </si>
  <si>
    <t>47.02.020</t>
  </si>
  <si>
    <t>Registro de gaveta em latão fundido cromado com canopla, DN= 3/4´ - linha especial</t>
  </si>
  <si>
    <t>47.02.030</t>
  </si>
  <si>
    <t>Registro de gaveta em latão fundido cromado com canopla, DN= 1´ - linha especial</t>
  </si>
  <si>
    <t>47.02.040</t>
  </si>
  <si>
    <t>Registro de gaveta em latão fundido cromado com canopla, DN= 1 1/4´ - linha especial</t>
  </si>
  <si>
    <t>47.02.050</t>
  </si>
  <si>
    <t>Registro de gaveta em latão fundido cromado com canopla, DN= 1 1/2´ - linha especial</t>
  </si>
  <si>
    <t>47.02.100</t>
  </si>
  <si>
    <t>Registro de pressão em latão fundido cromado com canopla, DN= 1/2´ - linha especial</t>
  </si>
  <si>
    <t>47.02.110</t>
  </si>
  <si>
    <t>Registro de pressão em latão fundido cromado com canopla, DN= 3/4´ - linha especial</t>
  </si>
  <si>
    <t>47.02.200</t>
  </si>
  <si>
    <t>Registro regulador de vazão para chuveiro e ducha em latão cromado com canopla, DN= 1/2´</t>
  </si>
  <si>
    <t>47.02.210</t>
  </si>
  <si>
    <t>Registro regulador de vazão para torneira, misturador e bidê, em latão cromado com canopla, DN= 1/2´</t>
  </si>
  <si>
    <t>47.04</t>
  </si>
  <si>
    <t>47.04.020</t>
  </si>
  <si>
    <t>Válvula de descarga com registro próprio, duplo acionamento limitador de fluxo, DN= 1 1/4´</t>
  </si>
  <si>
    <t>47.04.030</t>
  </si>
  <si>
    <t>Válvula de descarga com registro próprio, DN= 1 1/4´</t>
  </si>
  <si>
    <t>47.04.040</t>
  </si>
  <si>
    <t>Válvula de descarga com registro próprio, DN= 1 1/2´</t>
  </si>
  <si>
    <t>47.04.050</t>
  </si>
  <si>
    <t>Válvula de descarga antivandalismo, DN= 1 1/2´</t>
  </si>
  <si>
    <t>47.04.080</t>
  </si>
  <si>
    <t>Válvula de descarga externa, tipo alavanca com registro próprio, DN= 1 1/4´ e DN= 1 1/2´</t>
  </si>
  <si>
    <t>47.04.090</t>
  </si>
  <si>
    <t>Válvula de mictório antivandalismo, DN= 3/4´</t>
  </si>
  <si>
    <t>47.04.100</t>
  </si>
  <si>
    <t>Válvula de mictório padrão, vazão automática, DN= 3/4´</t>
  </si>
  <si>
    <t>47.04.110</t>
  </si>
  <si>
    <t>Válvula de acionamento hidromecânico para piso</t>
  </si>
  <si>
    <t>47.04.120</t>
  </si>
  <si>
    <t>Válvula de acionamento hidromecânico para ducha, em latão cromado, DN= 3/4´</t>
  </si>
  <si>
    <t>47.04.180</t>
  </si>
  <si>
    <t>Válvula de descarga com registro próprio, duplo acionamento limitador de fluxo, DN = 1 1/2´</t>
  </si>
  <si>
    <t>47.05</t>
  </si>
  <si>
    <t>47.05.010</t>
  </si>
  <si>
    <t>Válvula de retenção horizontal em bronze, DN= 3/4´</t>
  </si>
  <si>
    <t>47.05.020</t>
  </si>
  <si>
    <t>Válvula de retenção horizontal em bronze, DN= 1´</t>
  </si>
  <si>
    <t>47.05.030</t>
  </si>
  <si>
    <t>Válvula de retenção horizontal em bronze, DN= 1 1/4´</t>
  </si>
  <si>
    <t>47.05.040</t>
  </si>
  <si>
    <t>Válvula de retenção horizontal em bronze, DN= 1 1/2´</t>
  </si>
  <si>
    <t>47.05.050</t>
  </si>
  <si>
    <t>Válvula de retenção horizontal em bronze, DN= 2´</t>
  </si>
  <si>
    <t>47.05.060</t>
  </si>
  <si>
    <t>Válvula de retenção horizontal em bronze, DN= 2 1/2´</t>
  </si>
  <si>
    <t>47.05.070</t>
  </si>
  <si>
    <t>Válvula de retenção horizontal em bronze, DN= 3´</t>
  </si>
  <si>
    <t>47.05.080</t>
  </si>
  <si>
    <t>Válvula de retenção horizontal em bronze, DN= 4´</t>
  </si>
  <si>
    <t>47.05.100</t>
  </si>
  <si>
    <t>Válvula de retenção vertical em bronze, DN= 1´</t>
  </si>
  <si>
    <t>47.05.110</t>
  </si>
  <si>
    <t>Válvula de retenção vertical em bronze, DN= 1 1/4´</t>
  </si>
  <si>
    <t>47.05.120</t>
  </si>
  <si>
    <t>Válvula de retenção vertical em bronze, DN= 1 1/2´</t>
  </si>
  <si>
    <t>47.05.130</t>
  </si>
  <si>
    <t>Válvula de retenção vertical em bronze, DN= 2´</t>
  </si>
  <si>
    <t>47.05.140</t>
  </si>
  <si>
    <t>Válvula de retenção vertical em bronze, DN= 2 1/2´</t>
  </si>
  <si>
    <t>47.05.150</t>
  </si>
  <si>
    <t>Válvula de retenção vertical em bronze, DN= 3´</t>
  </si>
  <si>
    <t>47.05.160</t>
  </si>
  <si>
    <t>Válvula de retenção vertical em bronze, DN= 4´</t>
  </si>
  <si>
    <t>47.05.170</t>
  </si>
  <si>
    <t>Válvula de retenção de pé com crivo em bronze, DN= 1´</t>
  </si>
  <si>
    <t>47.05.180</t>
  </si>
  <si>
    <t>Válvula de retenção de pé com crivo em bronze, DN= 1 1/4´</t>
  </si>
  <si>
    <t>47.05.190</t>
  </si>
  <si>
    <t>Válvula de retenção de pé com crivo em bronze, DN= 1 1/2´</t>
  </si>
  <si>
    <t>47.05.200</t>
  </si>
  <si>
    <t>Válvula de retenção de pé com crivo em bronze, DN= 2´</t>
  </si>
  <si>
    <t>47.05.210</t>
  </si>
  <si>
    <t>Válvula de retenção de pé com crivo em bronze, DN= 2 1/2´</t>
  </si>
  <si>
    <t>47.05.220</t>
  </si>
  <si>
    <t>47.05.230</t>
  </si>
  <si>
    <t>47.05.240</t>
  </si>
  <si>
    <t>Válvula globo em bronze, classe 125 libras para vapor e classe 200 libras para água, óleo e gás, DN= 2´</t>
  </si>
  <si>
    <t>47.05.260</t>
  </si>
  <si>
    <t>Válvula de retenção de pé com crivo em bronze, DN= 3´</t>
  </si>
  <si>
    <t>47.05.270</t>
  </si>
  <si>
    <t>Válvula de retenção de pé com crivo em bronze, DN= 4´</t>
  </si>
  <si>
    <t>47.05.280</t>
  </si>
  <si>
    <t>Válvula globo angular de 45° em bronze, DN= 2 1/2´</t>
  </si>
  <si>
    <t>47.05.290</t>
  </si>
  <si>
    <t>Válvula de gaveta em bronze, haste ascendente, classe 150 libras para vapor saturado e 300 libras para água, óleo e gás, DN= 1/2´</t>
  </si>
  <si>
    <t>47.05.296</t>
  </si>
  <si>
    <t>Válvula de gaveta em bronze, haste ascendente, classe 150 libras para vapor saturado e 300 libras para água, óleo e gás, DN= 4´</t>
  </si>
  <si>
    <t>47.05.300</t>
  </si>
  <si>
    <t>Válvula de gaveta em bronze, haste não ascendente, classe 150 libras para vapor saturado e 300 libras para água, óleo e gás, DN= 4´</t>
  </si>
  <si>
    <t>47.05.310</t>
  </si>
  <si>
    <t>Válvula de gaveta em bronze, haste não ascendente, classe 150 libras para vapor saturado e 300 libras para água, óleo e gás, DN= 2´</t>
  </si>
  <si>
    <t>Válvula globo em bronze, classe 150 libras para vapor saturado e 300 libras para água, óleo e gás, DN= 4´</t>
  </si>
  <si>
    <t>47.05.340</t>
  </si>
  <si>
    <t>Válvula globo em bronze, classe 150 libras para vapor saturado e 300 libras para água, óleo e gás, DN= 3/4´</t>
  </si>
  <si>
    <t>47.05.350</t>
  </si>
  <si>
    <t>Válvula globo em bronze, classe 150 libras para vapor saturado e 300 libras para água, óleo e gás, DN= 1´</t>
  </si>
  <si>
    <t>47.05.360</t>
  </si>
  <si>
    <t>Válvula globo em bronze, classe 150 libras para vapor saturado e 300 libras para água, óleo e gás, DN= 1 1/2´</t>
  </si>
  <si>
    <t>47.05.370</t>
  </si>
  <si>
    <t>Válvula globo em bronze, classe 150 libras para vapor saturado e 300 libras para água, óleo e gás, DN= 2´</t>
  </si>
  <si>
    <t>47.05.390</t>
  </si>
  <si>
    <t>Válvula globo em bronze, classe 150 libras para vapor saturado e 300 libras para água, óleo e gás, DN= 2 1/2´</t>
  </si>
  <si>
    <t>47.05.392</t>
  </si>
  <si>
    <t>Válvula globo em bronze, classe 150 libras para vapor saturado e 300 libras para água, óleo e gás, DN= 3´</t>
  </si>
  <si>
    <t>47.05.400</t>
  </si>
  <si>
    <t>47.05.410</t>
  </si>
  <si>
    <t>47.05.420</t>
  </si>
  <si>
    <t>47.05.430</t>
  </si>
  <si>
    <t>47.05.450</t>
  </si>
  <si>
    <t>Válvula redutora de pressão de ação direta em bronze, extremidade roscada, para água, ar, óleo e gás, PE= 200 psi e PS= 20 à 90 psi, DN= 1 1/4´</t>
  </si>
  <si>
    <t>47.05.460</t>
  </si>
  <si>
    <t>Válvula redutora de pressão de ação direta em bronze, extremidade roscada, para água, ar, óleo e gás, PE= 200 psi e PS= 20 à 90 psi, DN= 2´</t>
  </si>
  <si>
    <t>47.05.580</t>
  </si>
  <si>
    <t>Válvula de gaveta em bronze com fecho rápido, DN= 1 1/2´</t>
  </si>
  <si>
    <t>47.06</t>
  </si>
  <si>
    <t>47.06.030</t>
  </si>
  <si>
    <t>Válvula de gaveta em ferro fundido, haste ascendente com flange, classe 125 libras, DN= 2´</t>
  </si>
  <si>
    <t>47.06.040</t>
  </si>
  <si>
    <t>Válvula de retenção de pé com crivo em ferro fundido, flangeada, DN= 6´</t>
  </si>
  <si>
    <t>47.06.041</t>
  </si>
  <si>
    <t>Válvula de retenção de pé com crivo em ferro fundido, flangeada, DN= 8´</t>
  </si>
  <si>
    <t>47.06.050</t>
  </si>
  <si>
    <t>Válvula de retenção tipo portinhola dupla em ferro fundido, DN= 6´</t>
  </si>
  <si>
    <t>47.06.051</t>
  </si>
  <si>
    <t>Válvula de retenção tipo portinhola simples em ferro fundido, flangeada, DN= 6´</t>
  </si>
  <si>
    <t>47.06.060</t>
  </si>
  <si>
    <t>Válvula de gaveta em ferro fundido com bolsa, DN= 150 mm</t>
  </si>
  <si>
    <t>47.06.070</t>
  </si>
  <si>
    <t>Válvula de gaveta em ferro fundido com bolsa, DN= 200 mm</t>
  </si>
  <si>
    <t>47.06.080</t>
  </si>
  <si>
    <t>Válvula de retenção tipo portinhola simples em ferro fundido, DN= 4´</t>
  </si>
  <si>
    <t>47.06.090</t>
  </si>
  <si>
    <t>Válvula de retenção tipo portinhola dupla em ferro fundido, DN= 4´</t>
  </si>
  <si>
    <t>47.06.100</t>
  </si>
  <si>
    <t>Válvula de segurança em ferro fundido rosqueada com pressão de ajuste 0,4 até 0,75kgf/cm², DN= 2´</t>
  </si>
  <si>
    <t>47.06.110</t>
  </si>
  <si>
    <t>Válvula de segurança em ferro fundido rosqueada com pressão de ajuste 6,1 até 10,0kgf/cm², DN= 3/4´</t>
  </si>
  <si>
    <t>47.06.180</t>
  </si>
  <si>
    <t>Válvula de gaveta em ferro fundido com bolsa, DN= 100mm</t>
  </si>
  <si>
    <t>47.06.310</t>
  </si>
  <si>
    <t>Visor de fluxo com janela simples, corpo em ferro fundido ou aço carbono, DN = 1´</t>
  </si>
  <si>
    <t>47.06.320</t>
  </si>
  <si>
    <t>Válvula de governo (retenção e alarme) completa, corpo em ferro fundido, classe 125 libras, DN= 4´</t>
  </si>
  <si>
    <t>47.06.330</t>
  </si>
  <si>
    <t>Válvula de gaveta em ferro fundido, haste ascendente com flange, classe 125 libras, DN= 4´</t>
  </si>
  <si>
    <t>47.06.340</t>
  </si>
  <si>
    <t>Válvula de gaveta em ferro fundido, haste ascendente com flange, classe 125 libras, DN= 6´</t>
  </si>
  <si>
    <t>47.06.350</t>
  </si>
  <si>
    <t>Válvula de retenção vertical em ferro fundido com flange, classe 125 libras, DN= 4´</t>
  </si>
  <si>
    <t>47.07</t>
  </si>
  <si>
    <t>47.07.010</t>
  </si>
  <si>
    <t>47.07.020</t>
  </si>
  <si>
    <t>47.07.030</t>
  </si>
  <si>
    <t>47.07.090</t>
  </si>
  <si>
    <t>47.09</t>
  </si>
  <si>
    <t>47.09.010</t>
  </si>
  <si>
    <t>Válvula globo em aço carbono forjado, classe 800 libras para vapor e classe 2000 libras para água, óleo e gás, DN= 3/4´</t>
  </si>
  <si>
    <t>47.09.020</t>
  </si>
  <si>
    <t>Válvula globo em aço carbono forjado, classe 800 libras para vapor e classe 2000 libras para água, óleo e gás, DN= 1´</t>
  </si>
  <si>
    <t>47.09.030</t>
  </si>
  <si>
    <t>Válvula globo em aço carbono forjado, classe 800 libras para vapor e classe 2000 libras para água, óleo e gás, DN= 1 1/2´</t>
  </si>
  <si>
    <t>47.09.040</t>
  </si>
  <si>
    <t>Válvula globo em aço carbono forjado, classe 800 libras para vapor e classe 2000 libras para água, óleo e gás, DN= 2´</t>
  </si>
  <si>
    <t>47.10</t>
  </si>
  <si>
    <t>47.10.010</t>
  </si>
  <si>
    <t>47.11</t>
  </si>
  <si>
    <t>47.11.021</t>
  </si>
  <si>
    <t>47.11.080</t>
  </si>
  <si>
    <t>Termômetro bimetálico, mostrador com 4´, saída angular, escala 0-100°C</t>
  </si>
  <si>
    <t>47.11.100</t>
  </si>
  <si>
    <t>Manômetro com mostrador de 4´, escalas: 0-4 / 0-7 / 0-10 / 0-17 / 0-21 / 0-28 kg/cm²</t>
  </si>
  <si>
    <t>47.11.111</t>
  </si>
  <si>
    <t>47.12</t>
  </si>
  <si>
    <t>47.12.040</t>
  </si>
  <si>
    <t>Válvula de gaveta em ferro dúctil com flanges, classe PN-10, DN= 200mm</t>
  </si>
  <si>
    <t>47.12.270</t>
  </si>
  <si>
    <t>Válvula de gaveta em ferro dúctil com flanges, classe PN-10, DN= 80mm</t>
  </si>
  <si>
    <t>47.12.280</t>
  </si>
  <si>
    <t>Válvula globo auto-operada hidraulicamente, em ferro dúctil, classe PN-10/16, DN= 50mm</t>
  </si>
  <si>
    <t>47.12.290</t>
  </si>
  <si>
    <t>Válvula globo auto-operada hidraulicamente, comandada por solenóide, em ferro dúctil, classe PN-10, DN= 50mm</t>
  </si>
  <si>
    <t>47.12.300</t>
  </si>
  <si>
    <t>Válvula globo auto-operada hidraulicamente, comandada por solenóide, em ferro dúctil, classe PN-10, DN= 100mm</t>
  </si>
  <si>
    <t>47.12.310</t>
  </si>
  <si>
    <t>Válvula de gaveta em ferro dúctil com flanges, classe PN-10, DN= 300mm</t>
  </si>
  <si>
    <t>47.12.320</t>
  </si>
  <si>
    <t>Válvula de gaveta em ferro dúctil com flanges, classe PN-10, DN= 100mm</t>
  </si>
  <si>
    <t>47.12.330</t>
  </si>
  <si>
    <t>Válvula de gaveta em ferro dúctil com flanges, classe PN-10, DN= 150mm</t>
  </si>
  <si>
    <t>47.12.340</t>
  </si>
  <si>
    <t>Ventosa simples rosqueada em ferro dúctil, classe PN-25, DN= 3/4´</t>
  </si>
  <si>
    <t>47.12.350</t>
  </si>
  <si>
    <t>Ventosa de tríplice função em ferro dúctil flangeada, classe PN-10/16/25, DN= 50mm</t>
  </si>
  <si>
    <t>47.14</t>
  </si>
  <si>
    <t>47.14.020</t>
  </si>
  <si>
    <t>Registro de pressão em PVC rígido, soldável, DN= 25mm (3/4´)</t>
  </si>
  <si>
    <t>47.14.200</t>
  </si>
  <si>
    <t>Registro regulador de vazão para torneira, misturador e bidê, em ABS com canopla, DN= 1/2´</t>
  </si>
  <si>
    <t>47.20</t>
  </si>
  <si>
    <t>47.20.010</t>
  </si>
  <si>
    <t>47.20.020</t>
  </si>
  <si>
    <t>Filtro ´Y´ em bronze para gás combustível, DN= 2´</t>
  </si>
  <si>
    <t>47.20.030</t>
  </si>
  <si>
    <t>Filtro ´Y´ em ferro fundido, classe 125 libras para vapor saturado, com extremidades rosqueáveis, DN= 2´</t>
  </si>
  <si>
    <t>47.20.070</t>
  </si>
  <si>
    <t>Pigtail flexível, revestido com borracha sintética resistente, DN= 7/16´ comprimento até 1,00 m</t>
  </si>
  <si>
    <t>47.20.080</t>
  </si>
  <si>
    <t>47.20.100</t>
  </si>
  <si>
    <t>47.20.120</t>
  </si>
  <si>
    <t>47.20.190</t>
  </si>
  <si>
    <t>Chave de fluxo tipo palheta para tubulação de líquidos</t>
  </si>
  <si>
    <t>47.20.300</t>
  </si>
  <si>
    <t>47.20.320</t>
  </si>
  <si>
    <t>Filtro ´Y´ corpo em bronze, pressão de serviço até 20,7 bar (PN 20), DN= 1 1/2´</t>
  </si>
  <si>
    <t>47.20.330</t>
  </si>
  <si>
    <t>Filtro ´Y´ corpo em bronze, pressão de serviço até 20,7 bar (PN 20), DN= 2´</t>
  </si>
  <si>
    <t>48</t>
  </si>
  <si>
    <t>48.02</t>
  </si>
  <si>
    <t>48.02.008</t>
  </si>
  <si>
    <t>Reservatório de fibra de vidro - capacidade de 15.000 litros</t>
  </si>
  <si>
    <t>48.02.009</t>
  </si>
  <si>
    <t>Reservatório de fibra de vidro - capacidade de 20.000 litros</t>
  </si>
  <si>
    <t>48.02.300</t>
  </si>
  <si>
    <t>Reservatório em polietileno de alta densidade (cisterna) com antioxidante e proteção contra raios ultravioleta (UV) - capacidade de 5.000 litros</t>
  </si>
  <si>
    <t>48.02.310</t>
  </si>
  <si>
    <t>Reservatório em polietileno de alta densidade (cisterna) com antioxidante e proteção contra raios ultravioleta (UV) - capacidade de 10.000 litros</t>
  </si>
  <si>
    <t>48.02.400</t>
  </si>
  <si>
    <t>48.03</t>
  </si>
  <si>
    <t>48.03.010</t>
  </si>
  <si>
    <t>Reservatório metálico cilíndrico horizontal - capacidade de 1.000 litros</t>
  </si>
  <si>
    <t>48.03.112</t>
  </si>
  <si>
    <t>Reservatório metálico cilíndrico horizontal - capacidade de 3.000 litros</t>
  </si>
  <si>
    <t>48.03.130</t>
  </si>
  <si>
    <t>Reservatório metálico cilíndrico horizontal - capacidade de 5.000 litros</t>
  </si>
  <si>
    <t>48.03.138</t>
  </si>
  <si>
    <t>Reservatório metálico cilíndrico horizontal - capacidade de 10.000 litros</t>
  </si>
  <si>
    <t>48.04</t>
  </si>
  <si>
    <t>48.05</t>
  </si>
  <si>
    <t>48.05.010</t>
  </si>
  <si>
    <t>Torneira de boia, DN= 3/4´</t>
  </si>
  <si>
    <t>48.05.020</t>
  </si>
  <si>
    <t>Torneira de boia, DN= 1´</t>
  </si>
  <si>
    <t>48.05.030</t>
  </si>
  <si>
    <t>Torneira de boia, DN= 1 1/4´</t>
  </si>
  <si>
    <t>48.05.040</t>
  </si>
  <si>
    <t>Torneira de boia, DN= 1 1/2´</t>
  </si>
  <si>
    <t>48.05.050</t>
  </si>
  <si>
    <t>Torneira de boia, DN= 2´</t>
  </si>
  <si>
    <t>48.05.052</t>
  </si>
  <si>
    <t>Torneira de boia, DN= 2 1/2´</t>
  </si>
  <si>
    <t>48.05.070</t>
  </si>
  <si>
    <t>Torneira de boia, tipo registro automático de entrada, DN= 3´</t>
  </si>
  <si>
    <t>48.20</t>
  </si>
  <si>
    <t>48.20.020</t>
  </si>
  <si>
    <t>Limpeza de caixa d´água até 1.000 litros</t>
  </si>
  <si>
    <t>48.20.040</t>
  </si>
  <si>
    <t>Limpeza de caixa d´água de 1.001 até 10.000 litros</t>
  </si>
  <si>
    <t>48.20.060</t>
  </si>
  <si>
    <t>Limpeza de caixa d´água acima de 10.000 litros</t>
  </si>
  <si>
    <t>49</t>
  </si>
  <si>
    <t>49.01</t>
  </si>
  <si>
    <t>49.01.016</t>
  </si>
  <si>
    <t>Caixa sifonada de PVC rígido de 100 x 100 x 50 mm, com grelha</t>
  </si>
  <si>
    <t>49.01.020</t>
  </si>
  <si>
    <t>Caixa sifonada de PVC rígido de 100 x 150 x 50 mm, com grelha</t>
  </si>
  <si>
    <t>49.01.030</t>
  </si>
  <si>
    <t>Caixa sifonada de PVC rígido de 150 x 150 x 50 mm, com grelha</t>
  </si>
  <si>
    <t>49.01.040</t>
  </si>
  <si>
    <t>Caixa sifonada de PVC rígido de 150 x 185 x 75 mm, com grelha</t>
  </si>
  <si>
    <t>49.01.050</t>
  </si>
  <si>
    <t>Caixa sifonada de PVC rígido de 250 x 172 x 50 mm, com tampa cega</t>
  </si>
  <si>
    <t>49.01.070</t>
  </si>
  <si>
    <t>Caixa sifonada de PVC rígido de 250 x 230 x 75 mm, com tampa cega</t>
  </si>
  <si>
    <t>49.03</t>
  </si>
  <si>
    <t>49.03.020</t>
  </si>
  <si>
    <t>49.03.036</t>
  </si>
  <si>
    <t>Caixa de gordura em PVC com tampa reforçada - capacidade 19 litros</t>
  </si>
  <si>
    <t>49.04</t>
  </si>
  <si>
    <t>49.04.010</t>
  </si>
  <si>
    <t>Ralo seco em PVC rígido de 100 x 40 mm, com grelha</t>
  </si>
  <si>
    <t>49.05</t>
  </si>
  <si>
    <t>49.05.020</t>
  </si>
  <si>
    <t>Ralo seco em ferro fundido, 100 x 165 x 50 mm, com grelha metálica saída vertical</t>
  </si>
  <si>
    <t>49.05.040</t>
  </si>
  <si>
    <t>Ralo sifonado em ferro fundido de 150 x 240 x 75 mm, com grelha</t>
  </si>
  <si>
    <t>49.06</t>
  </si>
  <si>
    <t>49.06.010</t>
  </si>
  <si>
    <t>49.06.020</t>
  </si>
  <si>
    <t>Grelha em ferro fundido para caixas e canaletas</t>
  </si>
  <si>
    <t>49.06.030</t>
  </si>
  <si>
    <t>49.06.080</t>
  </si>
  <si>
    <t>49.06.110</t>
  </si>
  <si>
    <t>49.06.160</t>
  </si>
  <si>
    <t>Grelha quadriculada em ferro fundido para caixas e canaletas</t>
  </si>
  <si>
    <t>49.06.170</t>
  </si>
  <si>
    <t>Grelha em alumínio fundido para caixas e canaletas - linha comercial</t>
  </si>
  <si>
    <t>49.06.190</t>
  </si>
  <si>
    <t>Grelha pré-moldada em concreto, com furos redondos, 79,5 x 24,5 x 8 cm</t>
  </si>
  <si>
    <t>49.06.200</t>
  </si>
  <si>
    <t>49.06.210</t>
  </si>
  <si>
    <t>49.06.400</t>
  </si>
  <si>
    <t>49.06.410</t>
  </si>
  <si>
    <t>49.06.420</t>
  </si>
  <si>
    <t>49.06.430</t>
  </si>
  <si>
    <t>49.06.440</t>
  </si>
  <si>
    <t>49.06.450</t>
  </si>
  <si>
    <t>49.06.460</t>
  </si>
  <si>
    <t>49.06.480</t>
  </si>
  <si>
    <t>Tampão em ferro fundido com tampa articulada, de 400 x 600 mm, classe 15 (ruptura &gt; 1500 kg)</t>
  </si>
  <si>
    <t>49.06.550</t>
  </si>
  <si>
    <t>49.06.560</t>
  </si>
  <si>
    <t>49.08</t>
  </si>
  <si>
    <t>49.08.250</t>
  </si>
  <si>
    <t>49.11</t>
  </si>
  <si>
    <t>49.11.130</t>
  </si>
  <si>
    <t>49.11.140</t>
  </si>
  <si>
    <t>49.12</t>
  </si>
  <si>
    <t>49.12.010</t>
  </si>
  <si>
    <t>Boca de lobo simples tipo PMSP com tampa de concreto</t>
  </si>
  <si>
    <t>49.12.030</t>
  </si>
  <si>
    <t>Boca de lobo dupla tipo PMSP com tampa de concreto</t>
  </si>
  <si>
    <t>49.12.050</t>
  </si>
  <si>
    <t>Boca de lobo tripla tipo PMSP com tampa de concreto</t>
  </si>
  <si>
    <t>49.12.058</t>
  </si>
  <si>
    <t>Boca de leão simples tipo PMSP com grelha</t>
  </si>
  <si>
    <t>49.12.110</t>
  </si>
  <si>
    <t>Poço de visita de 1,60 x 1,60 x 1,60 m - tipo PMSP</t>
  </si>
  <si>
    <t>49.12.120</t>
  </si>
  <si>
    <t>49.12.140</t>
  </si>
  <si>
    <t>Poço de visita em alvenaria tipo PMSP - balão</t>
  </si>
  <si>
    <t>49.13</t>
  </si>
  <si>
    <t>49.13.010</t>
  </si>
  <si>
    <t>Filtro biológico anaeróbio com anéis pré-moldados de concreto diâmetro de 1,40 m - h= 2,00 m</t>
  </si>
  <si>
    <t>49.13.020</t>
  </si>
  <si>
    <t>Filtro biológico anaeróbio com anéis pré-moldados de concreto diâmetro de 2,00 m - h= 2,00 m</t>
  </si>
  <si>
    <t>49.13.030</t>
  </si>
  <si>
    <t>Filtro biológico anaeróbio com anéis pré-moldados de concreto diâmetro de 2,40 m - h= 2,00 m</t>
  </si>
  <si>
    <t>49.13.040</t>
  </si>
  <si>
    <t>Filtro biológico anaeróbio com anéis pré-moldados de concreto diâmetro de 2,84 m - h= 2,50 m</t>
  </si>
  <si>
    <t>49.14</t>
  </si>
  <si>
    <t>49.14.010</t>
  </si>
  <si>
    <t>Fossa séptica câmara única com anéis pré-moldados em concreto, diâmetro externo de 1,50 m, altura útil de 1,50 m</t>
  </si>
  <si>
    <t>49.14.020</t>
  </si>
  <si>
    <t>Fossa séptica câmara única com anéis pré-moldados em concreto, diâmetro externo de 2,50 m, altura útil de 2,50 m</t>
  </si>
  <si>
    <t>49.14.030</t>
  </si>
  <si>
    <t>Fossa séptica câmara única com anéis pré-moldados em concreto, diâmetro externo de 2,50 m, altura útil de 4,00 m</t>
  </si>
  <si>
    <t>49.15</t>
  </si>
  <si>
    <t>49.15.010</t>
  </si>
  <si>
    <t>Anel pré-moldado de concreto com diâmetro de 0,60 m</t>
  </si>
  <si>
    <t>49.15.030</t>
  </si>
  <si>
    <t>Anel pré-moldado de concreto com diâmetro de 0,80 m</t>
  </si>
  <si>
    <t>49.15.040</t>
  </si>
  <si>
    <t>Anel pré-moldado de concreto com diâmetro de 1,20 m</t>
  </si>
  <si>
    <t>49.15.050</t>
  </si>
  <si>
    <t>Anel pré-moldado de concreto com diâmetro de 1,50 m</t>
  </si>
  <si>
    <t>49.15.060</t>
  </si>
  <si>
    <t>Anel pré-moldado de concreto com diâmetro de 1,80 m</t>
  </si>
  <si>
    <t>49.15.100</t>
  </si>
  <si>
    <t>Anel pré-moldado de concreto com diâmetro de 3,00 m</t>
  </si>
  <si>
    <t>49.16</t>
  </si>
  <si>
    <t>49.16.050</t>
  </si>
  <si>
    <t>Realimentador automático, DN= 1'</t>
  </si>
  <si>
    <t>49.16.051</t>
  </si>
  <si>
    <t>Sifão ladrão em polietileno para extravasão, diâmetro de 100mm</t>
  </si>
  <si>
    <t>50</t>
  </si>
  <si>
    <t>50.01</t>
  </si>
  <si>
    <t>50.01.030</t>
  </si>
  <si>
    <t>Abrigo duplo para hidrante/mangueira, com visor e suporte (embutir e externo)</t>
  </si>
  <si>
    <t>50.01.060</t>
  </si>
  <si>
    <t>Abrigo para hidrante/mangueira (embutir e externo)</t>
  </si>
  <si>
    <t>50.01.080</t>
  </si>
  <si>
    <t>Mangueira com união de engate rápido, DN= 1 1/2´ (38 mm)</t>
  </si>
  <si>
    <t>50.01.090</t>
  </si>
  <si>
    <t>Botoeira para acionamento de bomba de incêndio tipo quebra-vidro</t>
  </si>
  <si>
    <t>50.01.100</t>
  </si>
  <si>
    <t>Mangueira com união de engate rápido, DN= 2 1/2´ (63 mm)</t>
  </si>
  <si>
    <t>50.01.110</t>
  </si>
  <si>
    <t>50.01.130</t>
  </si>
  <si>
    <t>Abrigo simples com suporte, em aço inoxidável escovado, para mangueira de 1 1/2´, porta em vidro temperado jateado - inclusive mangueira de 30 m (2 x 15 m)</t>
  </si>
  <si>
    <t>50.01.160</t>
  </si>
  <si>
    <t>Adaptador de engate rápido em latão de 2 1/2´ x 1 1/2´</t>
  </si>
  <si>
    <t>50.01.170</t>
  </si>
  <si>
    <t>Adaptador de engate rápido em latão de 2 1/2´ x 2 1/2´</t>
  </si>
  <si>
    <t>50.01.180</t>
  </si>
  <si>
    <t>Hidrante de coluna com duas saídas, 4´x 2 1/2´ - simples</t>
  </si>
  <si>
    <t>50.01.190</t>
  </si>
  <si>
    <t>Tampão de engate rápido em latão, DN= 2 1/2´, com corrente</t>
  </si>
  <si>
    <t>50.01.200</t>
  </si>
  <si>
    <t>Tampão de engate rápido em latão, DN= 1 1/2´, com corrente</t>
  </si>
  <si>
    <t>50.01.210</t>
  </si>
  <si>
    <t>Chave para conexão de engate rápido</t>
  </si>
  <si>
    <t>50.01.220</t>
  </si>
  <si>
    <t>Esguicho latão com engate rápido, DN= 1 1/2´, jato regulável</t>
  </si>
  <si>
    <t>50.01.320</t>
  </si>
  <si>
    <t>Abrigo de hidrante de 1 1/2´ completo - inclusive mangueira de 30 m (2 x 15 m)</t>
  </si>
  <si>
    <t>50.01.330</t>
  </si>
  <si>
    <t>Abrigo de hidrante de 2 1/2´ completo - inclusive mangueira de 30 m (2 x 15 m)</t>
  </si>
  <si>
    <t>50.01.340</t>
  </si>
  <si>
    <t>Abrigo para registro de recalque tipo coluna, completo - inclusive tubulações e válvulas</t>
  </si>
  <si>
    <t>50.02</t>
  </si>
  <si>
    <t>50.02.020</t>
  </si>
  <si>
    <t>50.02.050</t>
  </si>
  <si>
    <t>Alarme hidráulico tipo gongo</t>
  </si>
  <si>
    <t>50.02.060</t>
  </si>
  <si>
    <t>50.02.080</t>
  </si>
  <si>
    <t>50.05</t>
  </si>
  <si>
    <t>50.05.022</t>
  </si>
  <si>
    <t>50.05.060</t>
  </si>
  <si>
    <t>Central de iluminação de emergência, completa, para até 6.000 W</t>
  </si>
  <si>
    <t>50.05.070</t>
  </si>
  <si>
    <t>Luminária para unidade centralizada pendente completa com lâmpadas fluorescentes compactas de 9 W</t>
  </si>
  <si>
    <t>50.05.080</t>
  </si>
  <si>
    <t>Luminária para unidade centralizada de sobrepor completa com lâmpada fluorescente compacta de 15 W</t>
  </si>
  <si>
    <t>50.05.160</t>
  </si>
  <si>
    <t>Módulo para adaptação de luminária de emergência, autonomia 90 minutos para lâmpada fluorescente de 32 W</t>
  </si>
  <si>
    <t>50.05.170</t>
  </si>
  <si>
    <t>Acionador manual tipo quebra vidro, em caixa plástica</t>
  </si>
  <si>
    <t>50.05.210</t>
  </si>
  <si>
    <t>Detector termovelocimétrico endereçável com base endereçável</t>
  </si>
  <si>
    <t>50.05.214</t>
  </si>
  <si>
    <t>Detector de gás liquefeito (GLP), gás natural (GN) ou derivados de metano</t>
  </si>
  <si>
    <t>50.05.230</t>
  </si>
  <si>
    <t>Sirene audiovisual tipo endereçável</t>
  </si>
  <si>
    <t>50.05.240</t>
  </si>
  <si>
    <t>50.05.250</t>
  </si>
  <si>
    <t>Central de iluminação de emergência, completa, autonomia 1 hora, para até 240 W</t>
  </si>
  <si>
    <t>50.05.260</t>
  </si>
  <si>
    <t>Bloco autônomo de iluminação de emergência com autonomia mínima de 1 hora, equipado com 2 lâmpadas de 11 W</t>
  </si>
  <si>
    <t>50.05.270</t>
  </si>
  <si>
    <t>Central de detecção e alarme de incêndio completa, autonomia de 1 hora para 12 laços, 220 V/12 V</t>
  </si>
  <si>
    <t>50.05.280</t>
  </si>
  <si>
    <t>Sirene tipo corneta de 12 V</t>
  </si>
  <si>
    <t>50.05.400</t>
  </si>
  <si>
    <t>Sirene eletrônica em caixa metálica de 4 x 4</t>
  </si>
  <si>
    <t>50.05.430</t>
  </si>
  <si>
    <t>Detector óptico de fumaça com base endereçável</t>
  </si>
  <si>
    <t>50.05.440</t>
  </si>
  <si>
    <t>Painel repetidor de detecção e alarme de incêndio tipo endereçável</t>
  </si>
  <si>
    <t>50.05.450</t>
  </si>
  <si>
    <t>Acionador manual quebra-vidro endereçável</t>
  </si>
  <si>
    <t>50.05.470</t>
  </si>
  <si>
    <t>50.05.490</t>
  </si>
  <si>
    <t>Sinalizador audiovisual endereçável com LED</t>
  </si>
  <si>
    <t>50.10</t>
  </si>
  <si>
    <t>50.10.030</t>
  </si>
  <si>
    <t>Extintor sobre rodas de gás carbônico - capacidade de 10 kg</t>
  </si>
  <si>
    <t>50.10.050</t>
  </si>
  <si>
    <t>Extintor sobre rodas de gás carbônico - capacidade de 25 kg</t>
  </si>
  <si>
    <t>50.10.058</t>
  </si>
  <si>
    <t>Extintor manual de pó químico seco BC - capacidade de 4 kg</t>
  </si>
  <si>
    <t>50.10.060</t>
  </si>
  <si>
    <t>Extintor manual de pó químico seco BC - capacidade de 8 kg</t>
  </si>
  <si>
    <t>50.10.100</t>
  </si>
  <si>
    <t>Extintor manual de água pressurizada - capacidade de 10 litros</t>
  </si>
  <si>
    <t>50.10.110</t>
  </si>
  <si>
    <t>Extintor manual de pó químico seco ABC - capacidade de 4 kg</t>
  </si>
  <si>
    <t>50.10.120</t>
  </si>
  <si>
    <t>Extintor manual de pó químico seco ABC - capacidade de 6 kg</t>
  </si>
  <si>
    <t>50.10.140</t>
  </si>
  <si>
    <t>Extintor manual de gás carbônico 5 BC - capacidade de 6 kg</t>
  </si>
  <si>
    <t>50.10.210</t>
  </si>
  <si>
    <t>Suporte para extintor de piso em fibra de vidro</t>
  </si>
  <si>
    <t>50.10.220</t>
  </si>
  <si>
    <t>Suporte para extintor de piso em aço inoxidável</t>
  </si>
  <si>
    <t>50.20</t>
  </si>
  <si>
    <t>50.20.110</t>
  </si>
  <si>
    <t>Recarga de extintor de água pressurizada</t>
  </si>
  <si>
    <t>50.20.120</t>
  </si>
  <si>
    <t>Recarga de extintor de gás carbônico</t>
  </si>
  <si>
    <t>50.20.130</t>
  </si>
  <si>
    <t>Recarga de extintor de pó químico seco</t>
  </si>
  <si>
    <t>50.20.160</t>
  </si>
  <si>
    <t>Pintura de extintor de gás carbônico, pó químico seco, ou água pressurizada, com capacidade acima de 12 kg até 20 kg</t>
  </si>
  <si>
    <t>50.20.170</t>
  </si>
  <si>
    <t>Pintura de extintor de gás carbônico, pó químico seco, ou água pressurizada, com capacidade até 12 kg</t>
  </si>
  <si>
    <t>50.20.200</t>
  </si>
  <si>
    <t>Recolocação de bico de sprinkler</t>
  </si>
  <si>
    <t>54</t>
  </si>
  <si>
    <t>54.01</t>
  </si>
  <si>
    <t>54.01.010</t>
  </si>
  <si>
    <t>Regularização e compactação mecanizada de superfície, sem controle do proctor normal</t>
  </si>
  <si>
    <t>54.01.030</t>
  </si>
  <si>
    <t>54.01.050</t>
  </si>
  <si>
    <t>Compactação do subleito mínimo de 95% do PN</t>
  </si>
  <si>
    <t>54.01.200</t>
  </si>
  <si>
    <t>Base de macadame hidráulico</t>
  </si>
  <si>
    <t>54.01.210</t>
  </si>
  <si>
    <t>Base de brita graduada</t>
  </si>
  <si>
    <t>54.01.220</t>
  </si>
  <si>
    <t>Base de bica corrida</t>
  </si>
  <si>
    <t>54.01.230</t>
  </si>
  <si>
    <t>Base de macadame betuminoso</t>
  </si>
  <si>
    <t>54.01.300</t>
  </si>
  <si>
    <t>Pavimento de concreto rolado (concreto pobre) para base de pavimento rígido</t>
  </si>
  <si>
    <t>54.01.400</t>
  </si>
  <si>
    <t>Abertura de caixa até 25 cm, inclui escavação, compactação, transporte e preparo do sub-leito</t>
  </si>
  <si>
    <t>54.01.410</t>
  </si>
  <si>
    <t>Varrição de pavimento para recapeamento</t>
  </si>
  <si>
    <t>54.02</t>
  </si>
  <si>
    <t>54.02.030</t>
  </si>
  <si>
    <t>Revestimento primário com pedra britada, compactação mínima de 95% do PN</t>
  </si>
  <si>
    <t>54.03</t>
  </si>
  <si>
    <t>54.03.200</t>
  </si>
  <si>
    <t>54.03.210</t>
  </si>
  <si>
    <t>Camada de rolamento em concreto betuminoso usinado quente - CBUQ</t>
  </si>
  <si>
    <t>54.03.221</t>
  </si>
  <si>
    <t>Restauração de pavimento asfáltico com concreto betuminoso usinado quente - CBUQ</t>
  </si>
  <si>
    <t>54.03.230</t>
  </si>
  <si>
    <t>Imprimação betuminosa ligante</t>
  </si>
  <si>
    <t>54.03.240</t>
  </si>
  <si>
    <t>Imprimação betuminosa impermeabilizante</t>
  </si>
  <si>
    <t>54.03.250</t>
  </si>
  <si>
    <t>Revestimento de pré-misturado a quente</t>
  </si>
  <si>
    <t>54.03.260</t>
  </si>
  <si>
    <t>Revestimento de pré-misturado a frio</t>
  </si>
  <si>
    <t>54.04</t>
  </si>
  <si>
    <t>54.04.030</t>
  </si>
  <si>
    <t>Pavimentação em paralelepípedo, sem rejunte</t>
  </si>
  <si>
    <t>54.04.040</t>
  </si>
  <si>
    <t>Rejuntamento de paralelepípedo com areia</t>
  </si>
  <si>
    <t>54.04.050</t>
  </si>
  <si>
    <t>Rejuntamento de paralelepípedo com argamassa de cimento e areia 1:3</t>
  </si>
  <si>
    <t>54.04.060</t>
  </si>
  <si>
    <t>Rejuntamento de paralelepípedo com asfalto e pedrisco</t>
  </si>
  <si>
    <t>54.04.340</t>
  </si>
  <si>
    <t>54.04.350</t>
  </si>
  <si>
    <t>Pavimentação em lajota de concreto 35 MPa, espessura 8 cm, tipos: raquete, retangular, sextavado e 16 faces, com rejunte em areia</t>
  </si>
  <si>
    <t>54.04.360</t>
  </si>
  <si>
    <t>Bloco diagonal em concreto tipo piso drenante para plantio de grama - 50 x 50 x 10 cm</t>
  </si>
  <si>
    <t>54.06</t>
  </si>
  <si>
    <t>54.06.020</t>
  </si>
  <si>
    <t>Guia pré-moldada curva tipo PMSP 100 - fck 25 MPa</t>
  </si>
  <si>
    <t>54.06.040</t>
  </si>
  <si>
    <t>Guia pré-moldada reta tipo PMSP 100 - fck 25 MPa</t>
  </si>
  <si>
    <t>54.06.100</t>
  </si>
  <si>
    <t>Base em concreto com fck de 20 MPa, para guias, sarjetas ou sarjetões</t>
  </si>
  <si>
    <t>54.06.110</t>
  </si>
  <si>
    <t>Base em concreto com fck de 25 MPa, para guias, sarjetas ou sarjetões</t>
  </si>
  <si>
    <t>54.06.150</t>
  </si>
  <si>
    <t>Execução de perfil extrusado no local</t>
  </si>
  <si>
    <t>54.06.160</t>
  </si>
  <si>
    <t>Sarjeta ou sarjetão moldado no local, tipo PMSP em concreto com fck 20 MPa</t>
  </si>
  <si>
    <t>54.06.170</t>
  </si>
  <si>
    <t>Sarjeta ou sarjetão moldado no local, tipo PMSP em concreto com fck 25 MPa</t>
  </si>
  <si>
    <t>54.07</t>
  </si>
  <si>
    <t>54.07.040</t>
  </si>
  <si>
    <t>Passeio em mosaico português</t>
  </si>
  <si>
    <t>54.07.110</t>
  </si>
  <si>
    <t>Piso em ladrilho hidráulico preto, branco e cinza 20 x 20 cm, assentado com argamassa colante industrializada</t>
  </si>
  <si>
    <t>54.07.130</t>
  </si>
  <si>
    <t>Piso em ladrilho hidráulico várias cores 20 x 20 cm, assentado com argamassa colante industrializada</t>
  </si>
  <si>
    <t>54.07.210</t>
  </si>
  <si>
    <t>Rejuntamento de piso em ladrilho hidráulico (20 x 20 x 1,8 cm) com argamassa industrializada para rejunte, juntas de 2 mm</t>
  </si>
  <si>
    <t>54.07.240</t>
  </si>
  <si>
    <t>Rejuntamento de piso em ladrilho hidráulico (30 x 30 x 2,5 cm), com cimento branco, juntas de 2 mm</t>
  </si>
  <si>
    <t>54.07.260</t>
  </si>
  <si>
    <t>Piso em ladrilho hidráulico tipo rampa várias cores 30 x 30 cm, antiderrapante, assentado com argamassa mista</t>
  </si>
  <si>
    <t>54.20</t>
  </si>
  <si>
    <t>54.20.040</t>
  </si>
  <si>
    <t>Bate-roda em concreto pré-moldado</t>
  </si>
  <si>
    <t>54.20.100</t>
  </si>
  <si>
    <t>Reassentamento de guia pré-moldada reta e/ou curva</t>
  </si>
  <si>
    <t>54.20.110</t>
  </si>
  <si>
    <t>Reassentamento de paralelepípedos, sem rejunte</t>
  </si>
  <si>
    <t>54.20.120</t>
  </si>
  <si>
    <t>Reassentamento de pavimentação em lajota de concreto, espessura 6 cm, com rejunte em areia</t>
  </si>
  <si>
    <t>54.20.130</t>
  </si>
  <si>
    <t>Reassentamento de pavimentação em lajota de concreto, espessura 8 cm, com rejunte em areia</t>
  </si>
  <si>
    <t>54.20.140</t>
  </si>
  <si>
    <t>Reassentamento de pavimentação em lajota de concreto, espessura 10 cm, com rejunte em areia</t>
  </si>
  <si>
    <t>55</t>
  </si>
  <si>
    <t>55.01</t>
  </si>
  <si>
    <t>55.01.020</t>
  </si>
  <si>
    <t>Limpeza final da obra</t>
  </si>
  <si>
    <t>55.01.030</t>
  </si>
  <si>
    <t>Limpeza complementar com hidrojateamento</t>
  </si>
  <si>
    <t>55.01.070</t>
  </si>
  <si>
    <t>Limpeza complementar e especial de piso com produtos químicos</t>
  </si>
  <si>
    <t>55.01.080</t>
  </si>
  <si>
    <t>Limpeza complementar e especial de peças e aparelhos sanitários</t>
  </si>
  <si>
    <t>55.01.100</t>
  </si>
  <si>
    <t>Limpeza complementar e especial de vidros</t>
  </si>
  <si>
    <t>55.01.130</t>
  </si>
  <si>
    <t>Limpeza e lavagem de superfície revestida com material cerâmico ou pastilhas por hidrojateamento com rejuntamento</t>
  </si>
  <si>
    <t>55.01.140</t>
  </si>
  <si>
    <t>Limpeza de superfície com hidrojateamento</t>
  </si>
  <si>
    <t>55.02</t>
  </si>
  <si>
    <t>55.02.010</t>
  </si>
  <si>
    <t>Limpeza de caixa de inspeção</t>
  </si>
  <si>
    <t>55.02.020</t>
  </si>
  <si>
    <t>Limpeza de fossa</t>
  </si>
  <si>
    <t>55.02.040</t>
  </si>
  <si>
    <t>Limpeza e desobstrução de boca de lobo</t>
  </si>
  <si>
    <t>55.02.050</t>
  </si>
  <si>
    <t>Limpeza e desobstrução de canaletas ou tubulações de águas pluviais</t>
  </si>
  <si>
    <t>55.02.060</t>
  </si>
  <si>
    <t>Limpeza e desentupimento manual de tubulação de esgoto predial</t>
  </si>
  <si>
    <t>55.10</t>
  </si>
  <si>
    <t>55.10.030</t>
  </si>
  <si>
    <t>Locação de duto coletor de entulho</t>
  </si>
  <si>
    <t>61</t>
  </si>
  <si>
    <t>61.01</t>
  </si>
  <si>
    <t>61.01.670</t>
  </si>
  <si>
    <t>Elevador para passageiros, uso interno com capacidade mínima de 600 kg para duas paradas, portas unilaterais</t>
  </si>
  <si>
    <t>61.01.680</t>
  </si>
  <si>
    <t>Elevador para passageiros, uso interno com capacidade mínima de 600 kg para três paradas, portas unilaterais</t>
  </si>
  <si>
    <t>61.01.690</t>
  </si>
  <si>
    <t>Elevador para passageiros, uso interno com capacidade mínima de 600 kg para três paradas, portas bilaterais</t>
  </si>
  <si>
    <t>61.01.760</t>
  </si>
  <si>
    <t>Elevador para passageiros, uso interno com capacidade mínima de 600 kg para quatro paradas, portas bilaterais</t>
  </si>
  <si>
    <t>61.01.770</t>
  </si>
  <si>
    <t>Elevador para passageiros, uso interno com capacidade mínima de 600 kg para quatro paradas, portas unilaterais</t>
  </si>
  <si>
    <t>61.01.800</t>
  </si>
  <si>
    <t>Fechamento em vidro laminado para caixa de elevador</t>
  </si>
  <si>
    <t>61.10</t>
  </si>
  <si>
    <t>61.10.001</t>
  </si>
  <si>
    <t>61.10.010</t>
  </si>
  <si>
    <t>61.10.100</t>
  </si>
  <si>
    <t>61.10.110</t>
  </si>
  <si>
    <t>61.10.120</t>
  </si>
  <si>
    <t>61.10.200</t>
  </si>
  <si>
    <t>61.10.210</t>
  </si>
  <si>
    <t>61.10.220</t>
  </si>
  <si>
    <t>61.10.230</t>
  </si>
  <si>
    <t>61.10.250</t>
  </si>
  <si>
    <t>61.10.260</t>
  </si>
  <si>
    <t>61.10.270</t>
  </si>
  <si>
    <t>61.10.300</t>
  </si>
  <si>
    <t>61.10.310</t>
  </si>
  <si>
    <t>61.10.320</t>
  </si>
  <si>
    <t>61.10.400</t>
  </si>
  <si>
    <t>Damper corta fogo (DCF) tipo comporta, com elemento fusível e chave fim de curso.</t>
  </si>
  <si>
    <t>61.10.401</t>
  </si>
  <si>
    <t>Damper de regulagem manual, tamanho: 0,10 m² a 0,14 m²</t>
  </si>
  <si>
    <t>61.10.402</t>
  </si>
  <si>
    <t>Damper de regulagem manual, tamanho: 0,15 m² a 0,20 m²</t>
  </si>
  <si>
    <t>61.10.403</t>
  </si>
  <si>
    <t>Damper de regulagem manual, tamanho: 0,21 m² a 0,40 m²</t>
  </si>
  <si>
    <t>61.10.410</t>
  </si>
  <si>
    <t>Serviço de instalação de Damper Corta Fogo</t>
  </si>
  <si>
    <t>61.10.430</t>
  </si>
  <si>
    <t>Tanque de compensação pressurizado, capacidade (volume mínimo) de 250 litros</t>
  </si>
  <si>
    <t>61.10.440</t>
  </si>
  <si>
    <t>Registro de regulagem de vazão de ar</t>
  </si>
  <si>
    <t>61.10.510</t>
  </si>
  <si>
    <t>Difusor de ar de longo alcance tipo Jet-Nozzles, vazão de ar 1.330 m³/h</t>
  </si>
  <si>
    <t>61.10.511</t>
  </si>
  <si>
    <t>Difusor para insuflamento de ar com plenum, multivias e colarinho</t>
  </si>
  <si>
    <t>61.10.512</t>
  </si>
  <si>
    <t>Difusor para insuflamento de ar com plenum, com 2 aberturas</t>
  </si>
  <si>
    <t>61.10.513</t>
  </si>
  <si>
    <t>61.10.514</t>
  </si>
  <si>
    <t>Difusor de plástico, diâmetro 20 cm</t>
  </si>
  <si>
    <t>61.10.530</t>
  </si>
  <si>
    <t>Difusor de insuflação de ar tipo direcional, medindo 30 x 30 cm</t>
  </si>
  <si>
    <t>61.10.550</t>
  </si>
  <si>
    <t>Difusor de insuflação de ar tipo direcional, medindo 45 x 15 cm</t>
  </si>
  <si>
    <t>61.10.567</t>
  </si>
  <si>
    <t>Grelha de porta, tamanho: 0,14 m² a 0,30 m²</t>
  </si>
  <si>
    <t>61.10.568</t>
  </si>
  <si>
    <t>Grelha de porta, tamanho: 0,07 m² a 0,13 m²</t>
  </si>
  <si>
    <t>61.10.569</t>
  </si>
  <si>
    <t>Grelha de porta, tamanho: 0,03 m² a 0,06 m²</t>
  </si>
  <si>
    <t>61.10.574</t>
  </si>
  <si>
    <t>Grelha de retorno/exaustão com registro, tamanho: 0,03 m² a 0,06 m²</t>
  </si>
  <si>
    <t>61.10.575</t>
  </si>
  <si>
    <t>Grelha de retorno/exaustão com registro, tamanho: 0,07 m² a 0,13 m²</t>
  </si>
  <si>
    <t>61.10.576</t>
  </si>
  <si>
    <t>Grelha de retorno/exaustão com registro, tamanho: 0,14 m² a 0,19 m²</t>
  </si>
  <si>
    <t>61.10.577</t>
  </si>
  <si>
    <t>Grelha de retorno/exaustão com registro, tamanho: 0,20 m² a 0,40 m²</t>
  </si>
  <si>
    <t>61.10.578</t>
  </si>
  <si>
    <t>Grelha de retorno/exaustão com registro, tamanho: 0,41 m² a 0,65 m²</t>
  </si>
  <si>
    <t>61.10.581</t>
  </si>
  <si>
    <t>Veneziana com tela e filtro G4</t>
  </si>
  <si>
    <t>61.10.582</t>
  </si>
  <si>
    <t>Veneziana com tela</t>
  </si>
  <si>
    <t>61.10.583</t>
  </si>
  <si>
    <t>61.10.584</t>
  </si>
  <si>
    <t>61.14</t>
  </si>
  <si>
    <t>61.14.005</t>
  </si>
  <si>
    <t>Caixa ventiladora com ventilador centrífugo, vazão 4.600 m³/h, pressão 30 mmCA - 220 / 380 V / 60HZ</t>
  </si>
  <si>
    <t>61.14.015</t>
  </si>
  <si>
    <t>Caixa ventiladora com ventilador centrífugo, vazão 28.000 m³/h, pressão 30 mmCA - 220 / 380 V / 60HZ</t>
  </si>
  <si>
    <t>61.14.050</t>
  </si>
  <si>
    <t>Caixa ventiladora com ventilador centrífugo, vazão 8.800 m³/h, pressão 35 mmCA - 220/380 V / 60Hz</t>
  </si>
  <si>
    <t>61.14.070</t>
  </si>
  <si>
    <t>Caixa ventiladora com ventilador centrífugo, vazão 1.710 m³/h, pressão 35 mmCA - 220/380 V / 60Hz</t>
  </si>
  <si>
    <t>61.14.080</t>
  </si>
  <si>
    <t>Caixa ventiladora com ventilador centrífugo, vazão 1.190 m³/h, pressão 35 mmCA - 220/380 V / 60Hz</t>
  </si>
  <si>
    <t>61.14.100</t>
  </si>
  <si>
    <t>Ventilador centrífugo de dupla aspiração "limite-load", vazão 20.000 m³/h, pressão 50 mmCA - 380/660 V / 60 Hz</t>
  </si>
  <si>
    <t>61.15</t>
  </si>
  <si>
    <t>61.15.010</t>
  </si>
  <si>
    <t>Fonte de alimentação universal bivolt com saída de 24 V - 1,5 A - 35 W</t>
  </si>
  <si>
    <t>61.15.020</t>
  </si>
  <si>
    <t>Tomada simples de sobrepor universal 2P+T - 10 A - 250 V</t>
  </si>
  <si>
    <t>61.15.030</t>
  </si>
  <si>
    <t>Transformador abaixador, entrada 110/220V, saída 24V+24V, corrente secundário 6A</t>
  </si>
  <si>
    <t>61.15.040</t>
  </si>
  <si>
    <t>Atuador Floating de 40Nm, sinal de controle 3 e 2 pontos, tensão de entrada AC/DC 24V, IP 54</t>
  </si>
  <si>
    <t>61.15.050</t>
  </si>
  <si>
    <t>61.15.060</t>
  </si>
  <si>
    <t>Válvula de balanceamento diâmetro 1 " a 2-1/2"</t>
  </si>
  <si>
    <t>61.15.070</t>
  </si>
  <si>
    <t>Válvula borboleta na configuração wafer motorizada atuador floating diâmetro 3'' a 4"</t>
  </si>
  <si>
    <t>61.15.080</t>
  </si>
  <si>
    <t>Válvula duas vias on/off retorno elétrico diâmetro 1/2" a 3/4"</t>
  </si>
  <si>
    <t>61.15.090</t>
  </si>
  <si>
    <t>Válvula esfera motorizada de duas vias de atuador proporcional diâmetro 2" a 2-1/2"</t>
  </si>
  <si>
    <t>61.15.100</t>
  </si>
  <si>
    <t>Atuador proporcional de 10 Nm, tensão de entrada AC/DC 24 V - IP 54</t>
  </si>
  <si>
    <t>61.15.110</t>
  </si>
  <si>
    <t>61.15.120</t>
  </si>
  <si>
    <t>Acoplador a relé 24 VCC/VAC - 1 contato reversível</t>
  </si>
  <si>
    <t>61.15.130</t>
  </si>
  <si>
    <t>Chave de fluxo para ar</t>
  </si>
  <si>
    <t>61.15.140</t>
  </si>
  <si>
    <t>Repetidor de sinal I/I e V/I</t>
  </si>
  <si>
    <t>61.15.150</t>
  </si>
  <si>
    <t>Relé de corrente ajustável de 0 a 200 A</t>
  </si>
  <si>
    <t>61.15.160</t>
  </si>
  <si>
    <t>Sensor de temperatura ambiente PT100 - 2 fios</t>
  </si>
  <si>
    <t>61.15.164</t>
  </si>
  <si>
    <t>61.15.170</t>
  </si>
  <si>
    <t>Transmissor de pressão diferencial, operação de 0 a 750 Pa</t>
  </si>
  <si>
    <t>61.15.172</t>
  </si>
  <si>
    <t>Transmissor de pressão compacto, escala de pressão 0 a 10 Bar, sinal de saída 4 - 20 mA</t>
  </si>
  <si>
    <t>61.15.174</t>
  </si>
  <si>
    <t>Transmissor de temperatura e umidade para dutos, alta precisão, corrente de 0 a 20 mA, alimentação 12Vcc a 30Vcc</t>
  </si>
  <si>
    <t>Controlador lógico programável para 16 entradas/16 saídas</t>
  </si>
  <si>
    <t>Módulo de expansão para 4 canais de saída analógica</t>
  </si>
  <si>
    <t>Módulo de expansão para 8 canais de entrada e saída digitais</t>
  </si>
  <si>
    <t>61.20</t>
  </si>
  <si>
    <t>61.20.040</t>
  </si>
  <si>
    <t>Cortina de ar com duas velocidades, para vão de 1,20 m</t>
  </si>
  <si>
    <t>61.20.092</t>
  </si>
  <si>
    <t>Cortina de ar com duas velocidades, para vão de 1,50 m</t>
  </si>
  <si>
    <t>61.20.100</t>
  </si>
  <si>
    <t>Ligação típica, (cavalete), para ar condicionado ´fancoil´, diâmetro de 1/2´</t>
  </si>
  <si>
    <t>61.20.110</t>
  </si>
  <si>
    <t>Ligação típica, (cavalete), para ar condicionado ´fancoil´, diâmetro de 3/4´</t>
  </si>
  <si>
    <t>61.20.120</t>
  </si>
  <si>
    <t>Ligação típica, (cavalete), para ar condicionado ´fancoil´, diâmetro de 1´</t>
  </si>
  <si>
    <t>61.20.130</t>
  </si>
  <si>
    <t>Ligação típica, (cavalete), para ar condicionado ´fancoil´, diâmetro de 1 1/4´</t>
  </si>
  <si>
    <t>61.20.450</t>
  </si>
  <si>
    <t>Duto em chapa de aço galvanizado</t>
  </si>
  <si>
    <t>62</t>
  </si>
  <si>
    <t>62.04</t>
  </si>
  <si>
    <t>62.04.060</t>
  </si>
  <si>
    <t>Tanque duplo com pés em aço inoxidável de 1600 x 700 x 850 mm</t>
  </si>
  <si>
    <t>62.04.070</t>
  </si>
  <si>
    <t>Mesa em aço inoxidável, largura até 700 mm</t>
  </si>
  <si>
    <t>62.04.090</t>
  </si>
  <si>
    <t>Mesa lateral em aço inoxidável com prateleira inferior, largura até 700 mm</t>
  </si>
  <si>
    <t>62.20</t>
  </si>
  <si>
    <t>62.20.330</t>
  </si>
  <si>
    <t>Coifa em aço inoxidável com filtro e exaustor axial - área até 3,00 m²</t>
  </si>
  <si>
    <t>62.20.340</t>
  </si>
  <si>
    <t>Coifa em aço inoxidável com filtro e exaustor axial - área de 3,01 até 7,50 m²</t>
  </si>
  <si>
    <t>62.20.350</t>
  </si>
  <si>
    <t>Coifa em aço inoxidável com filtro e exaustor axial - área de 7,51 até 16,00 m²</t>
  </si>
  <si>
    <t>65</t>
  </si>
  <si>
    <t>65.01</t>
  </si>
  <si>
    <t>65.01.210</t>
  </si>
  <si>
    <t>Câmara frigorífica para resfriados</t>
  </si>
  <si>
    <t>65.02</t>
  </si>
  <si>
    <t>65.02.100</t>
  </si>
  <si>
    <t>Câmara frigorífica para congelados</t>
  </si>
  <si>
    <t>66</t>
  </si>
  <si>
    <t>66.02</t>
  </si>
  <si>
    <t>66.02.060</t>
  </si>
  <si>
    <t>Repetidora de sinais de ocorrências, do painel sinóptico da central de alarme</t>
  </si>
  <si>
    <t>66.02.090</t>
  </si>
  <si>
    <t>Detector de metais, tipo portal, microprocessado</t>
  </si>
  <si>
    <t>66.02.130</t>
  </si>
  <si>
    <t>Porteiro eletrônico com um interfone</t>
  </si>
  <si>
    <t>66.02.239</t>
  </si>
  <si>
    <t>Sistema eletrônico de automatização de portão deslizante, para esforços até 800 kg</t>
  </si>
  <si>
    <t>66.02.240</t>
  </si>
  <si>
    <t>Sistema eletrônico de automatização de portão deslizante, para esforços maior de 800 kg e até 1400 kg</t>
  </si>
  <si>
    <t>66.02.460</t>
  </si>
  <si>
    <t>66.02.500</t>
  </si>
  <si>
    <t>Central de alarme microprocessada, para até 125 zonas</t>
  </si>
  <si>
    <t>66.02.560</t>
  </si>
  <si>
    <t>Controlador de acesso com identificação por impressão digital (biometria) e software de gerenciamento</t>
  </si>
  <si>
    <t>66.08</t>
  </si>
  <si>
    <t>66.08.061</t>
  </si>
  <si>
    <t>66.08.100</t>
  </si>
  <si>
    <t>Rack fechado padrão metálico, 19 x 12 Us x 470 mm</t>
  </si>
  <si>
    <t>66.08.110</t>
  </si>
  <si>
    <t>Rack fechado padrão metálico, 19 x 20 Us x 470 mm</t>
  </si>
  <si>
    <t>66.08.111</t>
  </si>
  <si>
    <t>Rack fechado de piso padrão metálico, 19 x 24 Us x 570 mm</t>
  </si>
  <si>
    <t>66.08.115</t>
  </si>
  <si>
    <t>Rack fechado de piso padrão metálico, 19 x 44 Us x 770 mm</t>
  </si>
  <si>
    <t>66.08.131</t>
  </si>
  <si>
    <t>Monitor LCD ou LED colorido, tela plana de 21,5"</t>
  </si>
  <si>
    <t>66.08.240</t>
  </si>
  <si>
    <t>Filtro passivo e misturador de sinais VHF / UHF / CATV</t>
  </si>
  <si>
    <t>66.08.260</t>
  </si>
  <si>
    <t>Modulador de canais VHF / UHF / CATV / CFTV</t>
  </si>
  <si>
    <t>66.08.270</t>
  </si>
  <si>
    <t>Amplificador de linha VHF / UHF com conector de F-50 dB</t>
  </si>
  <si>
    <t>66.08.340</t>
  </si>
  <si>
    <t>Unidade de disco rígido (HD) externo de 5 TB</t>
  </si>
  <si>
    <t>66.08.400</t>
  </si>
  <si>
    <t>66.08.401</t>
  </si>
  <si>
    <t>66.08.600</t>
  </si>
  <si>
    <t>Unidade gerenciadora digital de vídeo em rede (NVR) de até 8 câmeras IP, armazenamento de 6 TB, 1 interface de rede Fast Ethernet</t>
  </si>
  <si>
    <t>66.08.610</t>
  </si>
  <si>
    <t>Unidade gerenciadora digital de vídeo em rede (NVR) de até 16 câmeras IP, armazenamento de 12 TB, 1 interface de rede Gigabit Ethernet e 4 entradas de alarme</t>
  </si>
  <si>
    <t>66.08.620</t>
  </si>
  <si>
    <t>Unidade gerenciadora digital vídeo em rede (NVR) de até 32 câmeras IP, armazenamento de 48 TB, 2 interface de rede Gigabit Ethernet e 16 entradas de alarme</t>
  </si>
  <si>
    <t>66.20</t>
  </si>
  <si>
    <t>66.20.150</t>
  </si>
  <si>
    <t>Guia organizadora de cabos para rack, 19´ 1 U</t>
  </si>
  <si>
    <t>66.20.170</t>
  </si>
  <si>
    <t>Guia organizadora de cabos para rack, 19´ 2 U</t>
  </si>
  <si>
    <t>66.20.202</t>
  </si>
  <si>
    <t>Instalação de câmera fixa para CFTV</t>
  </si>
  <si>
    <t>66.20.212</t>
  </si>
  <si>
    <t>Instalação de câmera móvel para CFTV</t>
  </si>
  <si>
    <t>66.20.221</t>
  </si>
  <si>
    <t>66.20.225</t>
  </si>
  <si>
    <t>Switch Gigabit 24 portas com capacidade de 10/100/1000/Mbps</t>
  </si>
  <si>
    <t>67</t>
  </si>
  <si>
    <t>67.02</t>
  </si>
  <si>
    <t>67.02.160</t>
  </si>
  <si>
    <t>Medidor de vazão tipo calha Parshall com garganta W= 3´</t>
  </si>
  <si>
    <t>67.02.210</t>
  </si>
  <si>
    <t>Tela galvanizada revestida em poliamida, malha de 10 mm</t>
  </si>
  <si>
    <t>67.02.240</t>
  </si>
  <si>
    <t>Grade média em aço carbono, espaçamento de 2 cm com barras chatas de 1´ x 3/8´</t>
  </si>
  <si>
    <t>67.02.280</t>
  </si>
  <si>
    <t>Cesto em chapa de aço inoxidável com espessura de 1,5 mm e furos de 1/2´</t>
  </si>
  <si>
    <t>67.02.301</t>
  </si>
  <si>
    <t>Peneira estática em poliéster reforçado de fibra de vidro (PRFV) com tela de aço inoxidável AISI 304, malha de 1,5 mm, vazão de 50 l/s</t>
  </si>
  <si>
    <t>67.02.320</t>
  </si>
  <si>
    <t>Comporta em fibra de vidro (stop log) - espessura de 10 mm</t>
  </si>
  <si>
    <t>67.02.330</t>
  </si>
  <si>
    <t>67.02.400</t>
  </si>
  <si>
    <t>Tanque em fibra de vidro (PRFV) com quebra ondas, capacidade de 25.000 l e misturador interno vertical em aço inoxidável</t>
  </si>
  <si>
    <t>67.02.410</t>
  </si>
  <si>
    <t>68</t>
  </si>
  <si>
    <t>68.01</t>
  </si>
  <si>
    <t>68.01.600</t>
  </si>
  <si>
    <t>Poste de concreto circular, 200 kg, H = 7,00 m</t>
  </si>
  <si>
    <t>68.01.620</t>
  </si>
  <si>
    <t>Poste de concreto circular, 200 kg, H = 9,00 m</t>
  </si>
  <si>
    <t>68.01.630</t>
  </si>
  <si>
    <t>Poste de concreto circular, 200 kg, H = 10,00 m</t>
  </si>
  <si>
    <t>68.01.640</t>
  </si>
  <si>
    <t>Poste de concreto circular, 200 kg, H = 11,00 m</t>
  </si>
  <si>
    <t>68.01.650</t>
  </si>
  <si>
    <t>Poste de concreto circular, 200 kg, H = 12,00 m</t>
  </si>
  <si>
    <t>68.01.670</t>
  </si>
  <si>
    <t>Poste de concreto circular, 300 kg, H = 9,00 m</t>
  </si>
  <si>
    <t>68.01.730</t>
  </si>
  <si>
    <t>Poste de concreto circular, 400 kg, H = 9,00 m</t>
  </si>
  <si>
    <t>68.01.740</t>
  </si>
  <si>
    <t>Poste de concreto circular, 400 kg, H = 10,00 m</t>
  </si>
  <si>
    <t>68.01.750</t>
  </si>
  <si>
    <t>Poste de concreto circular, 400 kg, H = 11,00 m</t>
  </si>
  <si>
    <t>68.01.760</t>
  </si>
  <si>
    <t>Poste de concreto circular, 400 kg, H = 12,00 m</t>
  </si>
  <si>
    <t>68.01.800</t>
  </si>
  <si>
    <t>Poste de concreto circular, 600 kg, H = 11,00 m</t>
  </si>
  <si>
    <t>68.01.810</t>
  </si>
  <si>
    <t>Poste de concreto circular, 600 kg, H = 12,00 m</t>
  </si>
  <si>
    <t>68.01.850</t>
  </si>
  <si>
    <t>Poste de concreto circular, 1000 kg, H = 12,00 m</t>
  </si>
  <si>
    <t>68.02</t>
  </si>
  <si>
    <t>68.02.010</t>
  </si>
  <si>
    <t>Estai</t>
  </si>
  <si>
    <t>68.02.020</t>
  </si>
  <si>
    <t>Estrutura tipo M1</t>
  </si>
  <si>
    <t>68.02.030</t>
  </si>
  <si>
    <t>Estrutura tipo M2</t>
  </si>
  <si>
    <t>68.02.040</t>
  </si>
  <si>
    <t>Estrutura tipo N3</t>
  </si>
  <si>
    <t>68.02.050</t>
  </si>
  <si>
    <t>Estrutura tipo M1 - N3</t>
  </si>
  <si>
    <t>68.02.060</t>
  </si>
  <si>
    <t>Estrutura tipo M4</t>
  </si>
  <si>
    <t>68.02.070</t>
  </si>
  <si>
    <t>Estrutura tipo N2</t>
  </si>
  <si>
    <t>68.02.090</t>
  </si>
  <si>
    <t>Estrutura tipo N4</t>
  </si>
  <si>
    <t>68.02.100</t>
  </si>
  <si>
    <t>Armação secundária tipo 1C - 2R</t>
  </si>
  <si>
    <t>68.02.110</t>
  </si>
  <si>
    <t>Armação secundária tipo 1C - 3R</t>
  </si>
  <si>
    <t>68.02.120</t>
  </si>
  <si>
    <t>Armação secundária tipo 2C - 3R</t>
  </si>
  <si>
    <t>68.02.140</t>
  </si>
  <si>
    <t>Armação secundária tipo 4C - 6R</t>
  </si>
  <si>
    <t>68.20</t>
  </si>
  <si>
    <t>68.20.010</t>
  </si>
  <si>
    <t>Recolocação de poste de madeira</t>
  </si>
  <si>
    <t>68.20.040</t>
  </si>
  <si>
    <t>Braçadeira circular em aço carbono galvanizado, diâmetro nominal de 140 até 300 mm</t>
  </si>
  <si>
    <t>68.20.050</t>
  </si>
  <si>
    <t>Cruzeta em aço carbono galvanizado perfil ´L´ 75 x 75 x 8 mm, comprimento 2500 mm</t>
  </si>
  <si>
    <t>68.20.120</t>
  </si>
  <si>
    <t>Bengala em PVC para ramal de entrada, diâmetro de 32 mm</t>
  </si>
  <si>
    <t>69</t>
  </si>
  <si>
    <t>69.03</t>
  </si>
  <si>
    <t>69.03.090</t>
  </si>
  <si>
    <t>Aparelho telefônico multifrequencial, com teclas ´FLASH´, ´HOOK´, ´PAUSE´, ´LND´, ´MODE´</t>
  </si>
  <si>
    <t>69.03.130</t>
  </si>
  <si>
    <t>69.03.140</t>
  </si>
  <si>
    <t>69.03.310</t>
  </si>
  <si>
    <t>Caixa de tomada em poliamida e tampa para piso elevado, com 4 alojamentos para elétrica e até 8 alojamentos para telefonia e dados</t>
  </si>
  <si>
    <t>69.03.340</t>
  </si>
  <si>
    <t>Conector RJ-45 fêmea - categoria 6</t>
  </si>
  <si>
    <t>69.03.360</t>
  </si>
  <si>
    <t>Conector RJ-45 fêmea - categoria 6A</t>
  </si>
  <si>
    <t>69.03.400</t>
  </si>
  <si>
    <t>69.03.410</t>
  </si>
  <si>
    <t>Central PABX híbrida de telefonia para 8 linhas tronco e 128 ramais digital e analógico</t>
  </si>
  <si>
    <t>69.03.420</t>
  </si>
  <si>
    <t>Central PABX híbrida de telefonia para 8 linhas tronco e 128 ramais digital e analógico, com recursos PBX Networking</t>
  </si>
  <si>
    <t>69.05</t>
  </si>
  <si>
    <t>69.05.010</t>
  </si>
  <si>
    <t>Estabilizador eletrônico de tensão, monofásico, com potência de 5 kVA</t>
  </si>
  <si>
    <t>69.05.040</t>
  </si>
  <si>
    <t>Estabilizador eletrônico de tensão, monofásico, com potência de 10 kVA</t>
  </si>
  <si>
    <t>69.05.230</t>
  </si>
  <si>
    <t>Estabilizador eletrônico de tensão, trifásico, com potência de 40 kVA</t>
  </si>
  <si>
    <t>69.06</t>
  </si>
  <si>
    <t>69.06.020</t>
  </si>
  <si>
    <t>Sistema ininterrupto de energia, trifásico on line de 10 kVA (220 V/220 V), com autonomia de 15 minutos</t>
  </si>
  <si>
    <t>69.06.030</t>
  </si>
  <si>
    <t>Sistema ininterrupto de energia, trifásico on line de 20 kVA (220 V/208 V-108 V), com autonomia 15 minutos</t>
  </si>
  <si>
    <t>69.06.040</t>
  </si>
  <si>
    <t>Sistema ininterrupto de energia, trifásico on line senoidal de 15 kVA (208 V/110 V), com autonomia de 15 minutos</t>
  </si>
  <si>
    <t>69.06.050</t>
  </si>
  <si>
    <t>Sistema ininterrupto de energia, monofásico, com potência de 2 kVA</t>
  </si>
  <si>
    <t>69.06.080</t>
  </si>
  <si>
    <t>Sistema ininterrupto de energia, monofásico on line senoidal de 5 kVA (220 V/110 V), com autonomia de 15 minutos</t>
  </si>
  <si>
    <t>69.06.100</t>
  </si>
  <si>
    <t>Sistema ininterrupto de energia, monofásico, com potência entre 5 a 7,5 kVA</t>
  </si>
  <si>
    <t>69.06.110</t>
  </si>
  <si>
    <t>Sistema ininterrupto de energia, monofásico de 600 VA (127 V/127 V), com autonomia de 10 a 15 minutos</t>
  </si>
  <si>
    <t>69.06.120</t>
  </si>
  <si>
    <t>Sistema ininterrupto de energia, trifásico on line senoidal de 10 kVA (220 V/110 V), com autonomia de 2 horas</t>
  </si>
  <si>
    <t>69.06.200</t>
  </si>
  <si>
    <t>Sistema ininterrupto de energia, trifásico on line de 20 kVA (220/127 V), com autonomia de 15 minutos</t>
  </si>
  <si>
    <t>69.06.210</t>
  </si>
  <si>
    <t>Sistema ininterrupto de energia, trifásico on line de 60 kVA (220/127 V), com autonomia de 15 minutos</t>
  </si>
  <si>
    <t>69.06.220</t>
  </si>
  <si>
    <t>Sistema ininterrupto de energia, trifásico on line de 80 kVA (220/127 V), com autonomia de 15 minutos</t>
  </si>
  <si>
    <t>69.06.240</t>
  </si>
  <si>
    <t>Sistema ininterrupto de energia, trifásico on line de 20 kVA (380/220 V), com autonomia de 15 minutos</t>
  </si>
  <si>
    <t>69.06.280</t>
  </si>
  <si>
    <t>Sistema ininterrupto de energia, trifásico on line senoidal de 5 kVA (220/110 V), com autonomia de 15 minutos</t>
  </si>
  <si>
    <t>69.06.290</t>
  </si>
  <si>
    <t>Sistema ininterrupto de energia, trifásico on line senoidal de 10 kVA (220/110 V), com autonomia de 10 a 15 minutos</t>
  </si>
  <si>
    <t>69.06.300</t>
  </si>
  <si>
    <t>Sistema ininterrupto de energia, trifásico on line senoidal de 50 kVA (220/110 V), com autonomia de 15 minutos</t>
  </si>
  <si>
    <t>69.06.320</t>
  </si>
  <si>
    <t>Sistema ininterrupto de energia, trifásico on line senoidal de 7,5 kVA (220/110 V), com autonomia de 15 minutos</t>
  </si>
  <si>
    <t>69.08</t>
  </si>
  <si>
    <t>69.08.010</t>
  </si>
  <si>
    <t>Distribuidor interno óptico - 1 U para até 24 fibras</t>
  </si>
  <si>
    <t>69.09</t>
  </si>
  <si>
    <t>69.09.250</t>
  </si>
  <si>
    <t>69.09.260</t>
  </si>
  <si>
    <t>Patch panel de 24 portas - categoria 6</t>
  </si>
  <si>
    <t>69.09.300</t>
  </si>
  <si>
    <t>Voice panel de 50 portas - categoria 3</t>
  </si>
  <si>
    <t>69.09.360</t>
  </si>
  <si>
    <t>Patch cords de 2,00 ou 3,00 m - RJ-45 / RJ-45 - categoria 6A</t>
  </si>
  <si>
    <t>69.09.370</t>
  </si>
  <si>
    <t>Transceptor Gigabit SX - LC conectável de formato pequeno (SFP)</t>
  </si>
  <si>
    <t>69.10</t>
  </si>
  <si>
    <t>69.10.130</t>
  </si>
  <si>
    <t>Amplificador de potência para VHF e CATV-50 dB, frequência 40 a 550 MHz</t>
  </si>
  <si>
    <t>69.10.140</t>
  </si>
  <si>
    <t>Antena parabólica com captador de sinais e modulador de áudio e vídeo</t>
  </si>
  <si>
    <t>69.20</t>
  </si>
  <si>
    <t>69.20.010</t>
  </si>
  <si>
    <t>Arame de espinar em aço inoxidável nu, para TV a cabo</t>
  </si>
  <si>
    <t>69.20.040</t>
  </si>
  <si>
    <t>Isolador roldana em porcelana de 72 x 72 mm</t>
  </si>
  <si>
    <t>69.20.050</t>
  </si>
  <si>
    <t>Suporte para isolador roldana tipo DM, padrão TELEBRÁS</t>
  </si>
  <si>
    <t>69.20.070</t>
  </si>
  <si>
    <t>Fita em aço inoxidável para poste de 0,50 m x 19 mm, com fecho em aço inoxidável</t>
  </si>
  <si>
    <t>69.20.100</t>
  </si>
  <si>
    <t>Tampa para caixa R1, padrão TELEBRÁS</t>
  </si>
  <si>
    <t>69.20.110</t>
  </si>
  <si>
    <t>Tampa para caixa R2, padrão TELEBRÁS</t>
  </si>
  <si>
    <t>69.20.130</t>
  </si>
  <si>
    <t>Bloco de ligação interna para 10 pares, BLI-10</t>
  </si>
  <si>
    <t>69.20.140</t>
  </si>
  <si>
    <t>69.20.170</t>
  </si>
  <si>
    <t>69.20.180</t>
  </si>
  <si>
    <t>Cordão óptico duplex, multimodo com conector LC/LC - 2,5 m</t>
  </si>
  <si>
    <t>69.20.200</t>
  </si>
  <si>
    <t>69.20.210</t>
  </si>
  <si>
    <t>69.20.220</t>
  </si>
  <si>
    <t>69.20.230</t>
  </si>
  <si>
    <t>Calha de aço com 8 tomadas 2P+T - 250 V, com cabo</t>
  </si>
  <si>
    <t>69.20.240</t>
  </si>
  <si>
    <t>Calha de aço com 12 tomadas 2P+T - 250 V, com cabo</t>
  </si>
  <si>
    <t>69.20.250</t>
  </si>
  <si>
    <t>69.20.260</t>
  </si>
  <si>
    <t>Protetor de surto híbrido para rede de telecomunicações</t>
  </si>
  <si>
    <t>69.20.270</t>
  </si>
  <si>
    <t>Divisor interno com 1 entrada e 2 saídas - 75 Ohms</t>
  </si>
  <si>
    <t>69.20.280</t>
  </si>
  <si>
    <t>Divisor interno com 1 entrada e 4 saídas - 75 Ohms</t>
  </si>
  <si>
    <t>69.20.290</t>
  </si>
  <si>
    <t>Tomada blindada para VHF/UHF, CATV e FM, frequência 5 MHz a 1 GHz</t>
  </si>
  <si>
    <t>69.20.300</t>
  </si>
  <si>
    <t>Bloco de distribuição com protetor de surtos, para 10 pares, BTDG-10</t>
  </si>
  <si>
    <t>69.20.340</t>
  </si>
  <si>
    <t>Tomada para TV, tipo pino Jack, com placa</t>
  </si>
  <si>
    <t>69.20.350</t>
  </si>
  <si>
    <t>97</t>
  </si>
  <si>
    <t>97.02</t>
  </si>
  <si>
    <t>97.02.030</t>
  </si>
  <si>
    <t>Placa comemorativa em aço inoxidável escovado</t>
  </si>
  <si>
    <t>97.02.190</t>
  </si>
  <si>
    <t>Placa de identificação em acrílico com texto em vinil</t>
  </si>
  <si>
    <t>97.02.193</t>
  </si>
  <si>
    <t>97.02.194</t>
  </si>
  <si>
    <t>97.02.195</t>
  </si>
  <si>
    <t>97.02.196</t>
  </si>
  <si>
    <t>Placa de sinalização em PVC fotoluminescente, com identificação de pavimentos</t>
  </si>
  <si>
    <t>97.02.197</t>
  </si>
  <si>
    <t>Placa de sinalização em PVC, com indicação de alerta</t>
  </si>
  <si>
    <t>97.02.198</t>
  </si>
  <si>
    <t>Placa de sinalização em PVC, com indicação de proibição normativa</t>
  </si>
  <si>
    <t>97.02.210</t>
  </si>
  <si>
    <t>Placa de sinalização em PVC para ambientes</t>
  </si>
  <si>
    <t>97.03</t>
  </si>
  <si>
    <t>97.03.010</t>
  </si>
  <si>
    <t>Sinalização com pictograma em tinta acrílica</t>
  </si>
  <si>
    <t>Sinalização horizontal com tinta vinílica ou acrílica</t>
  </si>
  <si>
    <t>97.05</t>
  </si>
  <si>
    <t>97.05.070</t>
  </si>
  <si>
    <t>Manta de borracha para sinalização em estacionamento e proteção de coluna e parede, de 1000 x 750 mm e espessura 10 mm</t>
  </si>
  <si>
    <t>97.05.080</t>
  </si>
  <si>
    <t>Cantoneira de borracha para sinalização em estacionamento e proteção de coluna, de 750 x 100 x 100 mm e espessura 10 mm</t>
  </si>
  <si>
    <t>97.05.130</t>
  </si>
  <si>
    <t>Colocação de placa em suporte de madeira / metálico - solo</t>
  </si>
  <si>
    <t>97.05.140</t>
  </si>
  <si>
    <t>Suporte de perfil metálico galvanizado</t>
  </si>
  <si>
    <t>98</t>
  </si>
  <si>
    <t>98.02</t>
  </si>
  <si>
    <t>98.02.210</t>
  </si>
  <si>
    <t>Banco de madeira com encosto e pés em ferro fundido pintado</t>
  </si>
  <si>
    <t>ESTADO DE SÃO PAULO</t>
  </si>
  <si>
    <t>PLANILHA ORÇAMENTÁRIA</t>
  </si>
  <si>
    <t>ITEM</t>
  </si>
  <si>
    <t>DESCRIÇÃO DOS SERVIÇOS</t>
  </si>
  <si>
    <t>UN</t>
  </si>
  <si>
    <t>QTDE</t>
  </si>
  <si>
    <t>MATERIAIS- R$ UNITÁRIO</t>
  </si>
  <si>
    <t>MÃO DE OBRA- R$ UNITÁRIO</t>
  </si>
  <si>
    <t>TOTAL - R$ UNITÁRIO</t>
  </si>
  <si>
    <t>TOTAL MATERIAL</t>
  </si>
  <si>
    <t>TOTAL MÃO DE OBRA</t>
  </si>
  <si>
    <t>CUSTO DO ITEM</t>
  </si>
  <si>
    <t>PESO ITEM - %</t>
  </si>
  <si>
    <t>1.</t>
  </si>
  <si>
    <t>1.01</t>
  </si>
  <si>
    <t>1.02</t>
  </si>
  <si>
    <t>1.03</t>
  </si>
  <si>
    <t>1.04</t>
  </si>
  <si>
    <t>Subtotal</t>
  </si>
  <si>
    <t>CUSTO TOTAL SEM BDI INCLUSO</t>
  </si>
  <si>
    <t>CUSTO TOTAL COM BDI INCLUSO DE</t>
  </si>
  <si>
    <t>01.02.071</t>
  </si>
  <si>
    <t>Parecer técnico de fundações, contenções e recomendações gerais, para empreendimentos com área construída até 1.000 m²</t>
  </si>
  <si>
    <t>01.02.081</t>
  </si>
  <si>
    <t>Parecer técnico de fundações, contenções e recomendações gerais, para empreendimentos com área construída de 1.001 a 2.000 m²</t>
  </si>
  <si>
    <t>01.02.091</t>
  </si>
  <si>
    <t>Parecer técnico de fundações, contenções e recomendações gerais, para empreendimentos com área construída de 2.001 a 5.000 m²</t>
  </si>
  <si>
    <t>01.02.101</t>
  </si>
  <si>
    <t>Parecer técnico de fundações, contenções e recomendações gerais, para empreendimentos com área construída de 5.001 a 10.000 m²</t>
  </si>
  <si>
    <t>01.02.111</t>
  </si>
  <si>
    <t>Parecer técnico de fundações, contenções e recomendações gerais, para empreendimentos com área construída acima de 10.000 m²</t>
  </si>
  <si>
    <t>01.06.021</t>
  </si>
  <si>
    <t>01.06.031</t>
  </si>
  <si>
    <t>Elaboração de projeto de adequação de entrada de energia elétrica junto a concessionária, com medição em média tensão, subestação simplificada e demanda de 75 kVA a 300 kVA</t>
  </si>
  <si>
    <t>01.06.032</t>
  </si>
  <si>
    <t>Elaboração de projeto de adequação de entrada de energia elétrica junto a concessionária, com medição em média tensão e demanda de 75 kVA a 300 kVA</t>
  </si>
  <si>
    <t>01.06.041</t>
  </si>
  <si>
    <t>Elaboração de projeto de adequação de entrada de energia elétrica junto a concessionária, com medição em média tensão e demanda acima de 300 kVA a 2 MVA</t>
  </si>
  <si>
    <t>Furação de 1 1/4" em concreto armado</t>
  </si>
  <si>
    <t>Furação de 1 1/2" em concreto armado</t>
  </si>
  <si>
    <t>Furação de 2 1/4" em concreto armado</t>
  </si>
  <si>
    <t>Furação de 2 1/2" em concreto armado</t>
  </si>
  <si>
    <t>Furação de 1" em concreto armado</t>
  </si>
  <si>
    <t>Furação de 2" em concreto armado</t>
  </si>
  <si>
    <t>Furação de 3" em concreto armado</t>
  </si>
  <si>
    <t>Furação de 4" em concreto armado</t>
  </si>
  <si>
    <t>Furação de 5" em concreto armado</t>
  </si>
  <si>
    <t>Furação de 6" em concreto armado</t>
  </si>
  <si>
    <t>01.27.011</t>
  </si>
  <si>
    <t>01.27.021</t>
  </si>
  <si>
    <t>01.27.031</t>
  </si>
  <si>
    <t>01.27.041</t>
  </si>
  <si>
    <t>01.27.051</t>
  </si>
  <si>
    <t>01.27.061</t>
  </si>
  <si>
    <t>01.27.071</t>
  </si>
  <si>
    <t>01.27.091</t>
  </si>
  <si>
    <t>Estudo de impacto de vizinhança, em área urbana até 10.000 m²</t>
  </si>
  <si>
    <t>Perfuração rotativa para poço profundo em camadas de solos sedimentares, diâmetro de 8 1/2" (215,90 mm)</t>
  </si>
  <si>
    <t>Perfuração roto-pneumática para poço profundo em rocha metassedimentar em geral, diâmetro de 12 1/4" (311,15 mm)</t>
  </si>
  <si>
    <t>Revestimento interno de poço profundo tubo PVC geomecânico nervurado standard, diâmetro de 6" (150 mm)</t>
  </si>
  <si>
    <t>Revestimento interno de poço profundo tubo PVC geomecânico nervurado reforçado, diâmetro de 8" (200 mm)</t>
  </si>
  <si>
    <t>Revestimento interno de poço profundo tubo de aço preto, diâmetro de 6" (152,40 mm)</t>
  </si>
  <si>
    <t>Revestimento interno de poço profundo tubo preto DIN 2440, diâmetro de 6" (150 mm)</t>
  </si>
  <si>
    <t>Revestimento interno de poço profundo tubo preto DIN 2440, diâmetro de 8" (200 mm)</t>
  </si>
  <si>
    <t>Revestimento da boca de poço profundo tubo chapa 3/16", diâmetro de 12"</t>
  </si>
  <si>
    <t>Revestimento da boca de poço profundo tubo chapa 3/16", diâmetro de 14"</t>
  </si>
  <si>
    <t>Revestimento da boca de poço profundo tubo chapa 3/16", diâmetro de 16"</t>
  </si>
  <si>
    <t>Revestimento da boca de poço profundo tubo chapa 3/16", diâmetro de 20"</t>
  </si>
  <si>
    <t>Filtro PVC geomecânico nervurado tipo standard para poço profundo, diâmetro de 6" (150 mm)</t>
  </si>
  <si>
    <t>Filtro PVC geomecânico nervurado tipo reforçado para poço profundo, diâmetro de 8" (200 mm)</t>
  </si>
  <si>
    <t>Filtro espiralado galvanizado simples (standard) para poço profundo, diâmetro de 6" (152,40 mm)</t>
  </si>
  <si>
    <t>Filtro espiralado galvanizado reforçado para poço profundo, diâmetro de 6" (152,40 mm)</t>
  </si>
  <si>
    <t>Filtro espiralado em aço inoxidável reforçado para poço profundo, diâmetro de 6" (152,40 mm)</t>
  </si>
  <si>
    <t>Filtro galvanizado tipo NOLD para poço profundo, diâmetro de 6" (150 mm)</t>
  </si>
  <si>
    <t>02.01.021</t>
  </si>
  <si>
    <t>02.01.171</t>
  </si>
  <si>
    <t>Banheiro químico modelo Standard, com manutenção conforme exigências da CETESB</t>
  </si>
  <si>
    <t>Locação de container tipo depósito - área mínima de 13,80 m²</t>
  </si>
  <si>
    <t>Proteção em madeira e lona plástica para equipamento mecânico ou informática - para obras de reforma</t>
  </si>
  <si>
    <t>02.05.202</t>
  </si>
  <si>
    <t>02.05.212</t>
  </si>
  <si>
    <t>Retirada de elemento em madeira e sistema de fixação tipo quadro, lousa, etc.</t>
  </si>
  <si>
    <t>04.08.100</t>
  </si>
  <si>
    <t>Retirada de armário em madeira ou metal</t>
  </si>
  <si>
    <t>Remoção de entulho de obra com caçamba metálica - material volumoso e misturado por alvenaria, terra, madeira, papel, plástico e metal</t>
  </si>
  <si>
    <t>Remoção de entulho de obra com caçamba metálica - gesso e/ou drywall</t>
  </si>
  <si>
    <t>Desmontagem de forma em madeira para estrutura de vigas, com tábuas</t>
  </si>
  <si>
    <t>Forma ripada de 5 cm na vertical</t>
  </si>
  <si>
    <t>Armadura em barra de aço CA-50 (A ou B) fyk = 500 MPa</t>
  </si>
  <si>
    <t>Armadura em barra de aço CA-60 (A ou B) fyk = 600 MPa</t>
  </si>
  <si>
    <t>Alvenaria de embasamento em bloco de concreto de 14 x 19 x 39 cm - classe A</t>
  </si>
  <si>
    <t>Alvenaria de embasamento em bloco de concreto de 19 x 19 x 39 cm - classe A</t>
  </si>
  <si>
    <t>Elemento vazado em concreto, tipo quadriculado de 39 x 39 x 10 cm</t>
  </si>
  <si>
    <t>Elemento vazado em vidro, tipo veneziana capelinha de 20 x 10 x 10 cm</t>
  </si>
  <si>
    <t>Elemento vazado em concreto, tipo veneziana de 39 x 39 x 10 cm</t>
  </si>
  <si>
    <t>Elemento vazado em vidro, tipo veneziana de 20 x 20 x 6 cm</t>
  </si>
  <si>
    <t>Divisória sanitária em painel laminado melamínico estrutural com perfis em alumínio, inclusive ferragem completa para vão de porta</t>
  </si>
  <si>
    <t>Divisão para mictório em placas de mármore branco, com espessura de 3 cm</t>
  </si>
  <si>
    <t>Divisória cega tipo naval, acabamento em laminado fenólico melamínico, com espessura de 3,5 cm</t>
  </si>
  <si>
    <t>Divisória cega tipo naval com miolo mineral, acabamento em laminado melamínico, com espessura de 3,5 cm</t>
  </si>
  <si>
    <t>Divisória painel/vidro/vidro tipo naval, acabamento em laminado fenólico melamínico, com espessura de 3,5 cm</t>
  </si>
  <si>
    <t>Fechamento em placa cimentícia com espessura de 12 mm</t>
  </si>
  <si>
    <t>Mobiliário em concreto armado pré-moldado - fck= 40 MPa</t>
  </si>
  <si>
    <t>Placas, vigas e pilares em concreto armado pré-moldado - fck= 35 MPa</t>
  </si>
  <si>
    <t>Placas, vigas e pilares em concreto armado pré-moldado - fck= 25 MPa</t>
  </si>
  <si>
    <t>Mobiliário em concreto armado pré-moldado - fck= 25 MPa</t>
  </si>
  <si>
    <t>Telha de barro colonial/paulista</t>
  </si>
  <si>
    <t>Telha em fibra vegetal, perfil ondulado, com espessura de 3 mm</t>
  </si>
  <si>
    <t>Cumeeira em fibra vegetal, lisa, com espessura de 3 mm</t>
  </si>
  <si>
    <t>Telhamento em chapa de aço pré-pintada com epóxi e poliéster, perfil trapezoidal, com espessura de 0,50 mm e altura de 40 mm</t>
  </si>
  <si>
    <t>Telhamento em chapa de aço pré-pintada com epóxi e poliéster, tipo sanduíche, espessura de 0,50 mm, com lã de rocha</t>
  </si>
  <si>
    <t>Telhamento em chapa de aço pré-pintada com epóxi e poliéster, tipo sanduíche, espessura de 0,50 mm, com poliuretano</t>
  </si>
  <si>
    <t>Cumeeira para telha de poliéster, tipo perfil trapezoidal 49</t>
  </si>
  <si>
    <t>Cobertura plana em chapa de policarbonato alveolar de 10 mm</t>
  </si>
  <si>
    <t>Cobertura curva em chapa de policarbonato alveolar bronze de 10 mm</t>
  </si>
  <si>
    <t>16.33.022</t>
  </si>
  <si>
    <t>16.33.052</t>
  </si>
  <si>
    <t>16.33.062</t>
  </si>
  <si>
    <t>16.33.082</t>
  </si>
  <si>
    <t>16.33.102</t>
  </si>
  <si>
    <t>Argamassa de cimento e areia traço 1:3, com adesivo acrílico</t>
  </si>
  <si>
    <t>Reparos em degrau e espelho de granilite - estucamento e polimento</t>
  </si>
  <si>
    <t>Revestimento em plaqueta laminada, para área interna e externa, sem rejunte</t>
  </si>
  <si>
    <t>Placa cerâmica esmaltada PEI-5 para área interna, grupo de absorção BIIb, resistência química B, assentado com argamassa colante industrializada</t>
  </si>
  <si>
    <t>Placa cerâmica não esmaltada extrudada para área com altas temperaturas, de alta resistência química e mecânica, espessura mínima de 13 mm, uso industrial e cozinhas profissionais, assentado com argamassa industrializada</t>
  </si>
  <si>
    <t>Rejuntamento em placa cerâmica extrudada antiácida de 9 mm, com argamassa industrializada bicomponente à base de resina furânica, juntas acima de 3 até 6 mm</t>
  </si>
  <si>
    <t>Rejuntamento de placa cerâmica extrudada de 9 mm, com argamassa sintética industrializada tricomponente à base de resina epóxi, juntas acima de 3 até 6 mm</t>
  </si>
  <si>
    <t>Rejuntamento em placa cerâmica extrudada antiácida, com argamassa industrializada anticorrosiva bicomponente à base de bauxita, para área de altas temperaturas, juntas acima de 3 até 6mm</t>
  </si>
  <si>
    <t>Rejuntamento de rodapé em placa cerâmica extrudada antiácida de 9 mm, com argamassa industrializada bicomponente à base de resina furânica, juntas acima de 3 até 6 mm</t>
  </si>
  <si>
    <t>Rejuntamento de rodapé em placa cerâmica extrudada antiácida de 9 mm, com argamassa sintética  industrializada tricomponente à base de resina epóxi, juntas acima de 3 até 6 mm</t>
  </si>
  <si>
    <t>Revestimento em porcelanato esmaltado antiderrapante para área externa e ambiente com alto tráfego, grupo de absorção BIa, assentado com argamassa colante industrializada, rejuntado</t>
  </si>
  <si>
    <t>Rodapé em porcelanato esmaltado antiderrapante para área externa e ambiente com alto tráfego, grupo de absorção BIa, assentado com argamassa colante industrializada, rejuntado</t>
  </si>
  <si>
    <t>Revestimento em porcelanato esmaltado polido para área interna e ambiente com tráfego médio, grupo de absorção BIa, assentado com argamassa colante industrializada, rejuntado</t>
  </si>
  <si>
    <t>Rodapé em porcelanato esmaltado polido para área interna e ambiente com tráfego médio, grupo de absorção BIa, assentado com argamassa colante industrializada, rejuntado</t>
  </si>
  <si>
    <t>Revestimento em porcelanato esmaltado acetinado para área interna e ambiente com acesso ao exterior, grupo de absorção BIa, resistência química B, assentado com argamassa colante industrializada, rejuntado</t>
  </si>
  <si>
    <t>Rodapé em porcelanato esmaltado acetinado para área interna e ambiente com acesso ao exterior, grupo de absorção BIa, resistência química B, assentado com argamassa colante industrializada, rejuntado</t>
  </si>
  <si>
    <t>Revestimento em porcelanato técnico antiderrapante para área externa, grupo de absorção BIa, assentado com argamassa colante industrializada, rejuntado</t>
  </si>
  <si>
    <t>Rodapé em porcelanato técnico antiderrapante para área interna, grupo de absorção BIa, assentado com argamassa colante industrializada, rejuntado</t>
  </si>
  <si>
    <t>Revestimento em porcelanato técnico natural para área interna e ambiente com acesso ao exterior, grupo de absorção BIa, assentado com argamassa colante industrializada, rejuntado</t>
  </si>
  <si>
    <t>Rodapé em porcelanato técnico natural, para área interna e ambiente com acesso ao exterior, grupo de absorção BIa, assentado com argamassa colante industrializada, rejuntado</t>
  </si>
  <si>
    <t>Revestimento em porcelanato técnico polido para área interna e ambiente de médio tráfego, grupo de absorção BIa, coeficiente de atrito I, assentado com argamassa colante industrializada, rejuntado</t>
  </si>
  <si>
    <t>Rodapé em porcelanato técnico polido para área interna e ambiente de médio tráfego, grupo de absorção BIa, assentado com argamassa colante industrializada, rejuntado</t>
  </si>
  <si>
    <t>Revestimento em mármore branco, espessura de 2 cm, assente com massa</t>
  </si>
  <si>
    <t>Revestimento em mármore travertino nacional, espessura de 2 cm, assente com massa</t>
  </si>
  <si>
    <t>Revestimento em mármore branco, espessura de 3 cm, assente com massa</t>
  </si>
  <si>
    <t>Revestimento em mármore travertino nacional, espessura de 3 cm, assente com massa</t>
  </si>
  <si>
    <t>Degrau e espelho em mármore branco, espessura de 2 cm</t>
  </si>
  <si>
    <t>Degrau e espelho em mármore travertino nacional, espessura de 2 cm</t>
  </si>
  <si>
    <t>Rodapé em mármore branco, espessura de 2 cm e altura de 7 cm</t>
  </si>
  <si>
    <t>Rodapé em pedra Miracema, altura de 5,75 cm</t>
  </si>
  <si>
    <t>Rodapé em pedra Miracema, altura de 11,5 cm</t>
  </si>
  <si>
    <t>Rodapé em pedra mineira simples, altura de 10 cm</t>
  </si>
  <si>
    <t>Rodapé em pedra ardósia, altura de 7 cm</t>
  </si>
  <si>
    <t>Peitoril e/ou soleira em ardósia, espessura de 2 cm e largura até 20 cm</t>
  </si>
  <si>
    <t>Revestimento em borracha sintética preta, espessura de 4 mm - colado</t>
  </si>
  <si>
    <t>21.01.160</t>
  </si>
  <si>
    <t>Revestimento em grama sintética, com espessura de 20 a 32 mm</t>
  </si>
  <si>
    <t>Revestimento vinílico, espessura de 2 mm, para tráfego médio, com impermeabilizante acrílico</t>
  </si>
  <si>
    <t>Revestimento vinílico, espessura de 3,2 mm, para tráfego intenso, com impermeabilizante acrílico</t>
  </si>
  <si>
    <t>21.02.071</t>
  </si>
  <si>
    <t>Revestimento vinílico em manta, espessura total de 2mm, resistente a lavagem com hipoclorito</t>
  </si>
  <si>
    <t>Revestimento vinílico em manta heterogênea, espessura de 2 mm, com impermeabilizante acrílico</t>
  </si>
  <si>
    <t>Revestimento vinílico flexível em manta homogênea, espessura de 2 mm, com impermeabilizante acrílico</t>
  </si>
  <si>
    <t>Revestimento vinílico heterogêneo flexível em réguas, espessura de 3 mm, com impermeabilizante acrílico</t>
  </si>
  <si>
    <t>Revestimento vinílico autoportante acústico, espessura de 4,5 mm, com impermeabilizante acrílico</t>
  </si>
  <si>
    <t>Revestimento vinílico autoportante, espessura de 4 mm, com impermeabilizante acrílico</t>
  </si>
  <si>
    <t>Revestimento vinílico antiestático acústico, espessura de 5 mm, com impermeabilizante acrílico</t>
  </si>
  <si>
    <t>Revestimento em aço inoxidável AISI 304, liga 18,8, chapa 20, espessura de 1 mm, acabamento escovado com grana especial</t>
  </si>
  <si>
    <t>Revestimento em placas de alumínio composto "ACM", espessura de 4 mm e acabamento em PVDF</t>
  </si>
  <si>
    <t>Piso em painel com miolo de madeira contraplacado por lâminas de madeira e externamente por chapas em CRFS, espessura de 40 mm</t>
  </si>
  <si>
    <t>Piso elevado de concreto em placas de 600 x 600 mm, antiderrapante, sem acabamento</t>
  </si>
  <si>
    <t>Rodapé de poliestireno, espessura de 7 cm</t>
  </si>
  <si>
    <t>Rodapé de poliestireno, espessura de 8 cm</t>
  </si>
  <si>
    <t>Rodapé para piso vinílico em PVC, espessura de 2 mm e altura de 5 cm, curvo/plano, com impermeabilizante acrílico</t>
  </si>
  <si>
    <t>Rodapé flexível para piso vinílico em PVC, espessura de 2 mm e altura de 7,5 cm, curvo/plano, com impermeabilizante acrílico</t>
  </si>
  <si>
    <t>Rodapé hospitalar flexível em PVC para piso vinílico, espessura de 2 mm e altura de 7,5 cm, com impermeabilizante acrílico</t>
  </si>
  <si>
    <t>Rodapé em borracha sintética preta, altura até 7 cm - colado</t>
  </si>
  <si>
    <t>Rodapé em laminado melamínico dissipativo, espessura de 2 mm e altura de 10 cm</t>
  </si>
  <si>
    <t>Testeira flexível para arremate de degrau vinílico em PVC, espessura de 2 mm, com impermeabilizante acrílico</t>
  </si>
  <si>
    <t>Testeira em tábua aparelhada, largura até 20 cm</t>
  </si>
  <si>
    <t>Forro em painéis de gesso acartonado, espessura de 12,5 mm, fixo</t>
  </si>
  <si>
    <t>Forro em painéis de gesso acartonado, acabamento liso com película em PVC - 625mm x 1250mm, espessura de 9,5mm, removível</t>
  </si>
  <si>
    <t>Forro de gesso removível com película rígida de PVC de 625mm x 625mm</t>
  </si>
  <si>
    <t>Forro modular removível em PVC de 618mm x 1243mm</t>
  </si>
  <si>
    <t>Forro em fibra mineral com placas acústicas removíveis de 625mm x 1250mm</t>
  </si>
  <si>
    <t>Forro em fibra mineral com placas acústicas removíveis de 625mm x 625mm</t>
  </si>
  <si>
    <t>Forro metálico removível, em painéis de 625mm x 625mm, tipo colmeia</t>
  </si>
  <si>
    <t>Faixa/batedor de proteção em madeira aparelhada natural de 10 x 2,5 cm</t>
  </si>
  <si>
    <t>Prateleira sob medida em compensado, revestida nas duas faces em laminado fenólico melamínico</t>
  </si>
  <si>
    <t>Caixilho removível em tela de aço galvanizado, tipo ondulada com malha de 1", fio 12, com requadro tubular de aço carbono, sob medida</t>
  </si>
  <si>
    <t>Caixilho fixo em tela de aço galvanizado tipo ondulada com malha de 1/2", fio 12, com requadro em cantoneira de aço carbono, sob medida</t>
  </si>
  <si>
    <t>Tela de proteção tipo mosquiteira em aço galvanizado, com requadro em perfis de ferro</t>
  </si>
  <si>
    <t>24.08.031</t>
  </si>
  <si>
    <t>Corrimão em tubo de aço inoxidável escovado, diâmetro de 1 1/2"</t>
  </si>
  <si>
    <t>25.01.361</t>
  </si>
  <si>
    <t>25.01.371</t>
  </si>
  <si>
    <t>25.02.211</t>
  </si>
  <si>
    <t>25.02.221</t>
  </si>
  <si>
    <t>Tela de proteção tipo mosquiteira removível, em fibra de vidro com revestimento em PVC e requadro em alumínio</t>
  </si>
  <si>
    <t>26.01.348</t>
  </si>
  <si>
    <t>27.02.001</t>
  </si>
  <si>
    <t>Chapa em policarbonato compacta, fumê, espessura de 6mm</t>
  </si>
  <si>
    <t>27.02.011</t>
  </si>
  <si>
    <t>Chapa em policarbonato compacta, cristal, espessura de 6 mm</t>
  </si>
  <si>
    <t>27.02.041</t>
  </si>
  <si>
    <t>Chapa em policarbonato compacta, cristal, espessura de 10 mm</t>
  </si>
  <si>
    <t>27.04.052</t>
  </si>
  <si>
    <t>Cantoneira adesiva em vinil de alto impacto</t>
  </si>
  <si>
    <t>Ferragem completa com maçaneta tipo alavanca, para porta externa com 1 folha</t>
  </si>
  <si>
    <t>Ferragem completa com maçaneta tipo alavanca, para porta externa com 2 folhas</t>
  </si>
  <si>
    <t>Ferragem completa com maçaneta tipo alavanca, para porta interna com 1 folha</t>
  </si>
  <si>
    <t>30.01.061</t>
  </si>
  <si>
    <t>Barra de apoio lateral para lavatório, para pessoas com mobilidade reduzida, em tubo de aço inoxidável de 1.1/4", comprimento 25 a 30 cm</t>
  </si>
  <si>
    <t>30.06.061</t>
  </si>
  <si>
    <t>30.06.064</t>
  </si>
  <si>
    <t>32.06.151</t>
  </si>
  <si>
    <t>Lâmina refletiva revestida com dupla face em alumínio, dupla malha de reforço e laminação entre camadas, para isolação térmica</t>
  </si>
  <si>
    <t>33.10.041</t>
  </si>
  <si>
    <t>Esmalte à base de água em massa, inclusive preparo</t>
  </si>
  <si>
    <t>Proteção passiva contra incêndio com tinta intumescente, tempo requerido de resistência ao fogo TRRF = 60 minutos - aplicação em painéis de gesso acartonado</t>
  </si>
  <si>
    <t>33.12.011</t>
  </si>
  <si>
    <t>Esmalte à base de água em madeira, inclusive preparo</t>
  </si>
  <si>
    <t>34.04.164</t>
  </si>
  <si>
    <t>34.04.166</t>
  </si>
  <si>
    <t>35.20.050</t>
  </si>
  <si>
    <t>Caixa de medição externa tipo ´L´ (900 x 600 x 270) mm, padrão Concessionárias</t>
  </si>
  <si>
    <t>Caixa de medição externa tipo ´N´ (1300 x 1200 x 270) mm, padrão Concessionárias</t>
  </si>
  <si>
    <t>Caixa de medição externa tipo ´M´ (900 x 1200 x 270) mm, padrão Concessionárias</t>
  </si>
  <si>
    <t>Caixa para seccionadora tipo ´T´ (900 x 600 x 250) mm, padrão Concessionárias</t>
  </si>
  <si>
    <t>Caixa de medição interna tipo ´A1´ (1000 x 1000 x 300) mm, padrão Concessionárias</t>
  </si>
  <si>
    <t>Caixa de proteção para transformador de corrente, (1000 x 750 x 300) mm, padrão Concessionárias</t>
  </si>
  <si>
    <t>Caixa de proteção dos bornes do medidor, (300 x 250 x 90) mm, padrão Concessionárias</t>
  </si>
  <si>
    <t>Caixa de entrada tipo ´E´ (560 x 350 x 210) mm - padrão Concessionárias</t>
  </si>
  <si>
    <t>Caixa base lateral tipo ´N´ (1300 x 400 x 250) mm</t>
  </si>
  <si>
    <t>38.07.172</t>
  </si>
  <si>
    <t>Canaleta em PVC de 20 x 12 mm, inclusive acessórios</t>
  </si>
  <si>
    <t>Cabo de cobre de 25 mm², isolamento 8,7/15 kV - isolação EPR 90°C</t>
  </si>
  <si>
    <t>Cabo de cobre de 35 mm², isolamento 8,7/15 kV - isolação EPR 90°C</t>
  </si>
  <si>
    <t>Cabo de cobre de 50 mm², isolamento 8,7/15 kV - isolação EPR 90°C</t>
  </si>
  <si>
    <t>Cabo de cobre de 120 mm², isolamento 8,7/15 kV - isolação EPR 90°C</t>
  </si>
  <si>
    <t>Conector terminal tipo BNC para cabo coaxial RG 59</t>
  </si>
  <si>
    <t>39.09.015</t>
  </si>
  <si>
    <t>Conector de emenda tipo BNC para cabo coaxial RG 59</t>
  </si>
  <si>
    <t>39.20.005</t>
  </si>
  <si>
    <t>Tomada para telefone 4P, padrão TELEBRÁS, com placa</t>
  </si>
  <si>
    <t>Contator de potência 38 A/40 A - 2na+2nf</t>
  </si>
  <si>
    <t>Relé fotoelétrico 50/60 Hz, 110/220 V, 1200 VA, completo</t>
  </si>
  <si>
    <t>Relé de tempo eletrônico de 0,6 até 6 s - 220V - 50/60 Hz</t>
  </si>
  <si>
    <t>Relé de tempo eletrônico de 1,5 até 15 minutos - 110V - 50/60Hz</t>
  </si>
  <si>
    <t>Relé de sobrecarga eletrônico para acoplamento direto, faixa de ajuste de 55 A até 250 A</t>
  </si>
  <si>
    <t>Relé de tempo eletrônico de 3 até 30s - 220V - 50/60Hz</t>
  </si>
  <si>
    <t>41.02.541</t>
  </si>
  <si>
    <t>41.02.551</t>
  </si>
  <si>
    <t>41.02.562</t>
  </si>
  <si>
    <t>Lâmpada fluorescente compacta longa "1U", base 2G-11 de 36 W</t>
  </si>
  <si>
    <t>Lâmpada fluorescente compacta "2U", base G24q-3 de 26 W</t>
  </si>
  <si>
    <t>Reator eletrônico de alto fator de potência com partida instantânea, para duas lâmpadas fluorescentes tubulares, base bipino bilateral, 28 W - 127 V / 220 V</t>
  </si>
  <si>
    <t>Reator eletrônico de alto fator de potência com partida instantânea, para uma lâmpada fluorescente compacta "2U", base G24q-3, 26 W - 220 V</t>
  </si>
  <si>
    <t>Reator eletrônico de alto fator de potência com partida instantânea, para duas lâmpadas fluorescentes compactas "2U", base G24q-3, 26 W - 220 V</t>
  </si>
  <si>
    <t>Poste telecônico reto em aço SAE 1010/1020 galvanizado a fogo, com base, altura de 7,00 m</t>
  </si>
  <si>
    <t>41.11.703</t>
  </si>
  <si>
    <t>41.11.711</t>
  </si>
  <si>
    <t>41.11.721</t>
  </si>
  <si>
    <t>Projetor retangular fechado, com alojamento para reator, para lâmpada vapor metálico ou vapor de sódio de 150 W a 400 W</t>
  </si>
  <si>
    <t>Projetor retangular fechado, para lâmpada vapor metálico de 70 W/150 W ou halógena de 300 W/500 W</t>
  </si>
  <si>
    <t>Projetor retangular fechado, para lâmpada vapor metálico ou vapor de sódio de 250 W/400 W</t>
  </si>
  <si>
    <t>Projetor cônico fechado, para lâmpadas vapor metálico, vapor de sódio de 250 W/400 W ou mista de 250 W/500 W</t>
  </si>
  <si>
    <t>Luminária blindada de sobrepor ou pendente em calha fechada, para 1 lâmpada fluorescente de 32 W/36 W/40 W</t>
  </si>
  <si>
    <t>Luminária blindada de sobrepor ou pendente em calha fechada, para 2 lâmpadas fluorescentes de 32 W/36 W/40 W</t>
  </si>
  <si>
    <t>Luminária blindada oval de sobrepor ou arandela, para lâmpada fluorescentes compacta</t>
  </si>
  <si>
    <t>Luminária retangular de sobrepor tipo calha aberta, para 2 lâmpadas fluorescentes tubulares de 32 W</t>
  </si>
  <si>
    <t>Luminária quadrada de embutir tipo calha aberta com aletas planas, para 2 lâmpadas fluorescentes compactas de 18 W/26 W</t>
  </si>
  <si>
    <t>Luminária redonda de embutir com difusor recuado, para 1 ou 2 lâmpadas fluorescentes compactas de 15 W/18 W/20 W/23 W/26 W</t>
  </si>
  <si>
    <t>Luminária retangular de sobrepor tipo calha aberta, com refletor em alumínio de alto brilho, para 2 lâmpadas fluorescentes tubulares 32 W/36 W</t>
  </si>
  <si>
    <t>Luminária quadrada de embutir tipo calha aberta, com refletor e aleta parabólicas em alumínio de alto brilho, para 4 lâmpadas fluorescentes de 14 W/16 W/18 W</t>
  </si>
  <si>
    <t>41.31.087</t>
  </si>
  <si>
    <t>Conector em latão estanhado para cabos de 16 a 50 mm² e vergalhões até 3/8"</t>
  </si>
  <si>
    <t>Caixa de equalização, de embutir, em aço com barramento, de 400 x 400 mm e tampa</t>
  </si>
  <si>
    <t>Caixa de equalização, de embutir, em aço com barramento, de 200 x 200 mm e tampa</t>
  </si>
  <si>
    <t>Suporte para fixação de fita de alumínio 7/8" x 1/8", com base plana</t>
  </si>
  <si>
    <t>Cordoalha flexível "Jumpers" de 25 x 235 mm, com 4 furos de 11 mm</t>
  </si>
  <si>
    <t>Cordoalha flexível "Jumpers" de 25 x 300 mm, com 4 furos de 11 mm</t>
  </si>
  <si>
    <t>Conector tipo ´X´ para aterramento de telas, acabamento estanhado, para cabo de 16 - 50 mm²</t>
  </si>
  <si>
    <t>Solda exotérmica conexão cabo-haste em X sobreposto, bitola do cabo de 35mm² a 50mm² para haste de 5/8" e 3/4"</t>
  </si>
  <si>
    <t>Solda exotérmica conexão cabo-haste em T, bitola do cabo de 35mm² para haste de 5/8" e 3/4"</t>
  </si>
  <si>
    <t>Solda exotérmica conexão cabo-haste em T, bitola do cabo de 50mm² a 95mm² para haste de 5/8" e 3/4"</t>
  </si>
  <si>
    <t>Solda exotérmica conexão cabo-haste na lateral, bitola do cabo de 25mm² a 70mm² para haste de 5/8" e 3/4"</t>
  </si>
  <si>
    <t>Solda exotérmica conexão cabo-haste no topo, bitola do cabo de 25mm² a 35mm² para haste de 5/8"</t>
  </si>
  <si>
    <t>Solda exotérmica conexão cabo-haste no topo, bitola do cabo de 50mm² a 95mm² para haste de 5/8" e 3/4"</t>
  </si>
  <si>
    <t>Solda exotérmica conexão cabo-ferro de construção com cabo paralelo, bitola do cabo de 35mm² para haste de 5/8" e 3/4"</t>
  </si>
  <si>
    <t>Solda exotérmica conexão cabo-ferro de construção com cabo paralelo, bitola do cabo de 50mm² a 70mm² para haste de 5/8" e 3/4"</t>
  </si>
  <si>
    <t>Solda exotérmica conexão cabo-ferro de construção com cabo em X sobreposto, bitola do cabo de 35mm² a 70mm² para haste de 5/8"</t>
  </si>
  <si>
    <t>Solda exotérmica conexão cabo-ferro de construção com cabo em X sobreposto, bitola do cabo de 35mm² a 70mm² para haste de 3/8"</t>
  </si>
  <si>
    <t>44.03.931</t>
  </si>
  <si>
    <t>Desviador para duchas e chuveiros</t>
  </si>
  <si>
    <t>Válvula de esfera em aço carbono fundido, passagem plena, classe 150 libras para vapor e classe 600 libras para água, óleo e gás, DN= 1/2´</t>
  </si>
  <si>
    <t>Válvula de esfera em aço carbono fundido, passagem plena, classe 150 libras para vapor e classe 600 libras para água, óleo e gás, DN= 3/4´</t>
  </si>
  <si>
    <t>Válvula de esfera em aço carbono fundido, passagem plena, classe 150 libras para vapor e classe 600 libras para água, óleo e gás, DN= 1´</t>
  </si>
  <si>
    <t>Válvula de esfera em aço carbono fundido, passagem plena, extremidades rosqueáveis, classe 300 libras para vapor saturado, DN= 2´</t>
  </si>
  <si>
    <t>Purgador termodinâmico com filtro incorporado, em aço inoxidável forjado, pressão de 0,25 a 42 kg/cm², temperatura até 425°C, DN= 1/2´</t>
  </si>
  <si>
    <t>Pigtail em latão para manômetro, DN= 1/2´</t>
  </si>
  <si>
    <t>Regulador de primeiro estágio de alta pressão até 2 kgf/cm², vazão de 90 kg GLP/hora</t>
  </si>
  <si>
    <t>Regulador de primeiro estágio de alta pressão até 1,3 kgf/cm², vazão de 50 kg GLP/hora</t>
  </si>
  <si>
    <t>Regulador de segundo estágio para gás, uso industrial, vazão até 12 kg GLP/hora</t>
  </si>
  <si>
    <t>48.02.401</t>
  </si>
  <si>
    <t>48.04.381</t>
  </si>
  <si>
    <t>Reservatório em concreto armado cilíndrico, vertical, bipartido, método construtivo em formas deslizantes, diâmetro interno de 3,50m a 4,00m, altura de 15,00m a 25,00m</t>
  </si>
  <si>
    <t>48.04.391</t>
  </si>
  <si>
    <t>Reservatório em concreto armado cilíndrico, vertical, bipartido, método construtivo em formas deslizantes, diâmetro interno de 5,5m a 6,00m, altura de 25,00m a 30,00m</t>
  </si>
  <si>
    <t>Grelha hemisférica em ferro fundido de 4"</t>
  </si>
  <si>
    <t>Grelha hemisférica em ferro fundido de 3"</t>
  </si>
  <si>
    <t>Grelha hemisférica em ferro fundido de 6"</t>
  </si>
  <si>
    <t>Grelha hemisférica em ferro fundido de 2"</t>
  </si>
  <si>
    <t>Captador pluvial em aço inoxidável e grelha em alumínio, com mecanismo anti-vórtice, DN= 50 mm</t>
  </si>
  <si>
    <t>Captador pluvial em aço inoxidável e grelha em alumínio, com mecanismo anti-vórtice, DN= 75 mm</t>
  </si>
  <si>
    <t>Tampão em ferro fundido, diâmetro de 600 mm, classe B 125 (ruptura &gt; 125 kN)</t>
  </si>
  <si>
    <t>Tampão em ferro fundido, diâmetro de 600 mm, classe C 250 (ruptura &gt; 250 kN)</t>
  </si>
  <si>
    <t>Tampão em ferro fundido, diâmetro de 600 mm, classe D 400 (ruptura&gt; 400 kN)</t>
  </si>
  <si>
    <t>Tampão em ferro fundido de 300 x 300 mm, classe B 125 (ruptura &gt; 125 kN)</t>
  </si>
  <si>
    <t>Tampão em ferro fundido de 400 x 400 mm, classe B 125 (ruptura &gt; 125 kN)</t>
  </si>
  <si>
    <t>Tampão em ferro fundido de 500 x 500 mm, classe B 125 (ruptura &gt; 125 kN)</t>
  </si>
  <si>
    <t>Tampão em ferro fundido de 600 x 600 mm, classe B 125 (ruptura &gt; 125 kN)</t>
  </si>
  <si>
    <t>Grelha com calha e cesto coletor para piso em aço inoxidável, largura de 15 cm</t>
  </si>
  <si>
    <t>Grelha com calha e cesto coletor para piso em aço inoxidável, largura de 20 cm</t>
  </si>
  <si>
    <t>Canaleta com grelha em alumínio, largura de 80 mm</t>
  </si>
  <si>
    <t>49.11.141</t>
  </si>
  <si>
    <t>Chaminé para poço de visita tipo PMSP em alvenaria, diâmetro interno 70 cm - pescoço</t>
  </si>
  <si>
    <t>Esguicho em latão com engate rápido, DN= 2 1/2´, jato regulável</t>
  </si>
  <si>
    <t>Válvula de governo completa com alarme VGA, corpo em ferro fundido, extremidades flangeadas e DN = 6´</t>
  </si>
  <si>
    <t>50.10.084</t>
  </si>
  <si>
    <t>Extintor manual de pó químico seco 20 BC - capacidade de 12 kg</t>
  </si>
  <si>
    <t>54.04.392</t>
  </si>
  <si>
    <t>Piso em placa de concreto permeável drenante, cor natural, com resina protetora</t>
  </si>
  <si>
    <t>61.10.007</t>
  </si>
  <si>
    <t>Válvula esfera duas vias flangeada, diâmetro 3''</t>
  </si>
  <si>
    <t>61.15.181</t>
  </si>
  <si>
    <t>61.15.191</t>
  </si>
  <si>
    <t>61.15.196</t>
  </si>
  <si>
    <t>Módulo de expansão para 8 canais de entrada analógica</t>
  </si>
  <si>
    <t>61.15.201</t>
  </si>
  <si>
    <t>67.02.502</t>
  </si>
  <si>
    <t>67.02.503</t>
  </si>
  <si>
    <t>Patch cords de 1,50 ou 3,00 m - RJ-45 / RJ-45 - categoria 6A</t>
  </si>
  <si>
    <t>Bloco de ligação com engate rápido para 10 pares, BER-10</t>
  </si>
  <si>
    <t>Calha de aço com 4 tomadas 2P+T - 250 V, com cabo</t>
  </si>
  <si>
    <t>Bandeja fixa para rack, 19" x 500 mm</t>
  </si>
  <si>
    <t>Bandeja fixa para rack, 19" x 800 mm</t>
  </si>
  <si>
    <t>Bandeja deslizante para rack, 19" x 800 mm</t>
  </si>
  <si>
    <t>Caixa de emenda ventilada, em polipropileno, para até 200 pares</t>
  </si>
  <si>
    <t>97.02.036</t>
  </si>
  <si>
    <t>Placa de identificação em PVC com texto em vinil</t>
  </si>
  <si>
    <t>Placa de sinalização em PVC fotoluminescente (200x200mm), com indicação de equipamentos de alarme, detecção e extinção de incêndio</t>
  </si>
  <si>
    <t>Placa de sinalização em PVC fotoluminescente (150x150mm), com indicação de equipamentos de combate à incêndio e alarme</t>
  </si>
  <si>
    <t>2.</t>
  </si>
  <si>
    <t>3.</t>
  </si>
  <si>
    <t>2.01</t>
  </si>
  <si>
    <t>2.02</t>
  </si>
  <si>
    <t>2.03</t>
  </si>
  <si>
    <t>3.01</t>
  </si>
  <si>
    <t>3.02</t>
  </si>
  <si>
    <t>3.03</t>
  </si>
  <si>
    <t>2.04</t>
  </si>
  <si>
    <t>2.05</t>
  </si>
  <si>
    <t>2.06</t>
  </si>
  <si>
    <t>2.07</t>
  </si>
  <si>
    <t>2.08</t>
  </si>
  <si>
    <t>2.09</t>
  </si>
  <si>
    <t>2.10</t>
  </si>
  <si>
    <t>2.11</t>
  </si>
  <si>
    <t>2.12</t>
  </si>
  <si>
    <t>2.13</t>
  </si>
  <si>
    <t>2.14</t>
  </si>
  <si>
    <t>2.15</t>
  </si>
  <si>
    <t>CRONOGRAMA FÍSICO / FINANCEIRO</t>
  </si>
  <si>
    <t>OBJETO:</t>
  </si>
  <si>
    <t>MUNICÍPIO:</t>
  </si>
  <si>
    <t>PRAZO PROPOSTO</t>
  </si>
  <si>
    <t>ÍTEM</t>
  </si>
  <si>
    <t>SERVIÇO</t>
  </si>
  <si>
    <t>VALOR DO SERVIÇO</t>
  </si>
  <si>
    <t>1º ETAPA</t>
  </si>
  <si>
    <t>2º ETAPA</t>
  </si>
  <si>
    <t>3º ETAPA</t>
  </si>
  <si>
    <t>TOTAIS</t>
  </si>
  <si>
    <t>PRAZO DE EXECUÇÃO 30 DIAS</t>
  </si>
  <si>
    <t>Prazo de liberação: após a medição dos serviços.</t>
  </si>
  <si>
    <t>TOTAL SEM BDI</t>
  </si>
  <si>
    <t>PLANO DE APLICAÇÃO DOS RECURSOS COM BDI</t>
  </si>
  <si>
    <t>TOTAL DE RECURSOS APLICADOS</t>
  </si>
  <si>
    <t>% EFETUADA NA ETAPA</t>
  </si>
  <si>
    <t>01.20.691</t>
  </si>
  <si>
    <t>Levantamento planimétrico cadastral com áreas ocupadas predominantemente por comunidades - área até 20.000 m² (mínimo de 3.500 m²)</t>
  </si>
  <si>
    <t>01.20.701</t>
  </si>
  <si>
    <t>01.20.711</t>
  </si>
  <si>
    <t>01.20.721</t>
  </si>
  <si>
    <t>Levantamento planimétrico cadastral com áreas até 50% de ocupação - área até 20.000 m² (mínimo de 3.500 m²)</t>
  </si>
  <si>
    <t>01.20.731</t>
  </si>
  <si>
    <t>01.20.741</t>
  </si>
  <si>
    <t>01.20.751</t>
  </si>
  <si>
    <t>Levantamento planimétrico cadastral com áreas acima de 50% de ocupação - área até 20.000 m² (mínimo de 4.000 m²)</t>
  </si>
  <si>
    <t>01.20.761</t>
  </si>
  <si>
    <t>01.20.771</t>
  </si>
  <si>
    <t>01.20.781</t>
  </si>
  <si>
    <t>Levantamento planialtimétrico cadastral com áreas ocupadas predominantemente por comunidades - área até 20.000 m² (mínimo de 3.500 m²)</t>
  </si>
  <si>
    <t>01.20.791</t>
  </si>
  <si>
    <t>01.20.801</t>
  </si>
  <si>
    <t>01.20.811</t>
  </si>
  <si>
    <t>Levantamento planialtimétrico cadastral com áreas até 50% de ocupação - área até 20.000 m² (mínimo de 4.000 m²)</t>
  </si>
  <si>
    <t>01.20.821</t>
  </si>
  <si>
    <t>01.20.831</t>
  </si>
  <si>
    <t>01.20.841</t>
  </si>
  <si>
    <t>Levantamento planialtimétrico cadastral com áreas acima de 50% de ocupação - área até 20.000 m² (mínimo de 3.500 m²)</t>
  </si>
  <si>
    <t>01.20.851</t>
  </si>
  <si>
    <t>01.20.861</t>
  </si>
  <si>
    <t>01.20.871</t>
  </si>
  <si>
    <t>Levantamento planialtimétrico cadastral em área rural até 2 alqueires (mínimo de 10.000 m²)</t>
  </si>
  <si>
    <t>01.20.881</t>
  </si>
  <si>
    <t>01.20.891</t>
  </si>
  <si>
    <t>01.20.901</t>
  </si>
  <si>
    <t>01.20.911</t>
  </si>
  <si>
    <t>01.20.921</t>
  </si>
  <si>
    <t>01.23.700</t>
  </si>
  <si>
    <t>Taxa de mobilização e desmobilização para reforço estrutural com fibra de carbono</t>
  </si>
  <si>
    <t>01.23.701</t>
  </si>
  <si>
    <t>Preparação de substrato para colagem de fibra de carbono, mediante lixamento e/ou apicoamento e escovação</t>
  </si>
  <si>
    <t>01.23.702</t>
  </si>
  <si>
    <t>Desmontagem de forma em madeira para estrutura de laje, com tábuas</t>
  </si>
  <si>
    <t>13.01.130</t>
  </si>
  <si>
    <t>Laje pré-fabricada mista vigota treliçada/lajota cerâmica - LT 12 (8+4) e capa com concreto de 25 MPa</t>
  </si>
  <si>
    <t>13.01.150</t>
  </si>
  <si>
    <t>Laje pré-fabricada mista vigota treliçada/lajota cerâmica - LT 16 (12+4) e capa com concreto de 25 MPa</t>
  </si>
  <si>
    <t>13.01.170</t>
  </si>
  <si>
    <t>Laje pré-fabricada mista vigota treliçada/lajota cerâmica - LT 20 (16+4) e capa com concreto de 25 MPa</t>
  </si>
  <si>
    <t>13.01.190</t>
  </si>
  <si>
    <t>Laje pré-fabricada mista vigota treliçada/lajota cerâmica - LT 24 (20+4) e capa com concreto de 25 MPa</t>
  </si>
  <si>
    <t>13.01.210</t>
  </si>
  <si>
    <t>Laje pré-fabricada mista vigota treliçada/lajota cerâmica - LT 30 (24+6) e capa com concreto de 25 MPa</t>
  </si>
  <si>
    <t>13.01.310</t>
  </si>
  <si>
    <t>Laje pré-fabricada unidirecional em viga treliçada/lajota em EPS LT 12 (8 + 4), com capa de concreto de 25 MPa</t>
  </si>
  <si>
    <t>13.01.320</t>
  </si>
  <si>
    <t>Laje pré-fabricada unidirecional em viga treliçada/lajota em EPS LT 16 (12 + 4), com capa de concreto de 25 MPa</t>
  </si>
  <si>
    <t>13.01.330</t>
  </si>
  <si>
    <t>Laje pré-fabricada unidirecional em viga treliçada/lajota em EPS LT 20 (16 + 4), com capa de concreto de 25 MPa</t>
  </si>
  <si>
    <t>13.01.340</t>
  </si>
  <si>
    <t>Laje pré-fabricada unidirecional em viga treliçada/lajota em EPS LT 25 (20 + 5), com capa de concreto de 25 MPa</t>
  </si>
  <si>
    <t>13.01.350</t>
  </si>
  <si>
    <t>Laje pré-fabricada unidirecional em viga treliçada/lajota em EPS LT 30 (25 + 5), com capa de concreto de 25 MPa</t>
  </si>
  <si>
    <t>13.02.150</t>
  </si>
  <si>
    <t>Laje pré-fabricada mista vigota protendida/lajota cerâmica - LP 12 (8+4) e capa com concreto de 25 MPa</t>
  </si>
  <si>
    <t>13.02.170</t>
  </si>
  <si>
    <t>Laje pré-fabricada mista vigota protendida/lajota cerâmica - LP 16 (12+4) e capa com concreto de 25 MPa</t>
  </si>
  <si>
    <t>13.02.190</t>
  </si>
  <si>
    <t>Laje pré-fabricada mista vigota protendida/lajota cerâmica - LP 20 (16+4) e capa com concreto de 25 MPa</t>
  </si>
  <si>
    <t>13.02.210</t>
  </si>
  <si>
    <t>Laje pré-fabricada mista vigota protendida/lajota cerâmica - LP 25 (20+5) e capa com concreto de 25 MPa</t>
  </si>
  <si>
    <t>15.03.150</t>
  </si>
  <si>
    <t>Fornecimento e montagem de estrutura metálica em perfil metalon, sem pintura</t>
  </si>
  <si>
    <t>Piso com requadro em concreto simples com controle de fck= 20 MPa</t>
  </si>
  <si>
    <t>Piso com requadro em concreto simples com controle de fck= 25 MPa</t>
  </si>
  <si>
    <t>21.03.152</t>
  </si>
  <si>
    <t>Revestimento em placas de alumínio composto "ACM", espessura de 4 mm e acabamento em PVDF, na cor verde</t>
  </si>
  <si>
    <t>Folha de porta lisa comum - 60 x 210 cm</t>
  </si>
  <si>
    <t>Folha de porta lisa comum - 70 x 210 cm</t>
  </si>
  <si>
    <t>Folha de porta lisa comum - 80 x 210 cm</t>
  </si>
  <si>
    <t>Folha de porta lisa comum - 90 x 210 cm</t>
  </si>
  <si>
    <t>Folha de porta em laminado fenólico melamínico com acabamento liso - 70 x 210 cm</t>
  </si>
  <si>
    <t>Folha de porta em laminado fenólico melamínico com acabamento liso - 90 x 210 cm</t>
  </si>
  <si>
    <t>Folha de porta em laminado fenólico melamínico com acabamento liso - 80 x 210 cm</t>
  </si>
  <si>
    <t>Grade de segurança em aço SAE 1045, para janela, diâmetro 1´, sem têmpera e revenimento</t>
  </si>
  <si>
    <t>Porta de segurança de abrir em grade de aço SAE 1045, diâmetro 1´, completa, sem têmpera e revenimento</t>
  </si>
  <si>
    <t>Porta de segurança de abrir em grade de aço SAE 1045 chapeada, diâmetro 1´, completa, sem têmpera e revenimento</t>
  </si>
  <si>
    <t>Porta de segurança de abrir em grade de aço SAE 1045, diâmetro 1´, com ferrolho longo embutido em caixa, completa, sem têmpera e revenimento</t>
  </si>
  <si>
    <t>Portão de segurança de abrir em grade de aço SAE 1045 chapeado, para muralha, diâmetro 1´, completo, sem têmpera e revenimento</t>
  </si>
  <si>
    <t>Grade de segurança em aço SAE 1045, para janela, diâmetro 1´, com têmpera e revenimento</t>
  </si>
  <si>
    <t>Porta de segurança de abrir em grade de aço SAE 1045, diâmetro 1´, completa, com têmpera e revenimento</t>
  </si>
  <si>
    <t>Porta de segurança de abrir em grade de aço SAE 1045 chapeada, diâmetro 1´, completa, com têmpera e revenimento</t>
  </si>
  <si>
    <t>Porta de segurança de abrir em grade de aço SAE 1045, diâmetro 1´, com ferrolho longo embutido em caixa, completa, com têmpera e revenimento</t>
  </si>
  <si>
    <t>Porta de segurança de abrir em grade de aço SAE 1045 chapeada, com isolamento acústico, diâmetro 1´, completa, com têmpera e revenimento</t>
  </si>
  <si>
    <t>Portão de segurança de abrir em grade de aço SAE 1045 chapeado, para muralha, diâmetro 1´, completo, com têmpera e revenimento</t>
  </si>
  <si>
    <t>Chapa perfurada em aço SAE 1020, furos redondos de diâmetro 25 mm, espessura 1/4´ - inclusive soldagem</t>
  </si>
  <si>
    <t>Caixilho fixo em alumínio, sob medida - branco</t>
  </si>
  <si>
    <t>Caixilho em alumínio maxim-ar com vidro - branco</t>
  </si>
  <si>
    <t>Caixilho em alumínio basculante com vidro - branco</t>
  </si>
  <si>
    <t>Caixilho em alumínio de correr com vidro - branco</t>
  </si>
  <si>
    <t>Porta de correr em alumínio com veneziana e vidro - cor branca</t>
  </si>
  <si>
    <t>Vidro multilaminado de alta segurança, proteção balística nível III</t>
  </si>
  <si>
    <t>Vidro multilaminado de alta segurança em policarbonato, proteção balística nível III</t>
  </si>
  <si>
    <t>Ferragem completa com maçaneta tipo alavanca, para porta interna com 2 folhas</t>
  </si>
  <si>
    <t>Cadeado de latão com cilindro de alta segurança, com 16 pinos e tetra-chave - 70mm</t>
  </si>
  <si>
    <t>Cabo em aço galvanizado com alma de aço, diâmetro de 3/8´ (9,52 mm)</t>
  </si>
  <si>
    <t>30.06.124</t>
  </si>
  <si>
    <t>Sinalização com pictograma autoadesivo em policarbonato para piso 80 cm x 120 cm - área de resgate</t>
  </si>
  <si>
    <t>33.11.050</t>
  </si>
  <si>
    <t>Esmalte à base água em superfície metálica, inclusive preparo</t>
  </si>
  <si>
    <t>Árvore ornamental tipo Aroeira salsa - h= 2,00 m</t>
  </si>
  <si>
    <t>Cerca em arame farpado com mourões de concreto, com ponta inclinada - 12 fiadas</t>
  </si>
  <si>
    <t>Gradil em aço galvanizado eletrofundido, malha 65 x 132 mm e pintura eletrostática</t>
  </si>
  <si>
    <t>Conjunto de 4 lixeiras para coleta seletiva, com tampa basculante, capacidade 50 litros</t>
  </si>
  <si>
    <t>Chave fusível base ´C´ para 15 kV/100 A, com capacidade de ruptura até 10 kA - com fusível</t>
  </si>
  <si>
    <t>37.16.071</t>
  </si>
  <si>
    <t>Sistema de barramento blindado de 100 a 2500 A, trifásico, barra de cobre</t>
  </si>
  <si>
    <t>Perfilado perfurado 38 x 38 mm em chapa 14 pré-zincada, com acessórios</t>
  </si>
  <si>
    <t>Perfilado perfurado 38 x 76 mm em chapa 14 pré-zincada, com acessórios</t>
  </si>
  <si>
    <t>Cabo de cobre flexível de 3 x 1,5 mm², isolamento 500 V - isolação PP 70°C</t>
  </si>
  <si>
    <t>Cabo de cobre flexível de 3 x 2,5 mm², isolamento 500 V - isolação PP 70°C</t>
  </si>
  <si>
    <t>Cabo de cobre flexível de 3 x 4 mm², isolamento 500 V - isolação PP 70°C</t>
  </si>
  <si>
    <t>Cabo de cobre flexível de 3 x 6 mm², isolamento 500 V - isolação PP 70°C</t>
  </si>
  <si>
    <t>Cabo de cobre flexível de 4 x 4 mm², isolamento 500 V - isolação PP 70°C</t>
  </si>
  <si>
    <t>Cabo de cobre flexível de 4 x 6 mm², isolamento 500 V - isolação PP 70°C</t>
  </si>
  <si>
    <t>Cabo de cobre flexível de 1,5 mm², isolamento 750 V - isolação LSHF/A 70°C - baixa emissão de fumaça e gases</t>
  </si>
  <si>
    <t>Cabo de cobre flexível de 2,5 mm², isolamento 750 V - isolação LSHF/A 70°C - baixa emissão de fumaça e gases</t>
  </si>
  <si>
    <t>Cabo de cobre flexível de 4 mm², isolamento 750 V - isolação LSHF/A 70°C - baixa emissão de fumaça e gases</t>
  </si>
  <si>
    <t>Cabo de cobre flexível de 6 mm², isolamento 750 V - isolação LSHF/A 70°C - baixa emissão de fumaça e gases</t>
  </si>
  <si>
    <t>Cabo de cobre flexível de 10 mm², isolamento 750 V - isolação LSHF/A 70°C - baixa emissão de fumaça e gases</t>
  </si>
  <si>
    <t>Luminária blindada retangular de embutir, para lâmpada de 160 W</t>
  </si>
  <si>
    <t>Barra condutora chata em alumínio de 3/4´ x 1/4´, inclusive acessórios de fixação</t>
  </si>
  <si>
    <t>Barra condutora chata em cobre de 3/4´ x 3/16´, inclusive acessórios de fixação</t>
  </si>
  <si>
    <t>Barra condutora chata em alumínio de 7/8´ x 1/8´, inclusive acessórios de fixação</t>
  </si>
  <si>
    <t>Chuveiro com válvula de acionamento antivandalismo, DN= 3/4´</t>
  </si>
  <si>
    <t>Chuveiro elétrico de 6.500W / 220V com resistência blindada</t>
  </si>
  <si>
    <t>Chuveiro elétrico de 5.500 W / 220 V em PVC</t>
  </si>
  <si>
    <t>Chuveiro elétrico de 7.500W / 220 V, com resistência blindada</t>
  </si>
  <si>
    <t>Coletor em alumínio para sistema de aquecimento solar com área coletora até 1,60 m²</t>
  </si>
  <si>
    <t>Coletor em alumínio para sistema de aquecimento solar com área coletora até 2,00 m²</t>
  </si>
  <si>
    <t>Exaustor elétrico em plástico, vazão de 150 a 190m³/h</t>
  </si>
  <si>
    <t>44.02.300</t>
  </si>
  <si>
    <t>Superfície sólido mineral para bancadas, saias, frontões e/ou cubas</t>
  </si>
  <si>
    <t>Armário de plástico de embutir, para lavatório</t>
  </si>
  <si>
    <t>Pressostato diferencial ajustável, caixa à prova de água, unidade sensora em aço inoxidável 316, faixa de operação entre 1,4 a 14 bar, para fluídos corrosivos, DN=1/2´</t>
  </si>
  <si>
    <t>47.20.181</t>
  </si>
  <si>
    <t>Caixa de gordura em alvenaria, 600 x 600 x 600 mm</t>
  </si>
  <si>
    <t>Caixa de areia em PVC, diâmetro nominal de 100 mm</t>
  </si>
  <si>
    <t>50.05.491</t>
  </si>
  <si>
    <t>Sinalizador visual de advertência</t>
  </si>
  <si>
    <t>50.05.492</t>
  </si>
  <si>
    <t>Sinalizador audiovisual de advertência</t>
  </si>
  <si>
    <t>Concreto asfáltico usinado a quente - Binder</t>
  </si>
  <si>
    <t>61.10.012</t>
  </si>
  <si>
    <t>61.10.564</t>
  </si>
  <si>
    <t>Grelha de insuflação de ar em alumínio anodizado, de dupla deflexão, tamanho: até 0,10 m²</t>
  </si>
  <si>
    <t>61.10.565</t>
  </si>
  <si>
    <t>Grelha de insuflação de ar em alumínio anodizado, de dupla deflexão, tamanho: acima de 0,10 m² até 0,50 m²</t>
  </si>
  <si>
    <t>61.10.566</t>
  </si>
  <si>
    <t>Grelha de insuflação de ar em alumínio anodizado, de dupla deflexão, tamanho: acima de 0,50 m² até 1,00 m²</t>
  </si>
  <si>
    <t>Vídeo porteiro eletrônico colorido, com um interfone</t>
  </si>
  <si>
    <t>Caixa subterrânea de entrada de telefonia, tipo R1 (600 x 350 x 500) mm, padrão TELEBRÁS, com tampa</t>
  </si>
  <si>
    <t>Caixa subterrânea de entrada de telefonia, tipo R2 (1070 x 520 x 500) mm, padrão TELEBRÁS, com tampa</t>
  </si>
  <si>
    <t>69.20.248</t>
  </si>
  <si>
    <t>Painel frontal cego - 19" x 1 U</t>
  </si>
  <si>
    <t>Painel frontal cego - 19" x 2 U</t>
  </si>
  <si>
    <t>2.16</t>
  </si>
  <si>
    <t>2.17</t>
  </si>
  <si>
    <t>Furação para até 10mm x 100mm em concreto armado, inclusive colagem de armadura (para até 8mm)</t>
  </si>
  <si>
    <t>Furação para 12,5mm x 100mm em concreto armado, inclusive colagem de armadura (para 10mm)</t>
  </si>
  <si>
    <t>Furação para 16mm x 100mm em concreto armado, inclusive colagem de armadura (para 12,5mm)</t>
  </si>
  <si>
    <t>Furação para até 10mm x 150mm em concreto armado, inclusive colagem de armadura (para até 8mm)</t>
  </si>
  <si>
    <t>Furação para 12,5mm x 150mm em concreto armado, inclusive colagem de armadura (para 10mm)</t>
  </si>
  <si>
    <t>Furação para 16mm x 150mm em concreto armado, inclusive colagem de armadura (para 12,5mm)</t>
  </si>
  <si>
    <t>Furação para 20mm x 150mm em concreto armado, inclusive colagem de armadura (para 16mm)</t>
  </si>
  <si>
    <t>Furação para até 10mm x 200mm em concreto armado, inclusive colagem de armadura (para 8mm)</t>
  </si>
  <si>
    <t>Furação para 12,5mm x 200mm em concreto armado, inclusive colagem de armadura (para 10mm)</t>
  </si>
  <si>
    <t>Furação para 16mm x 200mm em concreto armado, inclusive colagem de armadura (para 12,5mm)</t>
  </si>
  <si>
    <t>Furação para 20mm x 200mm em concreto armado, inclusive colagem de armadura (para 16mm)</t>
  </si>
  <si>
    <t>Revestimento interno de poço profundo tubo de aço preto liso calandrado, diâmetro de 16" (406,40 mm)</t>
  </si>
  <si>
    <t>Centralizador de coluna para poço profundo, diâmetro de 4" ou 6"</t>
  </si>
  <si>
    <t>Locação de plataforma elevatória articulada, com altura aproximada de 12,5m, capacidade de carga de 227 kg, elétrica</t>
  </si>
  <si>
    <t>Locação de plataforma elevatória articulada, com altura aproximada de 20 m, capacidade de carga de 227 kg, diesel</t>
  </si>
  <si>
    <t>Limpeza manual do terreno, inclusive troncos até 5 cm de diâmetro, com caminhão à disposição dentro da obra, até o raio de 1 km</t>
  </si>
  <si>
    <t>Limpeza mecanizada do terreno, inclusive troncos até 15 cm de diâmetro, com caminhão à disposição dentro e fora da obra, com transporte no raio de até 1 km</t>
  </si>
  <si>
    <t>Limpeza mecanizada do terreno, inclusive troncos com diâmetro acima de 15 cm até 50 cm, com caminhão à disposição dentro da obra, até o raio de 1 km</t>
  </si>
  <si>
    <t>Demolição mecanizada de concreto armado, inclusive fragmentação, carregamento, transporte até 1 quilômetro e descarregamento</t>
  </si>
  <si>
    <t>Demolição mecanizada de concreto simples, inclusive fragmentação, carregamento, transporte até 1 quilômetro e descarregamento</t>
  </si>
  <si>
    <t>Demolição mecanizada de pavimento ou piso em concreto, inclusive fragmentação, carregamento, transporte até 1 quilômetro e descarregamento</t>
  </si>
  <si>
    <t>Demolição mecanizada de sarjeta ou sarjetão, inclusive fragmentação, carregamento, transporte até 1 quilômetro e descarregamento</t>
  </si>
  <si>
    <t>Desmonte (levantamento) mecanizado de pavimento em paralelepípedo ou lajota de concreto, inclusive carregamento, transporte até 1 quilômetro e descarregamento</t>
  </si>
  <si>
    <t>Demolição (levantamento) mecanizada de pavimento asfáltico, inclusive carregamento, transporte até 1 quilômetro e descarregamento</t>
  </si>
  <si>
    <t>Fresagem de pavimento asfáltico com espessura até 5 cm, inclusive carregamento, transporte até 1 quilômetro e descarregamento</t>
  </si>
  <si>
    <t>Fresagem de pavimento asfáltico com espessura até 5 cm, inclusive remoção do material fresado até 10 quilômetros e varrição</t>
  </si>
  <si>
    <t>Retirada de sistema de fixação ou tarugamento de forro</t>
  </si>
  <si>
    <t>04.19.190</t>
  </si>
  <si>
    <t>Remoção de isolador galvanizado uso geral</t>
  </si>
  <si>
    <t>Retirada manual de guia pré-moldada, inclusive limpeza, carregamento, transporte até 1 quilômetro e descarregamento</t>
  </si>
  <si>
    <t>Retirada manual de paralelepípedo ou lajota de concreto, inclusive limpeza, carregamento, transporte até 1 quilômetro e descarregamento</t>
  </si>
  <si>
    <t>Carregamento mecanizado de entulho fragmentado, com caminhão à disposição dentro da obra, até o raio de 1 km</t>
  </si>
  <si>
    <t>Escavação manual em solo de 1ª e 2ª categoria em vala ou cava até 1,5 m</t>
  </si>
  <si>
    <t>Escavação manual em solo de 1ª e 2ª categoria em vala ou cava além de 1,5 m</t>
  </si>
  <si>
    <t>Carga e remoção de terra até a distância média de 1 km</t>
  </si>
  <si>
    <t>Escavação mecanizada de valas ou cavas com profundidade de até 2 m</t>
  </si>
  <si>
    <t>Escavação mecanizada de valas ou cavas com profundidade de até 3 m</t>
  </si>
  <si>
    <t>Escavação mecanizada de valas ou cavas com profundidade de até 4 m</t>
  </si>
  <si>
    <t>Escavação mecanizada de valas ou cavas com profundidade acima de 4 m, com escavadeira hidráulica</t>
  </si>
  <si>
    <t>Escoramento com estacas pranchas metálicas - profundidade até 4 m</t>
  </si>
  <si>
    <t>Escoramento com estacas pranchas metálicas - profundidade até 6 m</t>
  </si>
  <si>
    <t>Escoramento com estacas pranchas metálicas - profundidade até 8 m</t>
  </si>
  <si>
    <t>Geomembrana em polietileno de alta densidade PEAD de 1 mm</t>
  </si>
  <si>
    <t>Ponteiras filtrantes, profundidade até 5 m</t>
  </si>
  <si>
    <t>Gabião tipo caixa em tela metálica, altura de 0,5 m, com revestimento liga zinco/alumínio, malha hexagonal 8/10 cm, fio diâmetro 2,7 mm, independente do formato ou utilização</t>
  </si>
  <si>
    <t>Gabião tipo caixa em tela metálica, altura de 1 m, com revestimento liga zinco/alumínio, malha hexagonal 8/10 cm, fio diâmetro 2,7 mm, independente do formato ou utilização</t>
  </si>
  <si>
    <t>Concreto usinado, fck = 20 MPa</t>
  </si>
  <si>
    <t>Concreto usinado, fck = 25 MPa</t>
  </si>
  <si>
    <t>Concreto usinado, fck = 30 MPa</t>
  </si>
  <si>
    <t>Concreto usinado, fck = 35 MPa</t>
  </si>
  <si>
    <t>Concreto usinado, fck = 40 MPa</t>
  </si>
  <si>
    <t>Concreto usinado, fck = 20 MPa - para bombeamento</t>
  </si>
  <si>
    <t>Concreto usinado, fck = 25 MPa - para bombeamento</t>
  </si>
  <si>
    <t>Concreto usinado, fck = 30 MPa - para bombeamento</t>
  </si>
  <si>
    <t>Concreto usinado, fck = 35 MPa - para bombeamento</t>
  </si>
  <si>
    <t>Concreto usinado, fck = 40 MPa - para bombeamento</t>
  </si>
  <si>
    <t>Concreto usinado, fck = 25 MPa - para perfil extrudado</t>
  </si>
  <si>
    <t>Concreto preparado no local, fck = 20 MPa</t>
  </si>
  <si>
    <t>Concreto preparado no local, fck = 30 MPa</t>
  </si>
  <si>
    <t>Concreto ciclópico - fornecimento e aplicação (com 30% de pedra rachão), concreto fck 15 Mpa</t>
  </si>
  <si>
    <t>Guichê de segurança em grade de aço SAE 1045, diâmetro de 1´', com têmpera e revenimento</t>
  </si>
  <si>
    <t>Guichê de segurança em grade de aço SAE 1045, diâmetro de 1´', sem têmpera e revenimento</t>
  </si>
  <si>
    <t>Porta veneziana de abrir em alumínio - cor branca</t>
  </si>
  <si>
    <t>Espelho em vidro cristal liso, espessura de 4 mm</t>
  </si>
  <si>
    <t>27.04.031</t>
  </si>
  <si>
    <t>Caixilho de correr em PVC com vidro e persiana</t>
  </si>
  <si>
    <t>Espuma flexível de poliuretano poliéter/poliéster para absorção acústica, espessura de 50 mm</t>
  </si>
  <si>
    <t>33.07.303</t>
  </si>
  <si>
    <t>Proteção passiva contra incêndio com tinta intumescente, com tempo requerido de resistência ao fogo TRRF = 60 min - aplicação em estrutura metálica</t>
  </si>
  <si>
    <t>33.07.304</t>
  </si>
  <si>
    <t>Proteção passiva contra incêndio com tinta intumescente, com tempo requerido de resistência ao fogo TRRF = 120 min - aplicação em estrutura metálica</t>
  </si>
  <si>
    <t>Árvore ornamental tipo Falso barbatimão - h = 2,00 m</t>
  </si>
  <si>
    <t>Banco em concreto pré-moldado, comprimento 150 cm</t>
  </si>
  <si>
    <t>Banco em concreto pré-moldado com pés vazados, comprimento 200 cm</t>
  </si>
  <si>
    <t>Banco em concreto pré-moldado com 3 pés, comprimento 300 cm</t>
  </si>
  <si>
    <t>Chave fusível base ''C''  para 15 kV/200 A, com capacidade de ruptura até 10 kA - com fusível</t>
  </si>
  <si>
    <t>Chave fusível base ''C'' para 25 kV/100 A, com capacidade de ruptura até 6,3 kA - com fusível</t>
  </si>
  <si>
    <t>Disjuntor em caixa moldada bipolar, térmico e magnético fixos - 480 V, de 10 A a 50 A para 120/240 Vca - 25 KA e para 380/440 Vca - 18 KA</t>
  </si>
  <si>
    <t>Disjuntor em caixa moldada bipolar, térmico e magnético fixos - 600 V, de 150 A para 120/240 Vca - 25 KA e para 380/440 Vca - 18 KA</t>
  </si>
  <si>
    <t>Disjuntor fixo a vácuo de 15 a 17,5 kV, equipado com motorização de fechamento, com relê de proteção</t>
  </si>
  <si>
    <t>38.20</t>
  </si>
  <si>
    <t>38.20.010</t>
  </si>
  <si>
    <t>Recolocação de perfilado 38x38 mm</t>
  </si>
  <si>
    <t>38.20.020</t>
  </si>
  <si>
    <t>Recolocação de vergalhão</t>
  </si>
  <si>
    <t>38.20.030</t>
  </si>
  <si>
    <t>Recolocação de caixa de tomada para perfilado</t>
  </si>
  <si>
    <t>38.20.040</t>
  </si>
  <si>
    <t>Recolocação de eletrodutos</t>
  </si>
  <si>
    <t>41.13.102</t>
  </si>
  <si>
    <t>Luminária blindada tipo arandela de 45º e 90º, para lâmpada LED</t>
  </si>
  <si>
    <t>41.20.120</t>
  </si>
  <si>
    <t>Recolocação de reator</t>
  </si>
  <si>
    <t>41.20.130</t>
  </si>
  <si>
    <t>Recolocação de lâmpada</t>
  </si>
  <si>
    <t>Haste de aterramento de 3/4'' x 3 m</t>
  </si>
  <si>
    <t>Haste de aterramento de 5/8'' x 2,4 m</t>
  </si>
  <si>
    <t>Haste de aterramento de 5/8'' x 3 m</t>
  </si>
  <si>
    <t>Mastro para sinalizador de obstáculo, de 1,5 m x 3/4''</t>
  </si>
  <si>
    <t>43.03.212</t>
  </si>
  <si>
    <t>Aquecedor de passagem elétrico individual, baixa pressão - 5.000 W / 6.400 W</t>
  </si>
  <si>
    <t>Conjunto motor-bomba (centrífuga) 1 cv, multiestágio trifásico, Hman= 15 a 30 mca, Q= 6,5 a 4,2 m³/h</t>
  </si>
  <si>
    <t>Conjunto motor-bomba (centrífuga) 1 cv, multiestágio trifásico, Hman= 70 a 115 mca e Q= 1,0 a 1,6 m³/h</t>
  </si>
  <si>
    <t>46.13.100</t>
  </si>
  <si>
    <t>46.13.101</t>
  </si>
  <si>
    <t>46.13.102</t>
  </si>
  <si>
    <t>46.13.103</t>
  </si>
  <si>
    <t>46.13.104</t>
  </si>
  <si>
    <t>46.13.105</t>
  </si>
  <si>
    <t>46.13.106</t>
  </si>
  <si>
    <t>46.13.107</t>
  </si>
  <si>
    <t>Pressostato diferencial ajustável mecânico, montagem inferior com diâmetro de 1/2" e/ou 1/4", faixa de operação até 16 bar</t>
  </si>
  <si>
    <t>Filtro Y em aço carbono, classe 150 libras, conexões flangeadas, DN= 4''</t>
  </si>
  <si>
    <t>Canaleta com grelha em alumínio, saída central / vertical, largura de 46 mm</t>
  </si>
  <si>
    <t>49.14.061</t>
  </si>
  <si>
    <t>SM01 Sumidouro - poço absorvente</t>
  </si>
  <si>
    <t>49.14.071</t>
  </si>
  <si>
    <t>Tampão pré-moldado de concreto armado para sumidouro com diâmetro externo de 2,00 m</t>
  </si>
  <si>
    <t>Abertura e preparo de caixa até 40 cm, compactação do subleito mínimo de 95% do PN e transporte até o raio de 1 km</t>
  </si>
  <si>
    <t>Pavimentação em lajota de concreto 35 MPa, espessura 6 cm, cor natural, tipos: raquete, retangular, sextavado e 16 faces, com rejunte em areia</t>
  </si>
  <si>
    <t>54.04.342</t>
  </si>
  <si>
    <t>Pavimentação em lajota de concreto 35 MPa, espessura 6 cm, colorido, tipos: raquete, retangular, sextavado e 16 faces, com rejunte em areia</t>
  </si>
  <si>
    <t>Duto flexível aluminizado, seção circular de 10cm (4")</t>
  </si>
  <si>
    <t>Duto flexível aluminizado, seção circular de 15cm (6")</t>
  </si>
  <si>
    <t>Duto flexível aluminizado, seção circular de 20cm (8")</t>
  </si>
  <si>
    <t>61.10.380</t>
  </si>
  <si>
    <t>Duto em painel rígido de lã de vidro acústico, espessura 25 mm</t>
  </si>
  <si>
    <t>Difusor de plástico, diâmetro 15 cm</t>
  </si>
  <si>
    <t>Veneziana com tela, tamanho 38,5 x 33 cm</t>
  </si>
  <si>
    <t>Veneziana com tela, tamanho 78,5 x 33 cm</t>
  </si>
  <si>
    <t>Sistema de tratamento de águas cinzas e aproveitamento de águas pluviais, para reuso em fins não potáveis, vazão de 2 m³/h</t>
  </si>
  <si>
    <t>Sistema de tratamento de efluente por reator anaeróbio (UASB) e filtro aeróbio (FAS), para obras de segurança com vazão máxima horária 12 l/s</t>
  </si>
  <si>
    <t>Elaboração de projeto de sistema de estação compacta de tratamento de esgoto para vazão máxima horária 12 l/s e atendimento classe II, assessoria, documentação e aprovação na CETESB</t>
  </si>
  <si>
    <t>Elaboração de projeto de sistema de estação compacta de tratamento de esgoto para vazão máxima horária 12 l/s, atendimento classe II, tratamento de nitrogênio e fósforo, assessoria, documentação e aprovação na CETESB</t>
  </si>
  <si>
    <t>69.06.390</t>
  </si>
  <si>
    <t>Sistema ininterrupto de energia, trifásico on line senoidal de 40 kVA (380/220 V), com autonomia de 15 minutos</t>
  </si>
  <si>
    <t>1.05</t>
  </si>
  <si>
    <t>1.06</t>
  </si>
  <si>
    <t>1.08</t>
  </si>
  <si>
    <t>1.09</t>
  </si>
  <si>
    <t>1.10</t>
  </si>
  <si>
    <t>1.11</t>
  </si>
  <si>
    <t>1.07</t>
  </si>
  <si>
    <t xml:space="preserve"> </t>
  </si>
  <si>
    <t>Elaboração de projeto de adequação de entrada de energia elétrica junto a concessionária, com medição em baixa tensão e demanda até 75 kVA</t>
  </si>
  <si>
    <t>Transporte de referência de nível (RN) - classe IIN (mínimo de 2 km)</t>
  </si>
  <si>
    <t>Implantação de marcos através de levantamento com GPS (mínimo de 3 marcos)</t>
  </si>
  <si>
    <t>Fibra de carbono para reforço estrutural de alta resistência - 300 g/m²</t>
  </si>
  <si>
    <t>Projeto e implementação de controle ambiental de obra</t>
  </si>
  <si>
    <t>Corte e derrubada de eucalipto (1° corte) - idade até 4 anos</t>
  </si>
  <si>
    <t>Corte e derrubada de eucalipto (1° corte) - idade acima de 4 anos</t>
  </si>
  <si>
    <t>03.16</t>
  </si>
  <si>
    <t>03.16.010</t>
  </si>
  <si>
    <t>Remoção de sinalização horizontal existente</t>
  </si>
  <si>
    <t>03.16.011</t>
  </si>
  <si>
    <t>Remoção de tacha/tachões</t>
  </si>
  <si>
    <t>Remoção de base de fusível tipo Diazed</t>
  </si>
  <si>
    <t>Remoção de chave automática da boia</t>
  </si>
  <si>
    <t>Taxa de destinação de resíduo sólido em aterro, tipo inerte</t>
  </si>
  <si>
    <t>11.18.220</t>
  </si>
  <si>
    <t>Enchimento de nichos com poliestireno expandido do tipo EPS-5F</t>
  </si>
  <si>
    <t>17.02.160</t>
  </si>
  <si>
    <t>18.07.021</t>
  </si>
  <si>
    <t>Placa cerâmica não esmaltada extrudada de alta resistência química e mecânica, espessura de 9 mm, uso industrial, assentado com argamassa colante industrial</t>
  </si>
  <si>
    <t>Rodapé em placa cerâmica não esmaltada extrudada para área com altas temperaturas, de alta resistência química e mecânica, altura de 10cm, uso industrial e cozinhas profissionais, assentado com argamassa industrializada</t>
  </si>
  <si>
    <t>19.01.022</t>
  </si>
  <si>
    <t>Revestimento em granito, espessura de 2 cm, acabamento polido</t>
  </si>
  <si>
    <t>19.01.062</t>
  </si>
  <si>
    <t>Peitoril e/ou soleira em granito, espessura de 2 cm e largura até 20 cm, acabamento polido</t>
  </si>
  <si>
    <t>19.01.064</t>
  </si>
  <si>
    <t>Peitoril e/ou soleira em granito, espessura de 2 cm e largura de 21 cm até 30 cm, acabamento polido</t>
  </si>
  <si>
    <t>19.01.122</t>
  </si>
  <si>
    <t>Degrau e espelho de granito, espessura de 2 cm, acabamento polido</t>
  </si>
  <si>
    <t>19.01.322</t>
  </si>
  <si>
    <t>Rodapé em granito, espessura de 2 cm e altura de 7 cm, acabamento polido</t>
  </si>
  <si>
    <t>19.01.324</t>
  </si>
  <si>
    <t>Rodapé em granito, espessura de 2 cm e altura de 7,1 cm até 10 cm, acabamento polido</t>
  </si>
  <si>
    <t>21.20.500</t>
  </si>
  <si>
    <t>Cantoneira em alumínio antiderrapante de 50 x 30 mm</t>
  </si>
  <si>
    <t>22.20.011</t>
  </si>
  <si>
    <t>Placa em lã de vidro revestida em PVC, auto extinguível</t>
  </si>
  <si>
    <t>Caixilho em madeira maxim-ar</t>
  </si>
  <si>
    <t>Guarda-corpo com vidro de 8 mm, em tubo de aço galvanizado, diâmetro 1 1/2´</t>
  </si>
  <si>
    <t>Caixilho em alumínio maxim-ar com vidro, linha comercial</t>
  </si>
  <si>
    <t>Caixilho em alumínio maxim-ar, sob medida</t>
  </si>
  <si>
    <t>Caixilho em alumínio anodizado maxim-ar</t>
  </si>
  <si>
    <t>Caixilho em alumínio maxim-ar, tipo fachada</t>
  </si>
  <si>
    <t>Caixilho em alumínio com pintura eletrostática, maxim-ar, sob medida - branco</t>
  </si>
  <si>
    <t>Caixilho em alumínio anodizado maxim-ar, sob medida - bronze/preto</t>
  </si>
  <si>
    <t>25.02.042</t>
  </si>
  <si>
    <t>Porta de correr em alumínio tipo lambri branco, sob medida</t>
  </si>
  <si>
    <t>26.01.460</t>
  </si>
  <si>
    <t>Vidros float monolíticos verde de 6 mm</t>
  </si>
  <si>
    <t>Vidro laminado temperado jateado de 8 mm</t>
  </si>
  <si>
    <t>28.20.860</t>
  </si>
  <si>
    <t>Veda porta/veda fresta com escova em alumínio branco</t>
  </si>
  <si>
    <t>30.03.032</t>
  </si>
  <si>
    <t>Purificador de pressão elétrico em chapa eletrozincado pré-pintada e tampo em aço inoxidável, capacidade de refrigeração de 2,75 l/h</t>
  </si>
  <si>
    <t>30.03.042</t>
  </si>
  <si>
    <t>Purificador de pressão elétrico em chapa eletrozincado pré-pintada e tampo em aço inoxidável, capacidade de refrigeração de 7,2 l/h</t>
  </si>
  <si>
    <t>Revestimento em borracha sintética colorida de 5 mm, para sinalização tátil de alerta / direcional - assentamento argamassado</t>
  </si>
  <si>
    <t>Revestimento em borracha sintética colorida de 5 mm, para sinalização tátil de alerta / direcional - colado</t>
  </si>
  <si>
    <t>Sistema de alarme PNE com indicador audiovisual, para pessoas com mobilidade reduzida ou cadeirante</t>
  </si>
  <si>
    <t>Sistema de alarme PNE com indicador audiovisual, sistema sem fio (Wireless), para pessoas com mobilidade reduzida ou cadeirante</t>
  </si>
  <si>
    <t>Bacia sifonada de louça para pessoas com mobilidade reduzida - capacidade de 6 litros</t>
  </si>
  <si>
    <t>Manta termoacústica em fibra cerâmica aluminizada, espessura de 38 mm</t>
  </si>
  <si>
    <t>Reparo de trincas rasas até 5 mm de largura, na massa</t>
  </si>
  <si>
    <t>Hidrorepelente incolor para fachada à base de silano-siloxano oligomérico disperso em água</t>
  </si>
  <si>
    <t>Hidrorepelente incolor para fachada à base de silano-siloxano oligomérico disperso em solvente</t>
  </si>
  <si>
    <t>33.09.021</t>
  </si>
  <si>
    <t>Tinta acrílica para faixas demarcatórias</t>
  </si>
  <si>
    <t>Proteção passiva contra incêndio com tinta intumescente, tempo requerido de resistência ao fogo TRRF = 120 minutos - aplicação em painéis de gesso acartonado</t>
  </si>
  <si>
    <t>Fusível Diazed retardado de 2 A até 25 A</t>
  </si>
  <si>
    <t>Fusível Diazed retardado de 35 A até 63 A</t>
  </si>
  <si>
    <t>37.14.912</t>
  </si>
  <si>
    <t>Chave seccionadora tripolar, abertura sob carga seca até 160 A / 690 V</t>
  </si>
  <si>
    <t>Supressor de surto monofásico, Fase-Terra, In &gt; ou = 20 kA, Imax. de surto de 50 até 80 kA</t>
  </si>
  <si>
    <t>37.24.042</t>
  </si>
  <si>
    <t>Dispositivo de proteção contra surto, 1 polo, suportabilidade &lt;= 4 kV, Un até 240V/415V, Iimp = 60 kA, curva de ensaio 10/350µs - classe 1</t>
  </si>
  <si>
    <t>37.24.043</t>
  </si>
  <si>
    <t>Dispositivo de proteção contra surto, 4 polos, 3F+N, Un até 240/415V, Iimp= 75 kA (25 kA por fase), curva de ensaio 10/350 µs - classe 1</t>
  </si>
  <si>
    <t>37.24.044</t>
  </si>
  <si>
    <t>Dispositivo de proteção contra surto, 4 polos, suportabilidade &lt;= 2,5 kV, 3F+N, Un até 240/415V, curva de ensaio 8/20µs, In=20kA/40kA - classe 2</t>
  </si>
  <si>
    <t>37.24.045</t>
  </si>
  <si>
    <t>Dispositivo de proteção contra surto, 1 polo, monobloco, suportabilidade &lt;=1,5kV, F+N / F+F, Un até 230/264V, curva de ensaio 8/20µs - classe 3</t>
  </si>
  <si>
    <t>Poste condutor metálico para distribuição, com suporte para tomadas elétricas e RJ, com pintura eletrostática, altura de 3 m</t>
  </si>
  <si>
    <t>Relé bimetálico de sobrecarga para acoplamento direto, faixas de ajuste de 9/12 A</t>
  </si>
  <si>
    <t>Relé bimetálico de sobrecarga para acoplamento direto, faixas de ajuste 0,4/0,63 A até 16/25 A</t>
  </si>
  <si>
    <t>Chave comutadora/seletora com 1 polo e 2 posições para 25 A</t>
  </si>
  <si>
    <t>Amperímetro de ferro móvel de 96 x 96 mm, para ligação em transformador de corrente, escala fixa de 0A/50 A até 0A/2 kA</t>
  </si>
  <si>
    <t>Chave de nível tipo boia pendular (pera), com contato micro switch</t>
  </si>
  <si>
    <t>Lâmpada halógena com refletor dicroico de 50 W - 12 V</t>
  </si>
  <si>
    <t>Transformador eletrônico para lâmpada halógena dicroica de 50 W - 220 V</t>
  </si>
  <si>
    <t>41.11.440</t>
  </si>
  <si>
    <t>Suporte tubular de fixação em poste para 1 luminária tipo pétala</t>
  </si>
  <si>
    <t>41.11.450</t>
  </si>
  <si>
    <t>Suporte tubular de fixação em poste para 2 luminárias tipo pétala</t>
  </si>
  <si>
    <t>41.11.702</t>
  </si>
  <si>
    <t>Projetor retangular fechado, para lâmpada vapor de sódio de 1.000 W ou vapor metálico de 2.000 W</t>
  </si>
  <si>
    <t>41.12.210</t>
  </si>
  <si>
    <t>Luminária retangular de embutir tipo calha fechada, com difusor plano, para 2 lâmpadas fluorescentes tubulares de 28 W/32 W/36 W/54 W</t>
  </si>
  <si>
    <t>Luminária retangular de sobrepor tipo calha fechada, com difusor translúcido, para 2 lâmpadas fluorescentes de 28 W/32 W/36 W/54 W</t>
  </si>
  <si>
    <t>Suporte para fixação de fita de alumínio 7/8" x 1/8" e/ou cabo de cobre nu, com base ondulada</t>
  </si>
  <si>
    <t>43.01.012</t>
  </si>
  <si>
    <t>Purificador de pressão elétrico em chapa eletrozincado pré-pintada e tampo em aço inoxidável, tipo coluna, capacidade de refrigeração de 2 l/h - simples</t>
  </si>
  <si>
    <t>43.01.032</t>
  </si>
  <si>
    <t>Purificador de pressão elétrico em chapa eletrozincado pré-pintada e tampo em aço inoxidável, tipo coluna, capacidade de refrigeração de 2 l/h - conjugado</t>
  </si>
  <si>
    <t>Ducha eletrônica de 6.800W até 7.900 W / 220 V</t>
  </si>
  <si>
    <t>Condensador para sistema VRF de ar condicionado, capacidade até 6 TR</t>
  </si>
  <si>
    <t>Condensador para sistema VRF de ar condicionado, capacidade de 8 TR a 10 TR</t>
  </si>
  <si>
    <t>Condensador para sistema VRF de ar condicionado, capacidade de 11 TR a 13 TR</t>
  </si>
  <si>
    <t>Condensador para sistema VRF de ar condicionado, capacidade de 14 TR a 16 TR</t>
  </si>
  <si>
    <t>Evaporador para sistema VRF de ar condicionado, tipo parede, capacidade de 1 TR</t>
  </si>
  <si>
    <t>Evaporador para sistema VRF de ar condicionado, tipo parede, capacidade de 2 TR</t>
  </si>
  <si>
    <t>Evaporador para sistema VRF de ar condicionado, tipo parede, capacidade de 3 TR</t>
  </si>
  <si>
    <t>Evaporador para sistema VRF de ar condicionado, tipo piso teto, capacidade de 1 TR</t>
  </si>
  <si>
    <t>Evaporador para sistema VRF de ar condicionado, tipo piso teto, capacidade de 2 TR</t>
  </si>
  <si>
    <t>Evaporador para sistema VRF de ar condicionado, tipo piso teto, capacidade de 3 TR</t>
  </si>
  <si>
    <t>Evaporador para sistema VRF de ar condicionado, tipo piso teto, capacidade de 4 TR</t>
  </si>
  <si>
    <t>Evaporador para sistema VRF de ar condicionado, tipo cassete, capacidade de 1 TR</t>
  </si>
  <si>
    <t>Evaporador para sistema VRF de ar condicionado, tipo cassete, capacidade de 2 TR</t>
  </si>
  <si>
    <t>Evaporador para sistema VRF de ar condicionado, tipo cassete, capacidade de 3 TR</t>
  </si>
  <si>
    <t>Evaporador para sistema VRF de ar condicionado, tipo cassete, capacidade de 4 TR</t>
  </si>
  <si>
    <t>44.02.062</t>
  </si>
  <si>
    <t>Tampo/bancada em granito, com frontão, espessura de 2 cm, acabamento polido</t>
  </si>
  <si>
    <t>Torneira de acionamento restrito em latão cromado, DN= 1/2´ com adaptador para 3/4´</t>
  </si>
  <si>
    <t>Tubo em polietileno de alta densidade corrugado, DN/DI= 250 mm</t>
  </si>
  <si>
    <t>Tubo em polietileno de alta densidade corrugado, DN/DI= 300 mm</t>
  </si>
  <si>
    <t>Tubo em polietileno de alta densidade corrugado, DN/DI= 400 mm</t>
  </si>
  <si>
    <t>Tubo em polietileno de alta densidade corrugado, DN/DI= 500 mm</t>
  </si>
  <si>
    <t>Tubo em polietileno de alta densidade corrugado, DN/DI= 600 mm</t>
  </si>
  <si>
    <t>Tubo em polietileno de alta densidade corrugado, DN/DI= 800 mm</t>
  </si>
  <si>
    <t>Tubo em polietileno de alta densidade corrugado, DN/DI= 1000 mm</t>
  </si>
  <si>
    <t>Tubo em polietileno de alta densidade corrugado, DN/DI= 1200 mm</t>
  </si>
  <si>
    <t>Junta de união em aço inoxidável para tubo em ferro fundido predial SMU, DN= 50 mm</t>
  </si>
  <si>
    <t>Junta de união em aço inoxidável para tubo em ferro fundido predial SMU, DN= 75 mm</t>
  </si>
  <si>
    <t>Junta de união em aço inoxidável para tubo em ferro fundido predial SMU, DN= 100 mm</t>
  </si>
  <si>
    <t>Junta de união em aço inoxidável para tubo em ferro fundido predial SMU, DN= 150 mm</t>
  </si>
  <si>
    <t>Junta de união em aço inoxidável para tubo em ferro fundido predial SMU, DN= 200 mm</t>
  </si>
  <si>
    <t>Junta de união em aço inoxidável para tubo em ferro fundido predial SMU, DN= 125 mm</t>
  </si>
  <si>
    <t>Junta de união em aço inoxidável para tubo em ferro fundido predial SMU, DN= 250 mm</t>
  </si>
  <si>
    <t>46.26.843</t>
  </si>
  <si>
    <t>Tampão simples em ferro fundido, predial SMU, DN= 200 mm</t>
  </si>
  <si>
    <t>Tê 87°30' de inspeção em polipropileno de alta resistência - PP, preto (PxB), DN 110mm</t>
  </si>
  <si>
    <t>Caixa sifonada de piso, em polipropileno de alta resistência PP, preto,  DN=125mm, uma saída de 63mm</t>
  </si>
  <si>
    <t>Prolongamento para caixa sifonada em prolipropileno de alta resistência PP, preto, DN= 125mm</t>
  </si>
  <si>
    <t>Tampa tê de inspeção oval, em polipropileno de alta resistência preto (PxB), DN=110mm</t>
  </si>
  <si>
    <t>Tampão em polipropileno de alta resistência PP, preto (PxB), DN=63mm</t>
  </si>
  <si>
    <t>Tampão em polipropileno de alta resistência PP, preto (PxB), DN=110mm</t>
  </si>
  <si>
    <t>Marco de bronze com grelha em aço inoxidável de 12x12cm</t>
  </si>
  <si>
    <t>Válvula de esfera monobloco em latão, passagem plena, acionamento com alavanca, DN= 1/2´</t>
  </si>
  <si>
    <t>Válvula de esfera monobloco em latão, passagem plena, acionamento com alavanca, DN= 3/4´</t>
  </si>
  <si>
    <t>Válvula de esfera monobloco em latão, passagem plena, acionamento com alavanca, DN= 1´</t>
  </si>
  <si>
    <t>47.01.191</t>
  </si>
  <si>
    <t>Válvula de esfera monobloco em latão, passagem plena, acionamento com alavanca, DN= 1.1/4´</t>
  </si>
  <si>
    <t>Válvula de esfera monobloco em latão, passagem plena, acionamento com alavanca, DN= 2´</t>
  </si>
  <si>
    <t>Válvula de esfera monobloco em latão, passagem plena, acionamento com alavanca, DN= 4´</t>
  </si>
  <si>
    <t>Válvula de gaveta em bronze, com haste não ascendente, classe 125 libras para vapor e classe 200 libras para água, óleo e gás, DN= 6´</t>
  </si>
  <si>
    <t>Válvula de gaveta em bronze, com haste não ascendente, classe 125 libras para vapor e classe 200 libras para água, óleo e gás, DN= 2´</t>
  </si>
  <si>
    <t>47.05.394</t>
  </si>
  <si>
    <t>47.05.398</t>
  </si>
  <si>
    <t>Válvula de gaveta em bronze, haste não ascendente, classe 125 libras para vapor e classe 200 libras para água, óleo e gás, DN= 3/4´</t>
  </si>
  <si>
    <t>Válvula de gaveta em bronze, haste não ascendente, classe 125 libras para vapor e classe 200 libras para água, óleo e gás, DN= 1´</t>
  </si>
  <si>
    <t>47.05.406</t>
  </si>
  <si>
    <t>Válvula de gaveta em bronze, haste não ascendente, classe 125 libras para vapor e classe 200 libras para água, óleo e gás, DN= 1.1/4´</t>
  </si>
  <si>
    <t>Válvula de gaveta em bronze, haste não ascendente, classe 125 libras para vapor e classe 200 libras para água, óleo e gás, DN= 1 1/2´</t>
  </si>
  <si>
    <t>Válvula de gaveta em bronze, haste não ascendente, classe 125 libras para vapor e classe 200 libras para água, óleo e gás, DN= 2 1/2´</t>
  </si>
  <si>
    <t>Válvula de gaveta em bronze, haste não ascendente, classe 125 libras para vapor e classe 200 libras para água, óleo e gás, DN= 3´</t>
  </si>
  <si>
    <t>47.07.031</t>
  </si>
  <si>
    <t>Válvula de esfera em aço carbono fundido, passagem plena, classe 150 libras para vapor e classe 600 libras para água, óleo e gás, DN= 1.1/4´</t>
  </si>
  <si>
    <t>48.02.204</t>
  </si>
  <si>
    <t>Reservatório em polietileno com tampa de encaixar - capacidade de 2.000 litros</t>
  </si>
  <si>
    <t>48.02.205</t>
  </si>
  <si>
    <t>Reservatório em polietileno com tampa de encaixar - capacidade de 3.000 litros</t>
  </si>
  <si>
    <t>48.02.206</t>
  </si>
  <si>
    <t>Reservatório em polietileno com tampa de encaixar - capacidade de 5.000 litros</t>
  </si>
  <si>
    <t>48.02.207</t>
  </si>
  <si>
    <t>Reservatório em polietileno com tampa de encaixar - capacidade de 10.000 litros</t>
  </si>
  <si>
    <t>Reservatório em polietileno com tampa de rosca - capacidade de 1.000 litros</t>
  </si>
  <si>
    <t>Reservatório em polietileno com tampa de rosca - capacidade de 500 litros</t>
  </si>
  <si>
    <t>49.06.072</t>
  </si>
  <si>
    <t>Grelha articulada em ferro fundido tipo boca de leão</t>
  </si>
  <si>
    <t>Canaleta com grelha abre-fecha, em alumínio, saída central ou vertical, largura 46mm</t>
  </si>
  <si>
    <t>Destravador magnético (eletroímã) para porta corta-fogo de 24 Vcc</t>
  </si>
  <si>
    <t>50.05.312</t>
  </si>
  <si>
    <t>Módulo isolador, módulo endereçador para audiovisual</t>
  </si>
  <si>
    <t>50.10.096</t>
  </si>
  <si>
    <t>Extintor sobre rodas de pó químico seco BC - capacidade de 20 kg</t>
  </si>
  <si>
    <t>Ondulação transversal - lombada tipo A</t>
  </si>
  <si>
    <t>Ondulação transversal - lombada tipo B</t>
  </si>
  <si>
    <t>55.02.012</t>
  </si>
  <si>
    <t>Limpeza de caixa de passagem, poço de visita ou bueiro</t>
  </si>
  <si>
    <t>Resfriadora de líquidos (chiller), com compressor e condensação à ar, capacidade de 120 TR</t>
  </si>
  <si>
    <t>Resfriadora de líquidos (chiller), com compressor e condensação à ar, capacidade de 160 TR</t>
  </si>
  <si>
    <t>Resfriadora de líquidos (chiller), com compressor e condensação à ar, capacidade de 200-210 TR</t>
  </si>
  <si>
    <t>Resfriadora de líquidos (chiller), com compressor e condensação à ar, capacidade de 80 TR</t>
  </si>
  <si>
    <t>61.10.014</t>
  </si>
  <si>
    <t>Resfriadora de líquidos (chiller), com compressor e condensação à ar, capacidade de 20 TR</t>
  </si>
  <si>
    <t>Tratamento de ar (fan-coil) tipo Air Handling Unit de concepção modular, capacidade de 10 TR</t>
  </si>
  <si>
    <t>Tratamento de ar (fan-coil) tipo Air Handling Unit de concepção modular, capacidade de 40 TR</t>
  </si>
  <si>
    <t>Tratamento de ar (fan-coil) tipo Air Handling Unit de concepção modular, capacidade de 50 TR</t>
  </si>
  <si>
    <t>Tratamento de ar compacta fancolete hidrônico tipo piso-teto, vazão de ar nominal 637 m³/h, capacidade de refrigeração 14.000 Btu/h - 1,2 TR</t>
  </si>
  <si>
    <t>Tratamento de ar compacta fancolete hidrônico tipo piso-teto, vazão de ar nominal 1.215 m³/h, capacidade de refrigeração 25.000 Btu/h - 2,1 TR</t>
  </si>
  <si>
    <t>Tratamento de ar compacta fancolete hidrônico tipo piso-teto, vazão de ar nominal 1.758 m³/h, capacidade de refrigeração 36.000 Btu/h - 3,0 TR</t>
  </si>
  <si>
    <t>Tratamento de ar compacta fancolete hidrônico tipo piso-teto, vazão de ar nominal 2.166 m³/h, capacidade de refrigeração 48.000 Btu/h - 4,0 TR</t>
  </si>
  <si>
    <t>Tratamento de ar compacta fancolete hidrônico tipo cassete, capacidade de refrigeração 20.000 Btu/h - 1,6 TR</t>
  </si>
  <si>
    <t>Tratamento de ar compacta fancolete hidrônico tipo cassete, capacidade de refrigeração 25.000 Btu/h - 2,1 TR</t>
  </si>
  <si>
    <t>Tratamento de ar compacta fancolete hidrônico tipo cassete, capacidade de refrigeração 32.000 Btu/h - 2,6 TR</t>
  </si>
  <si>
    <t>Válvula motorizada esfera, com duas vias atuador floating, diâmetro 3/4" a 1 1/2"</t>
  </si>
  <si>
    <t>Termostato de segurança com temperatura ajustável de 90°C - 110°C</t>
  </si>
  <si>
    <t>Mesa controladora híbrida para até 32 câmeras IPs, com teclado e joystick, compatível com sistema de CFTV, IP ou analógico</t>
  </si>
  <si>
    <t>66.08.258</t>
  </si>
  <si>
    <t>Ponto de acesso de dados (Access Point), uso interno, compatível com PoE 802.3af</t>
  </si>
  <si>
    <t>66.08.324</t>
  </si>
  <si>
    <t>Câmera fixa colorida compacta com domo, para áreas internas e externas - 1,3 MP</t>
  </si>
  <si>
    <t>66.08.326</t>
  </si>
  <si>
    <t>Câmera fixa colorida tipo bullet, para áreas internas e externas - 1,3 MP</t>
  </si>
  <si>
    <t>66.08.328</t>
  </si>
  <si>
    <t>Câmera fixa colorida com domo, para áreas internas e externas - 5 MP</t>
  </si>
  <si>
    <t>Estação de monitoramento "WorkStation" para até 3 monitores - memória RAM de 8 GB</t>
  </si>
  <si>
    <t>Estação de monitoramento "WorkStation" para até 3 monitores - memória RAM de 16 GB</t>
  </si>
  <si>
    <t>Switch Gigabit para servidor central com 24 portas frontais e 2 portas SFP, capacidade 10 / 100 / 1000 Mbps</t>
  </si>
  <si>
    <t>Placa de sinalização em PVC fotoluminescente (240x120mm), com indicação de rota de evacuação e saída de emergência</t>
  </si>
  <si>
    <t>Sinalização horizontal em tinta a base de resina acrílica emulsionada em água</t>
  </si>
  <si>
    <t>Sinalização horizontal em termoplástico de alto relevo</t>
  </si>
  <si>
    <t>Sinalização horizontal em laminado elastoplástico retrorefletivo e antiderrapante, para símbolos e letras</t>
  </si>
  <si>
    <t>Sinalização horizontal em plástico a frio manual, para faixas</t>
  </si>
  <si>
    <t>Botoeira convencional para pedestre</t>
  </si>
  <si>
    <t>Botoeira sonora para deficientes visuais</t>
  </si>
  <si>
    <t>Tacha tipo I monodirecional refletiva</t>
  </si>
  <si>
    <t>Tacha tipo II monodirecional refletiva</t>
  </si>
  <si>
    <t>Tacha tipo I bidirecional refletiva</t>
  </si>
  <si>
    <t>Tacha tipo II bidirecional refletiva</t>
  </si>
  <si>
    <t>Tacha refletiva de vidro temperado</t>
  </si>
  <si>
    <t>Tachão tipo I monodirecional refletivo</t>
  </si>
  <si>
    <t>Tachão tipo I bidirecional refletivo</t>
  </si>
  <si>
    <t>Segregador (bate rodas) refletivo</t>
  </si>
  <si>
    <t>Base: CPOS- Boletim 178 vigência a partir de 02/03/2020 - L.S.: 98,38%</t>
  </si>
  <si>
    <t>PLANILHA DE MEDIÇÃO</t>
  </si>
  <si>
    <t>MÊS 1</t>
  </si>
  <si>
    <t>MÊS 2</t>
  </si>
  <si>
    <t>MÊS 3</t>
  </si>
  <si>
    <t>MÊS 4</t>
  </si>
  <si>
    <t>TOTAL COM BDI</t>
  </si>
  <si>
    <t>ACUMULADO ANTERIOR</t>
  </si>
  <si>
    <t>MEDIÇÃO 1</t>
  </si>
  <si>
    <t>ACUMULADO ATUAL</t>
  </si>
  <si>
    <t>%</t>
  </si>
  <si>
    <t>VALOR</t>
  </si>
  <si>
    <t xml:space="preserve">Total item </t>
  </si>
  <si>
    <t xml:space="preserve">CUSTO TOTAL SEM BDI </t>
  </si>
  <si>
    <t xml:space="preserve">CUSTO TOTAL COM BDI </t>
  </si>
  <si>
    <t>BDI</t>
  </si>
  <si>
    <t>MEDIÇÃO 2</t>
  </si>
  <si>
    <t xml:space="preserve">PREFEITURA MUNICIPAL DE SÃO JOSÉ DO RIO PARDO </t>
  </si>
  <si>
    <t>São José do Rio Pardo, 15 de setembro de 2020.</t>
  </si>
  <si>
    <t>ADEQUAÇÕES PARA AVCB</t>
  </si>
  <si>
    <t>REDE DE DADOS E VOZ/ MONITORAMENTO POR CFTV</t>
  </si>
  <si>
    <t>total</t>
  </si>
  <si>
    <t>CÓDIGO</t>
  </si>
  <si>
    <t>CARLOS EDUARDO XAVIER</t>
  </si>
  <si>
    <t>INSTALAÇÃO DE GRADES E PORTÕES</t>
  </si>
  <si>
    <t>ADEQUAÇÕES PARA AVCB / REDE DE DADOS E VOZ / MONITORAMENTO POR CFTV / INSTALAÇÃO DE GRADES E PORTÕES</t>
  </si>
  <si>
    <t>Secretário de Planejamento, Obras e serviços</t>
  </si>
  <si>
    <t xml:space="preserve">CÓDIGO </t>
  </si>
  <si>
    <t xml:space="preserve"> Descrição</t>
  </si>
  <si>
    <t>SERVICO TECNICO ESPECIALIZADO</t>
  </si>
  <si>
    <t>Parecer técnico</t>
  </si>
  <si>
    <t>Projeto de instalações elétricas</t>
  </si>
  <si>
    <t>Projeto executivo</t>
  </si>
  <si>
    <t>Levantamento topográfico e geofísico</t>
  </si>
  <si>
    <t>TX</t>
  </si>
  <si>
    <t>M2</t>
  </si>
  <si>
    <t>KM</t>
  </si>
  <si>
    <t>Estudo geotecnico (sondagem)</t>
  </si>
  <si>
    <t>M</t>
  </si>
  <si>
    <t>Tratamento, recuperação e trabalhos especiais em concreto</t>
  </si>
  <si>
    <t>01.23.056</t>
  </si>
  <si>
    <t>M3</t>
  </si>
  <si>
    <t>Estudo e programa ambientais</t>
  </si>
  <si>
    <t>Poço profundo</t>
  </si>
  <si>
    <t>H</t>
  </si>
  <si>
    <t>CJ</t>
  </si>
  <si>
    <t>INICIO, APOIO E ADMINISTRACAO DA OBRA</t>
  </si>
  <si>
    <t>Construção provisória</t>
  </si>
  <si>
    <t>UNMES</t>
  </si>
  <si>
    <t>Container</t>
  </si>
  <si>
    <t>Tapume, vedação e proteções diversas</t>
  </si>
  <si>
    <t>M2MES</t>
  </si>
  <si>
    <t>Andaime e balancim</t>
  </si>
  <si>
    <t>MXMES</t>
  </si>
  <si>
    <t>Alocação de equipe, equipamento e ferramental</t>
  </si>
  <si>
    <t>Sinalização de obra</t>
  </si>
  <si>
    <t>Limpeza de terreno</t>
  </si>
  <si>
    <t>Locação de obra</t>
  </si>
  <si>
    <t>DEMOLICAO SEM REAPROVEITAMENTO</t>
  </si>
  <si>
    <t>Demolição de concreto, lastro, mistura e afins</t>
  </si>
  <si>
    <t>Demolição de alvenaria</t>
  </si>
  <si>
    <t>Demolição de revestimento em massa</t>
  </si>
  <si>
    <t>Demolição de revestimento cerâmico e ladrilho hidráulico</t>
  </si>
  <si>
    <t>Demolição de revestimento sintético</t>
  </si>
  <si>
    <t>Demolição de revestimento em pedra e blocos maciços</t>
  </si>
  <si>
    <t>Demolição de revestimento asfáltico</t>
  </si>
  <si>
    <t>Demolição de forro / divisórias</t>
  </si>
  <si>
    <t>Demolição de impermeabilização e afins</t>
  </si>
  <si>
    <t>Remoção de pintura</t>
  </si>
  <si>
    <t>Remoção de sinalização horizontal</t>
  </si>
  <si>
    <t>RETIRADA COM PROVAVEL REAPROVEITAMENTO</t>
  </si>
  <si>
    <t>Retirada de fechamento e elemento divisor</t>
  </si>
  <si>
    <t>Retirada de elementos de estrutura (concreto, ferro, alumínio e madeira)</t>
  </si>
  <si>
    <t>KG</t>
  </si>
  <si>
    <t>Retirada de telhamento e proteção</t>
  </si>
  <si>
    <t>Retirada de revestimento em pedra e blocos maciços</t>
  </si>
  <si>
    <t>Retirada de revestimentos em madeira</t>
  </si>
  <si>
    <t>Retirada de revestimentos sintéticos e metálicos</t>
  </si>
  <si>
    <t>Retirada de forro, brise e fachada</t>
  </si>
  <si>
    <t>Retirada de esquadria e elemento de madeira</t>
  </si>
  <si>
    <t>Retirada de esquadria e elementos metálicos</t>
  </si>
  <si>
    <t>Retirada de ferragens e acessórios para esquadrias</t>
  </si>
  <si>
    <t>Retirada de aparelhos, metais sanitários e registro</t>
  </si>
  <si>
    <t>Retirada de aparelhos elétricos e hidráulicos</t>
  </si>
  <si>
    <t>Retirada de impermeabilização e afins</t>
  </si>
  <si>
    <t>Retirada de vidro</t>
  </si>
  <si>
    <t>Retirada em instalação elétrica - letra A ate B</t>
  </si>
  <si>
    <t>Retirada em instalação elétrica - letra C</t>
  </si>
  <si>
    <t>Retirada em instalação elétrica - letra D ate I</t>
  </si>
  <si>
    <t>Retirada em instalação elétrica - letra J ate N</t>
  </si>
  <si>
    <t>Retirada em instalação elétrica - letra O ate S</t>
  </si>
  <si>
    <t>L</t>
  </si>
  <si>
    <t>Retirada em instalação elétrica - letra T ate o final</t>
  </si>
  <si>
    <t>Retirada em instalação hidráulica</t>
  </si>
  <si>
    <t>Retirada em instalação de combate a incêndio</t>
  </si>
  <si>
    <t>Retirada de sistema e equipamento de conforto mecânico</t>
  </si>
  <si>
    <t>Retirada diversa de pecas pre-moldadas</t>
  </si>
  <si>
    <t>04.41</t>
  </si>
  <si>
    <t>Retirada de dispositivos viários</t>
  </si>
  <si>
    <t>04.41.001</t>
  </si>
  <si>
    <t>Retirada de placa de solo</t>
  </si>
  <si>
    <t>TRANSPORTE E MOVIMENTACAO, DENTRO E FORA DA OBRA</t>
  </si>
  <si>
    <t>Transporte de material solto</t>
  </si>
  <si>
    <t>Transporte comercial, carreteiro e aluguel</t>
  </si>
  <si>
    <t>Transporte mecanizado de material solto</t>
  </si>
  <si>
    <t>M3XKM</t>
  </si>
  <si>
    <t>Taxas de recolhimento</t>
  </si>
  <si>
    <t>T</t>
  </si>
  <si>
    <t>Transporte mecanizado de solo</t>
  </si>
  <si>
    <t>SERVICO EM SOLO E ROCHA, MANUAL</t>
  </si>
  <si>
    <t>Escavação manual em campo aberto de solo, exceto rocha</t>
  </si>
  <si>
    <t>Escavação manual em valas e buracos de solo, exceto rocha</t>
  </si>
  <si>
    <t>Reaterro manual sem fornecimento de material</t>
  </si>
  <si>
    <t>Aterro manual sem fornecimento de material</t>
  </si>
  <si>
    <t>Carga / carregamento e descarga manual</t>
  </si>
  <si>
    <t>SERVICO EM SOLO E ROCHA, MECANIZADO</t>
  </si>
  <si>
    <t>Escavação ou corte mecanizados em campo aberto de solo, exceto rocha</t>
  </si>
  <si>
    <t>Escavação mecanizada de valas e buracos em solo, exceto rocha</t>
  </si>
  <si>
    <t>Escavação mecanizada em solo brejoso ou turfa</t>
  </si>
  <si>
    <t>Escavação ou carga mecanizada em campo aberto</t>
  </si>
  <si>
    <t>Apiloamento e nivelamento mecanizado de solo</t>
  </si>
  <si>
    <t>Reaterro mecanizado sem fornecimento de material</t>
  </si>
  <si>
    <t>Aterro mecanizado sem fornecimento de material</t>
  </si>
  <si>
    <t>ESCORAMENTO, CONTENCAO E DRENAGEM</t>
  </si>
  <si>
    <t>Escoramento</t>
  </si>
  <si>
    <t>Cimbramento</t>
  </si>
  <si>
    <t>M3MES</t>
  </si>
  <si>
    <t>Descimbramento</t>
  </si>
  <si>
    <t>Manta, filtro e dreno</t>
  </si>
  <si>
    <t>Barbaca</t>
  </si>
  <si>
    <t>Esgotamento</t>
  </si>
  <si>
    <t>CJxDI</t>
  </si>
  <si>
    <t>HPXh</t>
  </si>
  <si>
    <t>Contenção</t>
  </si>
  <si>
    <t>FORMA</t>
  </si>
  <si>
    <t>Forma em tabua</t>
  </si>
  <si>
    <t>Forma em madeira compensada</t>
  </si>
  <si>
    <t>Forma em papelão</t>
  </si>
  <si>
    <t>09.04.070</t>
  </si>
  <si>
    <t>Forma em tubo de papelão com diâmetro de 50 cm</t>
  </si>
  <si>
    <t>Forma em polipropileno</t>
  </si>
  <si>
    <t>ARMADURA E CORDOALHA ESTRUTURAL</t>
  </si>
  <si>
    <t>Armadura em barra</t>
  </si>
  <si>
    <t>Armadura em tela</t>
  </si>
  <si>
    <t>CONCRETO, MASSA E LASTRO</t>
  </si>
  <si>
    <t>Concreto usinado com controle fck - fornecimento do material</t>
  </si>
  <si>
    <t>11.01.520</t>
  </si>
  <si>
    <t>Concreto usinado, fck = 30 MPa - para bombeamento em estaca hélice contínua</t>
  </si>
  <si>
    <t>Concreto usinado não estrutural - fornecimento do material</t>
  </si>
  <si>
    <t>Concreto executado no local com controle fck - fornecimento do material</t>
  </si>
  <si>
    <t>Concreto não estrutural executado no local - fornecimento do material</t>
  </si>
  <si>
    <t>Concreto e argamassa especial</t>
  </si>
  <si>
    <t>11.11</t>
  </si>
  <si>
    <t>Argamassas especiais</t>
  </si>
  <si>
    <t>11.11.030</t>
  </si>
  <si>
    <t>Argamassa de cimento e areia, fck = 20 MPa, consumo de cimento 600 kg/m³ - material para injeção em estaca raiz</t>
  </si>
  <si>
    <t>Lançamento e aplicação</t>
  </si>
  <si>
    <t>Lastro e enchimento</t>
  </si>
  <si>
    <t>Reparos, conservações e complementos - GRUPO 11</t>
  </si>
  <si>
    <t>FUNDACAO PROFUNDA</t>
  </si>
  <si>
    <t>Broca</t>
  </si>
  <si>
    <t>12.01.021</t>
  </si>
  <si>
    <t>12.01.041</t>
  </si>
  <si>
    <t>12.01.061</t>
  </si>
  <si>
    <t>Estaca pre-moldada de concreto</t>
  </si>
  <si>
    <t>Estaca escavada mecanicamente</t>
  </si>
  <si>
    <t>Estaca tipo STRAUSS</t>
  </si>
  <si>
    <t>Estaca tipo RAIZ</t>
  </si>
  <si>
    <t>12.07.274</t>
  </si>
  <si>
    <t>Estaca tipo Raiz, diâmetro de 15 cm para 25 t, sem armação e sem argamassa, em rocha</t>
  </si>
  <si>
    <t>12.07.275</t>
  </si>
  <si>
    <t>Estaca tipo Raiz, diâmetro de 20 cm para 50 t, sem armação e sem argamassa, em rocha</t>
  </si>
  <si>
    <t>12.07.511</t>
  </si>
  <si>
    <t>Injeção de argamassa de cimento e areia em estaca raiz - sobreconsumo</t>
  </si>
  <si>
    <t>Tubulão</t>
  </si>
  <si>
    <t>Estaca hélice continua</t>
  </si>
  <si>
    <t>Estaca escavada com injeção ou micro estaca</t>
  </si>
  <si>
    <t>LAJE E PAINEL DE FECHAMENTO PRE-FABRICADOS</t>
  </si>
  <si>
    <t>Laje pre-fabricada mista em vigotas treplicadas e lajotas</t>
  </si>
  <si>
    <t>Laje pre-fabricada mista em vigotas protendidas e lajotas</t>
  </si>
  <si>
    <t>Pre-laje</t>
  </si>
  <si>
    <t>ALVENARIA E ELEMENTO DIVISOR</t>
  </si>
  <si>
    <t>Alvenaria de fundação (embasamento)</t>
  </si>
  <si>
    <t>Alvenaria com tijolo maciço comum ou especial</t>
  </si>
  <si>
    <t>Alvenaria com tijolo laminado aparente</t>
  </si>
  <si>
    <t>Alvenaria com bloco cerâmico de vedação</t>
  </si>
  <si>
    <t>Alvenaria com bloco cerâmico estrutural</t>
  </si>
  <si>
    <t>Alvenaria com bloco de concreto de vedação</t>
  </si>
  <si>
    <t>Alvenaria com bloco de concreto estrutural</t>
  </si>
  <si>
    <t>Alvenaria de concreto celular ou silico calcário</t>
  </si>
  <si>
    <t>Pecas moldadas no local (vergas, pilaretes, etc.)</t>
  </si>
  <si>
    <t>Elementos vazados (concreto, cerâmica e vidros)</t>
  </si>
  <si>
    <t>14.28.096</t>
  </si>
  <si>
    <t>Divisória e fechamento</t>
  </si>
  <si>
    <t>Divisória e fechamento.</t>
  </si>
  <si>
    <t>Reparos, conservações e complementos - GRUPO 14</t>
  </si>
  <si>
    <t>ESTRUTURA EM MADEIRA, FERRO, ALUMINIO E CONCRETO</t>
  </si>
  <si>
    <t>Estrutura em madeira para cobertura</t>
  </si>
  <si>
    <t>Estrutura em aço</t>
  </si>
  <si>
    <t>Estrutura pre-fabricada de concreto</t>
  </si>
  <si>
    <t>Reparos, conservações e complementos - GRUPO 15</t>
  </si>
  <si>
    <t>TELHAMENTO</t>
  </si>
  <si>
    <t>Telhamento em barro</t>
  </si>
  <si>
    <t>Telhamento em cimento reforçado com fio sintético (CRFS)</t>
  </si>
  <si>
    <t>Telhamento em madeira ou fibra vegetal</t>
  </si>
  <si>
    <t>Telhamento metálico comum</t>
  </si>
  <si>
    <t>Telhamento metálico especial</t>
  </si>
  <si>
    <t>Telhamento em material sintético</t>
  </si>
  <si>
    <t>Telhamento em vidro</t>
  </si>
  <si>
    <t>Domos</t>
  </si>
  <si>
    <t>Painel, chapas e fechamento</t>
  </si>
  <si>
    <t>Calhas e rufos</t>
  </si>
  <si>
    <t>16.33.250</t>
  </si>
  <si>
    <t>Calha em PVC 125mm, inclusive conexões - AP</t>
  </si>
  <si>
    <t>16.33.412</t>
  </si>
  <si>
    <t>Rufo pré-moldado em concreto, largura 24 cm</t>
  </si>
  <si>
    <t>Reparos, conservações e complementos - GRUPO 16</t>
  </si>
  <si>
    <t>REVESTIMENTO EM MASSA OU FUNDIDO NO LOCAL</t>
  </si>
  <si>
    <t>Regularização de base</t>
  </si>
  <si>
    <t>Revestimento em argamassa</t>
  </si>
  <si>
    <t>Revestimento em cimentado</t>
  </si>
  <si>
    <t>Revestimento em gesso</t>
  </si>
  <si>
    <t>Revestimento em concreto</t>
  </si>
  <si>
    <t>Revestimento em granilite fundido no local</t>
  </si>
  <si>
    <t>Revestimento industrial fundido no local</t>
  </si>
  <si>
    <t>17.12.241</t>
  </si>
  <si>
    <t>Rodapé abaulado, com argamassa epoxi, altura entre 5 a 10cm</t>
  </si>
  <si>
    <t>17.12.301</t>
  </si>
  <si>
    <t>Piso epóxi autonivelante, múltiplas camadas, espessura 4 mm - instalado</t>
  </si>
  <si>
    <t>Revestimento especial fundido no local</t>
  </si>
  <si>
    <t>Reparos e conservações em massa e concreto - GRUPO 17</t>
  </si>
  <si>
    <t>REVESTIMENTO CERAMICO</t>
  </si>
  <si>
    <t>Plaqueta laminada para revestimento</t>
  </si>
  <si>
    <t>Placa cerâmica esmaltada prensada</t>
  </si>
  <si>
    <t>Placa ceramica nao esmaltada extrudada</t>
  </si>
  <si>
    <t>Revestimento em porcelanato</t>
  </si>
  <si>
    <t>Revestimento em placa ceramica esmaltada</t>
  </si>
  <si>
    <t>Revestimento em pastilha e mosaico</t>
  </si>
  <si>
    <t>Revestimento ceramico nao esmaltado extrudado</t>
  </si>
  <si>
    <t>REVESTIMENTO EM PEDRA</t>
  </si>
  <si>
    <t>Granito</t>
  </si>
  <si>
    <t>Marmore</t>
  </si>
  <si>
    <t>Pedra</t>
  </si>
  <si>
    <t>Reparos, conservacoes e complementos - GRUPO 19</t>
  </si>
  <si>
    <t>REVESTIMENTO EM MADEIRA</t>
  </si>
  <si>
    <t>Lambris de madeira</t>
  </si>
  <si>
    <t>Soalho de madeira</t>
  </si>
  <si>
    <t>Tacos</t>
  </si>
  <si>
    <t>Rodape de madeira</t>
  </si>
  <si>
    <t>Reparos, conservacoes e complementos - GRUPO 20</t>
  </si>
  <si>
    <t>20.20.202</t>
  </si>
  <si>
    <t>Raspagem com calafetação e aplicação de verniz</t>
  </si>
  <si>
    <t>REVESTIMENTO SINTETICO E METALICO</t>
  </si>
  <si>
    <t>Revestimento em borracha</t>
  </si>
  <si>
    <t>Revestimento vinilico</t>
  </si>
  <si>
    <t>Revestimento metalico</t>
  </si>
  <si>
    <t>Forracao e carpete</t>
  </si>
  <si>
    <t>Revestimento em cimento reforcado com fio sintetico (CRFS)</t>
  </si>
  <si>
    <t>Revestimento sintetico</t>
  </si>
  <si>
    <t>Rodape sintetico</t>
  </si>
  <si>
    <t>Degrau sintetico</t>
  </si>
  <si>
    <t>Reparos, conservacoes e complementos - GRUPO 21</t>
  </si>
  <si>
    <t>FORRO, BRISE E FACHADA</t>
  </si>
  <si>
    <t>Forro de madeira</t>
  </si>
  <si>
    <t>Forro de gesso</t>
  </si>
  <si>
    <t>Forro sintetico</t>
  </si>
  <si>
    <t>Forro metalico</t>
  </si>
  <si>
    <t>22.04.030</t>
  </si>
  <si>
    <t>Forro metálico removível, em painéis de 625mm x 625mm, tile tegular perfurada</t>
  </si>
  <si>
    <t>Brise-soleil</t>
  </si>
  <si>
    <t>Reparos, conservacoes e complementos - GRUPO 22</t>
  </si>
  <si>
    <t>ESQUADRIA, MARCENARIA E ELEMENTO EM MADEIRA</t>
  </si>
  <si>
    <t>Janela e veneziana em madeira</t>
  </si>
  <si>
    <t>Porta macho / femea montada com batente</t>
  </si>
  <si>
    <t>Porta lisa laminada montada com batente</t>
  </si>
  <si>
    <t>Marcenaria em geral</t>
  </si>
  <si>
    <t>23.08.242</t>
  </si>
  <si>
    <t>Porta lisa de correr suspensa em madeira com batente</t>
  </si>
  <si>
    <t>Porta lisa comum montada com batente</t>
  </si>
  <si>
    <t>Porta lisa para acabamento em verniz montada com batente</t>
  </si>
  <si>
    <t>Porta comum completa - uso coletivo (padrao dimensional medio)</t>
  </si>
  <si>
    <t>Porta comum completa - uso publico (padrao dimensional medio/pesado)</t>
  </si>
  <si>
    <t>Reparos, conservacoes e complementos - GRUPO 23</t>
  </si>
  <si>
    <t>ESQUADRIA, SERRALHERIA E ELEMENTO EM FERRO</t>
  </si>
  <si>
    <t>Caixilho em ferro</t>
  </si>
  <si>
    <t>Portas, portoes e gradis</t>
  </si>
  <si>
    <t>24.02.811</t>
  </si>
  <si>
    <t>Porta de ferro acústica, espessura de 80mm, batente tripla vedação 185mm, com fechadura e maçaneta - 50 dB</t>
  </si>
  <si>
    <t>Elementos em ferro</t>
  </si>
  <si>
    <t>Esquadria, serralheria de seguranca</t>
  </si>
  <si>
    <t>Esquadria, serralheria e elemento em ferro.</t>
  </si>
  <si>
    <t>Portas, portoes e gradis.</t>
  </si>
  <si>
    <t>Esquadria, serralheria e elemento em aco inoxidavel</t>
  </si>
  <si>
    <t>Reparos, conservacoes e complementos - GRUPO 24</t>
  </si>
  <si>
    <t>ESQUADRIA, SERRALHERIA E ELEMENTO EM ALUMINIO</t>
  </si>
  <si>
    <t>Caixilho em aluminio</t>
  </si>
  <si>
    <t>Porta em aluminio</t>
  </si>
  <si>
    <t>Reparos, conservacoes e complementos - GRUPO 25</t>
  </si>
  <si>
    <t>ESQUADRIA E ELEMENTO EM VIDRO</t>
  </si>
  <si>
    <t>Vidro comum e laminado</t>
  </si>
  <si>
    <t>26.01.142</t>
  </si>
  <si>
    <t>Vidro liso laminado colorido de 8 mm</t>
  </si>
  <si>
    <t>Vidro temperado</t>
  </si>
  <si>
    <t>Vidro especial</t>
  </si>
  <si>
    <t>Espelhos</t>
  </si>
  <si>
    <t>Reparos, conservacoes e complementos - GRUPO 26</t>
  </si>
  <si>
    <t>ESQUADRIA E ELEMENTO EM MATERIAL ESPECIAL</t>
  </si>
  <si>
    <t>Policarbonato</t>
  </si>
  <si>
    <t>Chapa de fibra de vidro</t>
  </si>
  <si>
    <t>PVC / VINIL</t>
  </si>
  <si>
    <t>FERRAGEM COMPLEMENTAR PARA ESQUADRIAS</t>
  </si>
  <si>
    <t>Ferragem para porta</t>
  </si>
  <si>
    <t>Cadeado</t>
  </si>
  <si>
    <t>Reparos, conservacoes e complementos - GRUPO 28</t>
  </si>
  <si>
    <t>28.20.655</t>
  </si>
  <si>
    <t>Puxador duplo em aço inoxidável de 300 mm, para porta</t>
  </si>
  <si>
    <t>INSERTE METALICO</t>
  </si>
  <si>
    <t>Cantoneira</t>
  </si>
  <si>
    <t>Cabos e cordoalhas</t>
  </si>
  <si>
    <t>Reparos, conservacoes e complementos - GRUPO 29</t>
  </si>
  <si>
    <t>ACESSIBILIDADE</t>
  </si>
  <si>
    <t>Barra de apoio</t>
  </si>
  <si>
    <t>Aparelhos eletricos, hidraulicos e a gas</t>
  </si>
  <si>
    <t>Revestimento</t>
  </si>
  <si>
    <t>Piso em ladrilho hidráulico podotátil várias cores (25x25cm), assentado com argamassa mista</t>
  </si>
  <si>
    <t>30.04.032</t>
  </si>
  <si>
    <t>Piso em ladrilho hidráulico podotátil várias cores (30x30cm), assentado com argamassa mista</t>
  </si>
  <si>
    <t>Rejuntamento de piso em ladrilho hidráulico (25x25cm) com argamassa industrializada para rejunte, juntas de 2 mm</t>
  </si>
  <si>
    <t>Comunicacao visual e sonora</t>
  </si>
  <si>
    <t>Aparelhos sanitarios</t>
  </si>
  <si>
    <t>Elevador e plataforma</t>
  </si>
  <si>
    <t>IMPERMEABILIZACAO, PROTECAO E JUNTA</t>
  </si>
  <si>
    <t>Isolamentos termicos / acusticos</t>
  </si>
  <si>
    <t>Junta de dilatacao</t>
  </si>
  <si>
    <t>CM3</t>
  </si>
  <si>
    <t>Junta de dilatacao estrutural</t>
  </si>
  <si>
    <t>Apoios e afins</t>
  </si>
  <si>
    <t>DM3</t>
  </si>
  <si>
    <t>Envelope de concreto e protecao de tubos</t>
  </si>
  <si>
    <t>Isolante termico para tubos e dutos</t>
  </si>
  <si>
    <t>Impermeabilizacao flexivel com manta</t>
  </si>
  <si>
    <t>Impermeabilizacao flexivel com membranas</t>
  </si>
  <si>
    <t>Impermeabilizacao rigida</t>
  </si>
  <si>
    <t>Reparos, conservacoes e complementos - GRUPO 32</t>
  </si>
  <si>
    <t>PINTURA</t>
  </si>
  <si>
    <t>Preparo de base</t>
  </si>
  <si>
    <t>Massa corrida</t>
  </si>
  <si>
    <t>Pintura em superficies de concreto / massa / gesso / pedras</t>
  </si>
  <si>
    <t>Pintura em superficies de madeira</t>
  </si>
  <si>
    <t>Pintura em pisos</t>
  </si>
  <si>
    <t>Pintura em estruturas metalicas</t>
  </si>
  <si>
    <t>Pintura de sinalizacao</t>
  </si>
  <si>
    <t>Pintura em superficie de concreto/massa/gesso/pedras, inclusive preparo</t>
  </si>
  <si>
    <t>Pintura em superficie metalica, inclusive preparo</t>
  </si>
  <si>
    <t>Pintura em superficie de madeira, inclusive preparo</t>
  </si>
  <si>
    <t>PAISAGISMO E FECHAMENTOS</t>
  </si>
  <si>
    <t>Preparacao de solo</t>
  </si>
  <si>
    <t>Vegetacao rasteira</t>
  </si>
  <si>
    <t>Vegetacao arbustiva</t>
  </si>
  <si>
    <t>arvores</t>
  </si>
  <si>
    <t>Cercas e fechamentos</t>
  </si>
  <si>
    <t>Corte, recorte e remocao</t>
  </si>
  <si>
    <t>Reparos, conservacoes e complementos - GRUPO 34</t>
  </si>
  <si>
    <t>PLAYGROUND E EQUIPAMENTO RECREATIVO</t>
  </si>
  <si>
    <t>Quadra e equipamento de esportes</t>
  </si>
  <si>
    <t>Abrigo, guarita e quiosque</t>
  </si>
  <si>
    <t>Cancela automática metálica com barreira de alumínio de 3,50 até 4,00 m</t>
  </si>
  <si>
    <t>Bancos</t>
  </si>
  <si>
    <t>Equipamento recreativo</t>
  </si>
  <si>
    <t>Mastro para bandeiras</t>
  </si>
  <si>
    <t>Reparos, conservacoes e complementos - GRUPO 35</t>
  </si>
  <si>
    <t>Tela em polietileno, malha 10 x 10 cm, fio 2 mm</t>
  </si>
  <si>
    <t>ENTRADA DE ENERGIA ELETRICA E TELEFONIA</t>
  </si>
  <si>
    <t>Entrada de energia - componentes</t>
  </si>
  <si>
    <t>Caixas de entrada / medicao</t>
  </si>
  <si>
    <t>Suporte (Braquet)</t>
  </si>
  <si>
    <t>Isoladores</t>
  </si>
  <si>
    <t>Muflas e terminais</t>
  </si>
  <si>
    <t>Para-raios de media tensao</t>
  </si>
  <si>
    <t>Gerador e grupo gerador</t>
  </si>
  <si>
    <t>Transformador de entrada</t>
  </si>
  <si>
    <t>Reparos, conservacoes e complementos - GRUPO 36</t>
  </si>
  <si>
    <t>PAR</t>
  </si>
  <si>
    <t>36.20.282</t>
  </si>
  <si>
    <t>Placa de advertência em chapa de aço, com pintura refletiva "Perigo Alta Tensão"</t>
  </si>
  <si>
    <t>36.20.284</t>
  </si>
  <si>
    <t>Placa de advertência em chapa de alumínio, com pintura refletiva "Perigo Alta Tensão"</t>
  </si>
  <si>
    <t>QUADRO E PAINEL PARA ENERGIA ELETRICA E TELEFONIA</t>
  </si>
  <si>
    <t>Quadro para telefonia embutir, protecao IP40 chapa nº 16msg</t>
  </si>
  <si>
    <t>Quadro para telefonia de sobrepor, protecao IP40 chapa nº 16msg</t>
  </si>
  <si>
    <t>Quadro distribuicao de luz e forca de embutir universal</t>
  </si>
  <si>
    <t>Quadro distribuicao de luz e forca de sobrepor universal</t>
  </si>
  <si>
    <t>Painel autoportante</t>
  </si>
  <si>
    <t>37.06.014</t>
  </si>
  <si>
    <t>Painel autoportante em chapa de aço, com proteção mínima IP 54 - sem componentes</t>
  </si>
  <si>
    <t>Barramentos</t>
  </si>
  <si>
    <t>Bases</t>
  </si>
  <si>
    <t>Fusiveis</t>
  </si>
  <si>
    <t>Disjuntores</t>
  </si>
  <si>
    <t>Chave de baixa tensao</t>
  </si>
  <si>
    <t>Chave de media tensao</t>
  </si>
  <si>
    <t>Bus-way</t>
  </si>
  <si>
    <t>Dispositivo DR ou interruptor de corrente de fuga</t>
  </si>
  <si>
    <t>Transformador de Potencial</t>
  </si>
  <si>
    <t>Transformador de corrente</t>
  </si>
  <si>
    <t>Reparos, conservacoes e complementos - GRUPO 37</t>
  </si>
  <si>
    <t>37.20.156</t>
  </si>
  <si>
    <t>Placa de montagem para quadros em geral, em chapa de aço</t>
  </si>
  <si>
    <t>Capacitor de potencia</t>
  </si>
  <si>
    <t>Transformador de comando</t>
  </si>
  <si>
    <t>Supressor de surto</t>
  </si>
  <si>
    <t>Disjuntores.</t>
  </si>
  <si>
    <t>TUBULACAO E CONDUTOR PARA ENERGIA ELETRICA E TELEFONIA BASICA</t>
  </si>
  <si>
    <t>Eletroduto em PVC rigido roscavel</t>
  </si>
  <si>
    <t>Eletroduto rígido em aço carbono galvanizado com acessórios - NBR 13057</t>
  </si>
  <si>
    <t>Eletroduto galvanizado conforme NBR13057 -  3/4´ com acessórios</t>
  </si>
  <si>
    <t>Eletroduto galvanizado conforme NBR13057 -  1´ com acessórios</t>
  </si>
  <si>
    <t>Eletroduto galvanizado conforme NBR13057 -  1 1/4´ com acessórios</t>
  </si>
  <si>
    <t>Eletroduto galvanizado conforme NBR13057 -  1 1/2´ com acessórios</t>
  </si>
  <si>
    <t>Eletroduto galvanizado conforme NBR13057 -  2´ com acessórios</t>
  </si>
  <si>
    <t>Eletroduto galvanizado conforme NBR13057 -  2 1/2´ com acessórios</t>
  </si>
  <si>
    <t>Eletroduto galvanizado conforme NBR13057 -  3´ com acessórios</t>
  </si>
  <si>
    <t>Eletroduto galvanizado conforme NBR13057 -  4´ com acessórios</t>
  </si>
  <si>
    <t>Eletroduto rígido em aço carbono galvanizado com acessórios - NBR 6323</t>
  </si>
  <si>
    <t>Eletroduto galvanizado a quente conforme NBR6323 - 3/4´ - com acessórios</t>
  </si>
  <si>
    <t>Eletroduto galvanizado a quente conforme NBR6323 - 1´ - com acessórios</t>
  </si>
  <si>
    <t>Eletroduto galvanizado a quente conforme NBR6323 - 1 1/4´ com acessórios</t>
  </si>
  <si>
    <t>Eletroduto galvanizado a quente conforme NBR6323 - 1 1/2´ com acessórios</t>
  </si>
  <si>
    <t>Eletroduto galvanizado a quente conforme NBR6323 - 2´ com acessórios</t>
  </si>
  <si>
    <t>Eletroduto galvanizado a quente conforme NBR6323 - 2 1/2´ com acessórios</t>
  </si>
  <si>
    <t>Eletroduto galvanizado a quente conforme NBR6323 - 3´ com acessórios</t>
  </si>
  <si>
    <t>Eletroduto galvanizado a quente conforme NBR6323 - 4´ com acessórios</t>
  </si>
  <si>
    <t>Eletroduto rígido em aço carbono galvanizado por imersão a quente com acessórios – NBR 5598</t>
  </si>
  <si>
    <t>Eletroduto galvanizado a quente conforme NBR5598 - 1/2´ com acessórios</t>
  </si>
  <si>
    <t>Eletroduto galvanizado a quente conforme NBR5598 - 3/4´ com acessórios</t>
  </si>
  <si>
    <t>Eletroduto galvanizado a quente conforme NBR5598 - 1´ com acessórios</t>
  </si>
  <si>
    <t>Eletroduto galvanizado a quente conforme NBR5598 - 1 1/4´ com acessórios</t>
  </si>
  <si>
    <t>Eletroduto galvanizado a quente conforme NBR5598 - 1 1/2´ com acessórios</t>
  </si>
  <si>
    <t>Eletroduto galvanizado a quente conforme NBR5598 - 2´ com acessórios</t>
  </si>
  <si>
    <t>Eletroduto galvanizado a quente conforme NBR5598 - 2 1/2´ com acessórios</t>
  </si>
  <si>
    <t>Eletroduto galvanizado a quente conforme NBR5598 - 3´ com acessórios</t>
  </si>
  <si>
    <t>Eletroduto galvanizado a quente conforme NBR5598 - 4´ com acessórios</t>
  </si>
  <si>
    <t>Canaleta, perfilado e acessorios</t>
  </si>
  <si>
    <t>38.07.800</t>
  </si>
  <si>
    <t>Gancho longo em chapa aço zincado para fixação de luminária</t>
  </si>
  <si>
    <t>38.07.801</t>
  </si>
  <si>
    <t>Sapata externa com 4 furos, 38 x 38 mm</t>
  </si>
  <si>
    <t>Duto fechado de piso e acessorios</t>
  </si>
  <si>
    <t>Leitos e acessorios</t>
  </si>
  <si>
    <t>Eletroduto em polietileno de alta densidade</t>
  </si>
  <si>
    <t>Eletroduto metalico flexivel</t>
  </si>
  <si>
    <t>Rodape tecnico e acessorios</t>
  </si>
  <si>
    <t>Eletroduto em PVC corrugado flexivel</t>
  </si>
  <si>
    <t>Reparos, conservacoes e complementos - GRUPO 38</t>
  </si>
  <si>
    <t>Eletrocalha e acessorios</t>
  </si>
  <si>
    <t>Eletrocalha e acessorios.</t>
  </si>
  <si>
    <t>Eletrocalha e acessorios..</t>
  </si>
  <si>
    <t>CONDUTOR E ENFIACAO DE ENERGIA ELETRICA E TELEFONIA</t>
  </si>
  <si>
    <t>Cabo de cobre, isolamento 450V / 750 V, isolacao em PVC 70°C</t>
  </si>
  <si>
    <t>Cabo de cobre, isolamento 0,6/1kV, isolacao em PVC 70°C</t>
  </si>
  <si>
    <t>Cabo de cobre nu, tempera mole, classe 2</t>
  </si>
  <si>
    <t>39.04.040</t>
  </si>
  <si>
    <t>Cabo de cobre nu, têmpera mole, classe 2, de 10 mm²</t>
  </si>
  <si>
    <t>Cabo de cobre tripolar, isolamento 8,7/15 kV, isolacao EPR 90°C</t>
  </si>
  <si>
    <t>Cabo de cobre unipolar, isolamento 8,7/15 kV, isolacao EPR 90°C</t>
  </si>
  <si>
    <t>Conectores</t>
  </si>
  <si>
    <t>Terminais de pressao e compressao</t>
  </si>
  <si>
    <t>Fios e cabos telefônicos</t>
  </si>
  <si>
    <t>39.11.091</t>
  </si>
  <si>
    <t>Cabo telefônico CI, com 01 par de 0,40 mm, para centrais telefônicas, equipamentos e rede interna</t>
  </si>
  <si>
    <t>Cabo de cobre flexivel, isolamento 600 V, isolacao em VC/E 105°C</t>
  </si>
  <si>
    <t>Cabo de aluminio nu com alma de aco</t>
  </si>
  <si>
    <t>Cabo de aluminio nu sem alma de aco</t>
  </si>
  <si>
    <t>Cabo para transmissao de dados</t>
  </si>
  <si>
    <t>Reparos, conservacoes e complementos - GRUPO 39</t>
  </si>
  <si>
    <t>Cabo de cobre flexivel, isolamento 0,6/1 kV, isolacao em HEPR 90°C</t>
  </si>
  <si>
    <t>Cabo de cobre flexivel, isolamento 500 V, isolacao PP 70°C</t>
  </si>
  <si>
    <t>Cabo de cobre unipolar, isolamento 15/25 kV, isolacao EPR 90 °C / 105 °C</t>
  </si>
  <si>
    <t>Cabo de cobre flexivel, isolamento 0,6/1kV - isolacao HEPR 90° C - baixa emissao fumaca e gases</t>
  </si>
  <si>
    <t>Cabo optico</t>
  </si>
  <si>
    <t>Cabo de cobre flexivel, isolamento 750 V - isolacao 70°C, baixa emissao de fumaca e gases</t>
  </si>
  <si>
    <t>Fios e cabos - audio e video</t>
  </si>
  <si>
    <t>DISTRIBUICAO DE FORCA E COMANDO DE ENERGIA ELETRICA E TELEFONIA</t>
  </si>
  <si>
    <t>Caixa de passagem estampada</t>
  </si>
  <si>
    <t>Caixa de passagem com tampa</t>
  </si>
  <si>
    <t>Tomadas</t>
  </si>
  <si>
    <t>Interruptores e minuterias</t>
  </si>
  <si>
    <t>Conduletes</t>
  </si>
  <si>
    <t>Caixa de passagem em PVC</t>
  </si>
  <si>
    <t>Contator</t>
  </si>
  <si>
    <t>Rele</t>
  </si>
  <si>
    <t>Chave comutadora e seletora</t>
  </si>
  <si>
    <t>Amperimetro</t>
  </si>
  <si>
    <t>Voltimetro</t>
  </si>
  <si>
    <t>Reparos, conservacoes e complementos - GRUPO 40</t>
  </si>
  <si>
    <t>ILUMINACAO</t>
  </si>
  <si>
    <t>Lampadas</t>
  </si>
  <si>
    <t>Lâmpada LED tubular T8 com base G13, de 900 até 1050 Im - 9 a 10 W</t>
  </si>
  <si>
    <t>Lâmpada LED tubular T8 com base G13, de 1850 até 2000 Im - 18 a 20 W</t>
  </si>
  <si>
    <t>Lâmpada LED tubular T8 com base G13, de 3400 até 4000 Im - 36 a 40 W</t>
  </si>
  <si>
    <t>Acessorios para iluminacao</t>
  </si>
  <si>
    <t>Lampada de descarga de alta potencia</t>
  </si>
  <si>
    <t>Lampada halogena</t>
  </si>
  <si>
    <t>Lampada fluorescente</t>
  </si>
  <si>
    <t>Reator e equipamentos para lampada de descarga de alta potencia</t>
  </si>
  <si>
    <t>Reator e equipamentos para lampada fluorescente</t>
  </si>
  <si>
    <t>Postes e acessorios</t>
  </si>
  <si>
    <t>Braço em tubo de ferro galvanizado de 1" x 1,00 m para fixação de uma luminária</t>
  </si>
  <si>
    <t>Aparelho de iluminacao publica e decorativa</t>
  </si>
  <si>
    <t>41.11.094</t>
  </si>
  <si>
    <t>Luminária LED de embutir para caixa de luz 4 x 2cm, para uso externo, tipo balizador de 3 W</t>
  </si>
  <si>
    <t>41.11.115</t>
  </si>
  <si>
    <t>Luminária retangular tipo arandela externa para 2 lâmpadas, com difusor em polietileno ou vidro leitoso</t>
  </si>
  <si>
    <t>Luminária LED solar integrada para poste, fluxo luminoso de 8000 lm, eficiência mínima de 130,5 lm/W - potência de 80 W</t>
  </si>
  <si>
    <t>Luminária LED retangular para poste, fluxo luminoso de 14160 a 17475 lm, eficiência mínima de 118 lm/W - potência de 80 W/120 W</t>
  </si>
  <si>
    <t>41.11.704</t>
  </si>
  <si>
    <t>Luminária LED retangular para poste, fluxo luminoso de 14083 lm, eficiência mínima 135 lm/W - potência de 104 W</t>
  </si>
  <si>
    <t>41.11.707</t>
  </si>
  <si>
    <t>Luminária LED retangular para poste, fluxo luminoso de 27624 lm, eficiência mínima 135 lm/W - potência de 204 W</t>
  </si>
  <si>
    <t>Luminária LED retangular para parede ou piso, fluxo luminoso de 11838 a 12150 lm, eficiência mínima 107 lm/W - potência de 86 W/120 W</t>
  </si>
  <si>
    <t>41.11.712</t>
  </si>
  <si>
    <t>Luminária LED redonda de embutir para parede ou piso, fluxo luminoso de 500 lm, bivolt - potência 6 W</t>
  </si>
  <si>
    <t>Luminária LED retangular para poste, fluxo luminoso de 6250 a 6674 lm, eficiência mínima 113 lm/W - potência 40 W/59 W</t>
  </si>
  <si>
    <t>Aparelho de iluminacao de longo alcance e especifica</t>
  </si>
  <si>
    <t>Projetor LED modular, fluxo luminoso de 26294 lm, eficiência mínima de 125 l/W - 150 W/200 W</t>
  </si>
  <si>
    <t>Aparelho de iluminacao a prova de tempo, gases e vapores</t>
  </si>
  <si>
    <t>Aparelho de iluminacao comercial e industrial</t>
  </si>
  <si>
    <t>Luminária industrial pendente com refletor prismático sem alojamento para reator, para lâmpadas vapor de sódio/metálico ou mista de 150 W/250 W/400 W</t>
  </si>
  <si>
    <t>Luminária redonda de sobrepor com difusor em vidro temperado jateado para 1 ou 2 lâmpadas fluorescentes compactas de 18 W/26 W</t>
  </si>
  <si>
    <t>Luminária retangular de embutir tipo calha aberta com aletas parabólicas para 2 lâmpadas fluorescentes tubulares de 28 W/54 W</t>
  </si>
  <si>
    <t>Luminária industrial pendente tipo calha aberta instalação em perfilado para 1 ou 2 lâmpadas fluorescentes tubulares 14 W</t>
  </si>
  <si>
    <t>Luminária industrial pendente tipo calha aberta instalação em perfilado para 1 ou 2 lâmpadas fluorescentes tubulares 28 W/54 W</t>
  </si>
  <si>
    <t>Luminária retangular de sobrepor tipo calha aberta com refletor e aletas parabólicas para 2 lâmpadas fluorescentes tubulares 28 W/54 W</t>
  </si>
  <si>
    <t>Luminária retangular de embutir tipo calha aberta com refletor em alumínio de alto brilho para 2 lâmpadas fluorescentes tubulares de 28 W/54 W</t>
  </si>
  <si>
    <t>Luminária triangular de sobrepor tipo arandela para fluorescente compacta de 15 W/20 W/23 W</t>
  </si>
  <si>
    <t>Luminária redonda de embutir com refletor em alumínio jateado e difusor em vidro para 2 lâmpadas fluorescentes compactas duplas de 18 W/26 W</t>
  </si>
  <si>
    <t>Luminária retangular de embutir assimétrica para 1 lâmpada fluorescente tubular de 14 W</t>
  </si>
  <si>
    <t>Luminária redonda de sobrepor ou pendente com refletor em alumínio anodizado facho concentrado para 1 lâmpada vapor metálico elipsoidal de 250 W ou 400 W</t>
  </si>
  <si>
    <t>Luminária retangular de sobrepor tipo calha fechada, com difusor plano, para 4 lâmpadas fluorescentes tubulares de 14 W/16 W/18 W</t>
  </si>
  <si>
    <t>Luminária retangular de embutir tipo calha aberta com refletor assimétrico em alumínio de alto brilho para 2 lâmpadas fluorescentes tubulares de 28 W/54 W</t>
  </si>
  <si>
    <t>Aparelho de iluminacao interna decorativa</t>
  </si>
  <si>
    <t>Reparos, conservacoes e complementos - GRUPO 41</t>
  </si>
  <si>
    <t>Iluminacao LED</t>
  </si>
  <si>
    <t>Luminária LED retangular de sobrepor com difusor translúcido, 4000 K, fluxo luminoso de 3690 a 4800 lm, potência de 38 W a 41 W</t>
  </si>
  <si>
    <t>Luminária LED quadrada de sobrepor com difusor prismático translúcido, 4000 K, fluxo luminoso de 1363 a 1800 lm, potência de 15 W a 24 W</t>
  </si>
  <si>
    <t>Luminária LED redonda de embutir com difusor translúcido, 4000 K, fluxo luminoso de 800 a 1060 lm, potência de 9 W a 12 W</t>
  </si>
  <si>
    <t>Luminária LED redonda de sobrepor com difusor recuado translucido, 4000 K, fluxo luminoso de 1900 a 2000 lm, potência de 17 W a 19 W</t>
  </si>
  <si>
    <t>41.31.100</t>
  </si>
  <si>
    <t>Projetor LED verde retangular, foco orientável, para fixação em parede ou piso, potência de 7,5 W</t>
  </si>
  <si>
    <t>41.31.101</t>
  </si>
  <si>
    <t>Projetor LED retangular, potência de 30 W, fluxo luminoso de 2250 a 2400 lm, temperatura cor 6.500 K, bivolt</t>
  </si>
  <si>
    <t>PARA-RAIOS PARA EDIFICACAO</t>
  </si>
  <si>
    <t>Complementos para para-raios</t>
  </si>
  <si>
    <t>Isolador galvanizado uso geral</t>
  </si>
  <si>
    <t>Isolador galvanizado para mastro</t>
  </si>
  <si>
    <t>Componentes de sustentacao para mastro galvanizado</t>
  </si>
  <si>
    <t>Componentes para cabo de descida</t>
  </si>
  <si>
    <t>Reparos, conservacoes e complementos - GRUPO 42</t>
  </si>
  <si>
    <t>APARELHOS ELETRICOS, HIDRAULICOS E A GAS.</t>
  </si>
  <si>
    <t>Bebedouros</t>
  </si>
  <si>
    <t>Chuveiros</t>
  </si>
  <si>
    <t>43.02.122</t>
  </si>
  <si>
    <t>Chuveiro frio em PVC, com registro e tubo de ligação acoplados</t>
  </si>
  <si>
    <t>Aquecedores</t>
  </si>
  <si>
    <t>Torneiras eletricas</t>
  </si>
  <si>
    <t>Exaustor, ventilador e circulador de ar</t>
  </si>
  <si>
    <t>43.05.100</t>
  </si>
  <si>
    <t>Insuflador de ar compacto, para renovação de ar em ambientes, vazão máxima 93 m³/h</t>
  </si>
  <si>
    <t>Emissores de som</t>
  </si>
  <si>
    <t>Aparelho condicionador de ar</t>
  </si>
  <si>
    <t>43.07.070</t>
  </si>
  <si>
    <t>Ar condicionado a frio, tipo split piso teto com capacidade de 48.000 BTU/h</t>
  </si>
  <si>
    <t>Equipamentos para sistema VRF ar condicionado</t>
  </si>
  <si>
    <t>Bombas centrifugas, uso geral</t>
  </si>
  <si>
    <t>Bombas submersiveis</t>
  </si>
  <si>
    <t>Bombas especiais, uso industrial</t>
  </si>
  <si>
    <t>Reparos, conservacoes e complementos - GRUPO 43</t>
  </si>
  <si>
    <t>43.20.250</t>
  </si>
  <si>
    <t>Poço termométrico em alumínio, com haste de 30mm e rosca 1/2" npt</t>
  </si>
  <si>
    <t>43.20.260</t>
  </si>
  <si>
    <t>Termostato para aquecimento ou refrigeração com programação horária</t>
  </si>
  <si>
    <t>APARELHOS E METAIS HIDRAULICOS</t>
  </si>
  <si>
    <t>Aparelhos e loucas</t>
  </si>
  <si>
    <t>44.01.040</t>
  </si>
  <si>
    <t xml:space="preserve">Bacia sifonada com caixa de descarga acoplada e tampa - infantil </t>
  </si>
  <si>
    <t>Bancadas e tampos</t>
  </si>
  <si>
    <t>Acessorios e metais</t>
  </si>
  <si>
    <t>44.03.315</t>
  </si>
  <si>
    <t>Torneira de mesa com bica móvel e alavanca</t>
  </si>
  <si>
    <t>44.03.316</t>
  </si>
  <si>
    <t>Torneira misturador clínica de mesa com arejador articulado, acionamento cotovelo</t>
  </si>
  <si>
    <t>44.03.645</t>
  </si>
  <si>
    <t>Torneira para bancada automática, acionamento hidromecânico, em latão cromado, DN= 1/2´ou 3/4´</t>
  </si>
  <si>
    <t>44.03.810</t>
  </si>
  <si>
    <t>Aparelho misturador de mesa para pia com bica móvel, acabamento cromado</t>
  </si>
  <si>
    <t>Prateleiras</t>
  </si>
  <si>
    <t>Aparelhos de aco inoxidavel</t>
  </si>
  <si>
    <t>Reparos, conservacoes e complementos - GRUPO 44</t>
  </si>
  <si>
    <t>ENTRADA DE AGUA, INCÊNDIO E GAS</t>
  </si>
  <si>
    <t>Entrada de agua</t>
  </si>
  <si>
    <t>Entrada de gas</t>
  </si>
  <si>
    <t>Hidrômetro</t>
  </si>
  <si>
    <t>Reparos, conservacoes e complementos - GRUPO 45</t>
  </si>
  <si>
    <t>TUBULACAO E CONDUTORES PARA LIQUIDOS E GASES.</t>
  </si>
  <si>
    <t>Tubulacao em PVC rigido marrom para sistemas prediais de agua fria</t>
  </si>
  <si>
    <t>Tubulacao em PVC rigido branco para esgoto domiciliar</t>
  </si>
  <si>
    <t>Tubulacao em PVC rigido branco serie R - A.P e esgoto domiciliar</t>
  </si>
  <si>
    <t>Tubulacao em PVC rigido com junta elastica - aducao e distribuicao de agua</t>
  </si>
  <si>
    <t>Tubulacao em PVC rigido com junta elastica - rede de esgoto</t>
  </si>
  <si>
    <t>Tubulacao galvanizado</t>
  </si>
  <si>
    <t>Tubulacao em aco carbono galvanizado classe schedule</t>
  </si>
  <si>
    <t>Conexoes e acessorios em ferro fundido, predial e tradicional, esgoto e pluvial</t>
  </si>
  <si>
    <t>Tubulacao em cobre para agua quente, gas e vapor</t>
  </si>
  <si>
    <t>Tubulacao em concreto para rede de aguas pluviais</t>
  </si>
  <si>
    <t>Tubulacao em PEAD corrugado perfurado para rede drenagem</t>
  </si>
  <si>
    <t>Tubulacao em ferro ductil para redes de saneamento</t>
  </si>
  <si>
    <t>Tubulacao em PEAD - recalque de tratamento de esgoto</t>
  </si>
  <si>
    <t>Tubulacao flangeada em ferro ductil para redes de saneamento</t>
  </si>
  <si>
    <t>Tubulacao flangeada em ferro ductil para redes de saneamento.</t>
  </si>
  <si>
    <t>Reparos, conservacoes e complementos - GRUPO 46</t>
  </si>
  <si>
    <t>Tubulacao em aco preto schedule</t>
  </si>
  <si>
    <t>Tubulacao em concreto para rede de esgoto sanitario</t>
  </si>
  <si>
    <t>46.25</t>
  </si>
  <si>
    <t>Tubulação em CPVC</t>
  </si>
  <si>
    <t>46.25.050</t>
  </si>
  <si>
    <t>Condutor em PVC 88mm, inclusive conexões - AP</t>
  </si>
  <si>
    <t>Tubulacao em ferro fundido predial SMU - esgoto e pluvial</t>
  </si>
  <si>
    <t>46.26.634</t>
  </si>
  <si>
    <t>Redução excêntrica em ferro fundido, predial SMU, DN= 150 x 125 mm</t>
  </si>
  <si>
    <t>46.26.825</t>
  </si>
  <si>
    <t>Abraçadeira dentada para travamento em aço inoxidável, com parafuso de aço zincado, para tubo em ferro fundido predial SMU, DN= 125 mm</t>
  </si>
  <si>
    <t>Tubulacao em cobre, para sistema de ar condicionado</t>
  </si>
  <si>
    <t>Tubulacao em cobre rigido, para sistema VRF de ar condicionado</t>
  </si>
  <si>
    <t>Tubulacao em PP - aguas pluviais / esgoto</t>
  </si>
  <si>
    <t>VALVULAS E APARELHOS DE MEDICAO E CONTROLE PARA LIQUIDOS E GASES</t>
  </si>
  <si>
    <t>Registro e / ou valvula em latao fundido sem acabamento</t>
  </si>
  <si>
    <t>Registro e / ou valvula em latao fundido com acabamento cromado</t>
  </si>
  <si>
    <t>Valvula de descarga ou para acionamento de metais sanitarios</t>
  </si>
  <si>
    <t>Registro e / ou valvula em bronze</t>
  </si>
  <si>
    <t>Registro e / ou valvula em ferro fundido</t>
  </si>
  <si>
    <t>Registro e / ou valvula em aco carbono fundido</t>
  </si>
  <si>
    <t>Registro e / ou valvula em aco carbono forjado</t>
  </si>
  <si>
    <t>Registro e / ou valvula em aco inoxidavel forjado</t>
  </si>
  <si>
    <t>Aparelho de medicao e controle</t>
  </si>
  <si>
    <t>Registro e / ou valvula em ferro ductil</t>
  </si>
  <si>
    <t>Registro e / ou valvula em PVC rigido ou ABS</t>
  </si>
  <si>
    <t>Reparos, conservacoes e complementos - GRUPO 47</t>
  </si>
  <si>
    <t>Chave de fluxo de água com retardo para tubulações com diâmetro nominal de 1" a 6" - conexão BSP</t>
  </si>
  <si>
    <t>RESERVATORIO E TANQUE PARA LIQUIDOS E GASES</t>
  </si>
  <si>
    <t>Reservatorio em material sintetico</t>
  </si>
  <si>
    <t>Reservatorio metalico</t>
  </si>
  <si>
    <t>Reservatorio em concreto</t>
  </si>
  <si>
    <t>Torneira de boia</t>
  </si>
  <si>
    <t>Reparos, conservacoes e complementos - GRUPO 48</t>
  </si>
  <si>
    <t>CAIXA, RALO, GRELHA E ACESSORIO HIDRAULICO</t>
  </si>
  <si>
    <t>Caixas sifonadas de PVC rigido</t>
  </si>
  <si>
    <t>Caixa de gordura</t>
  </si>
  <si>
    <t>49.03.022</t>
  </si>
  <si>
    <t>Caixa de gordura premoldada com tampa - capacidade 18 litros</t>
  </si>
  <si>
    <t>Ralo em PVC rigido</t>
  </si>
  <si>
    <t>Ralo em ferro fundido</t>
  </si>
  <si>
    <t>Grelhas e tampas</t>
  </si>
  <si>
    <t>49.06.486</t>
  </si>
  <si>
    <t>Tampão em ferro fundido com tampa articulada, de 900 mm, classe D 400 (ruptura &gt; 400kN</t>
  </si>
  <si>
    <t>Caixa de passagem e inspecao</t>
  </si>
  <si>
    <t>Canaletas e afins</t>
  </si>
  <si>
    <t>Poco de visita, boca de lobo, caixa de passagem e afins</t>
  </si>
  <si>
    <t>Filtro anaerobio</t>
  </si>
  <si>
    <t>Fossa septica</t>
  </si>
  <si>
    <t>Anel e aduela pre-moldados</t>
  </si>
  <si>
    <t>Acessorios hidraulicos para agua de reuso</t>
  </si>
  <si>
    <t>DETECCAO, COMBATE E PREVENCAO A INCÊNDIO</t>
  </si>
  <si>
    <t>Hidrantes e acessorios</t>
  </si>
  <si>
    <t>Registro e valvula controladora</t>
  </si>
  <si>
    <t>Bico de sprinkler tipo pendente com rompimento da ampola a 68°C</t>
  </si>
  <si>
    <t>Bico de sprinkler tipo upright com rompimento da ampola a 68ºC</t>
  </si>
  <si>
    <t>Iluminacao e sinalizacao de emergencia</t>
  </si>
  <si>
    <t>Bloco autônomo de iluminação de emergência LED, com autonomia mínima de 3 horas, fluxo luminoso de 2.000 até 3.000 lúmens, equipado com 2 faróis</t>
  </si>
  <si>
    <t>Extintores</t>
  </si>
  <si>
    <t>Reparos, conservacoes e complementos - GRUPO 50</t>
  </si>
  <si>
    <t>PAVIMENTACAO E PASSEIO</t>
  </si>
  <si>
    <t>Pavimentacao preparo de base</t>
  </si>
  <si>
    <t>Pavimentacao com pedrisco e revestimento primario</t>
  </si>
  <si>
    <t>Pavimentacao flexivel</t>
  </si>
  <si>
    <t>Pavimentacao em paralelepipedos e blocos de concreto</t>
  </si>
  <si>
    <t>54.04.393</t>
  </si>
  <si>
    <t>Piso em placa de concreto permeável drenante, cor natural, com resina protetora, espessura de 8 cm</t>
  </si>
  <si>
    <t>Guias e sarjetas</t>
  </si>
  <si>
    <t>Calcadas e passeios.</t>
  </si>
  <si>
    <t>Reparos, conservacoes e complementos - GRUPO 54</t>
  </si>
  <si>
    <t>LIMPEZA E ARREMATE</t>
  </si>
  <si>
    <t>Limpeza de obra</t>
  </si>
  <si>
    <t>Limpeza e desinfeccao sanitaria</t>
  </si>
  <si>
    <t>Remocao de entulho</t>
  </si>
  <si>
    <t>CONFORTO MECANICO, EQUIPAMENTO E SISTEMA</t>
  </si>
  <si>
    <t>Elevador</t>
  </si>
  <si>
    <t>Climatizacao</t>
  </si>
  <si>
    <t>61.10.101</t>
  </si>
  <si>
    <t>Tratamento de ar (Fan-Coil) tipo Air Handling Unit de concepção modular, capacidade de 6 TR</t>
  </si>
  <si>
    <t>Ventilacao</t>
  </si>
  <si>
    <t>61.14.051</t>
  </si>
  <si>
    <t>Caixa ventiladora com ventilador centrífugo, vazão 10.000 m³/h, pressão 30 mmCA - 220/380 V / 60Hz</t>
  </si>
  <si>
    <t>Controles para Fan-Coil e CAG</t>
  </si>
  <si>
    <t>Reparos, conservacoes e complementos - GRUPO 61</t>
  </si>
  <si>
    <t>COZINHA, REFEITORIO, LAVANDERIA INDUSTRIAL E EQUIPAMENTOS</t>
  </si>
  <si>
    <t>Mobiliario e acessorios</t>
  </si>
  <si>
    <t>Reparos, conservacoes e complementos - GRUPO 62</t>
  </si>
  <si>
    <t>RESFRIAMENTO E CONSERVACAO DE MATERIAL PERECIVEL</t>
  </si>
  <si>
    <t>Camara frigorifica para resfriado</t>
  </si>
  <si>
    <t>Camara frigorifica para congelado</t>
  </si>
  <si>
    <t>SEGURANCA, VIGILANCIA E CONTROLE, EQUIPAMENTO E SISTEMA</t>
  </si>
  <si>
    <t>Controle de acessos e alarme</t>
  </si>
  <si>
    <t>Equipamentos para sistema de seguranca, vigilancia e controle</t>
  </si>
  <si>
    <t>Reparos, conservacoes e complementos - GRUPO 66</t>
  </si>
  <si>
    <t>CAPTACAO, ADUCAO E TRATAMENTO DE AGUA E ESGOTO, EQUIPAMENTOS E SISTEMA</t>
  </si>
  <si>
    <t>Tratamento</t>
  </si>
  <si>
    <t>ELETRIFICACAO, EQUIPAMENTOS E SISTEMA</t>
  </si>
  <si>
    <t>Posteamento</t>
  </si>
  <si>
    <t>Estrutura especifica</t>
  </si>
  <si>
    <t>Reparos, conservacoes e complementos - GRUPO 68</t>
  </si>
  <si>
    <t>TELEFONIA, LOGICA E TRANSMISSAO DE DADOS, EQUIPAMENTOS E SISTEMA</t>
  </si>
  <si>
    <t>Distribuicao e comando, caixas e equipamentos especificos</t>
  </si>
  <si>
    <t>69.03.301</t>
  </si>
  <si>
    <t>Central de Pabx para 2 linhas e 8 ramais</t>
  </si>
  <si>
    <t>Central PABX híbrida de telefonia para 8 linhas tronco e 24 a 32 ramais digital e analógico</t>
  </si>
  <si>
    <t>Estabilizacao de tensao</t>
  </si>
  <si>
    <t>Sistemas ininterruptos de energia</t>
  </si>
  <si>
    <t>Equipamentos para informatica</t>
  </si>
  <si>
    <t>Sistema de rede</t>
  </si>
  <si>
    <t>Telecomunicacoes</t>
  </si>
  <si>
    <t>Reparos, conservacoes e complementos - GRUPO 69</t>
  </si>
  <si>
    <t>70</t>
  </si>
  <si>
    <t>SINALIZACAO VIARIA</t>
  </si>
  <si>
    <t>70.01</t>
  </si>
  <si>
    <t>Dispositivo viario</t>
  </si>
  <si>
    <t>70.01.001</t>
  </si>
  <si>
    <t>Faixa elevada para travessia de pedestres</t>
  </si>
  <si>
    <t>70.01.010</t>
  </si>
  <si>
    <t>70.01.011</t>
  </si>
  <si>
    <t>70.01.050</t>
  </si>
  <si>
    <t>Defensa semimaleavel simples</t>
  </si>
  <si>
    <t>70.02</t>
  </si>
  <si>
    <t>Sinalizacao horizontal</t>
  </si>
  <si>
    <t>70.02.001</t>
  </si>
  <si>
    <t>Limpeza, pré marcação e pré pintura de solo</t>
  </si>
  <si>
    <t>70.02.010</t>
  </si>
  <si>
    <t>70.02.012</t>
  </si>
  <si>
    <t>Sinalização horizontal em laminado elastoplástico retrorefletivo e antiderrapante, para faixas</t>
  </si>
  <si>
    <t>70.02.013</t>
  </si>
  <si>
    <t>70.02.014</t>
  </si>
  <si>
    <t>Sinalização horizontal em massa termoplástica à quente por aspersão, espessura de 1,5 mm, para faixas</t>
  </si>
  <si>
    <t>70.02.016</t>
  </si>
  <si>
    <t>Sinalização horizontal em massa termoplástica à quente por extrusão, espessura de 3,0 mm, para faixas</t>
  </si>
  <si>
    <t>70.02.017</t>
  </si>
  <si>
    <t>Sinalização horizontal em massa termoplástica à quente por extrusão, espessura de 3,0 mm, para legendas</t>
  </si>
  <si>
    <t>70.02.020</t>
  </si>
  <si>
    <t>70.02.021</t>
  </si>
  <si>
    <t>70.02.022</t>
  </si>
  <si>
    <t>70.03</t>
  </si>
  <si>
    <t>Sinalizacao vertical</t>
  </si>
  <si>
    <t>70.03.001</t>
  </si>
  <si>
    <t>Placa para sinalização viária em chapa de aço, totalmente refletiva com película IA/IA - área até 2,0 m²</t>
  </si>
  <si>
    <t>70.03.003</t>
  </si>
  <si>
    <t>Placa para sinalização viária em chapa de aço, totalmente refletiva com película III/III - área até 2,0 m²</t>
  </si>
  <si>
    <t>70.03.006</t>
  </si>
  <si>
    <t>Placa para sinalização viária em chapa de alumínio, totalmente refletiva com película IA/IA - área até 2,0 m²</t>
  </si>
  <si>
    <t>70.03.008</t>
  </si>
  <si>
    <t>Placa para sinalização viária em chapa de alumínio, totalmente refletiva com película III/III - área até 2,0 m²</t>
  </si>
  <si>
    <t>70.03.009</t>
  </si>
  <si>
    <t>Placa para sinalização viária em chapa de alumínio, totalmente refletiva com película III/III - área maior que 2,0 m²</t>
  </si>
  <si>
    <t>70.03.010</t>
  </si>
  <si>
    <t>Placa para sinalização viária em alumínio composto, totalmente refletiva com película IA/IA - área até 2,0 m²</t>
  </si>
  <si>
    <t>70.03.012</t>
  </si>
  <si>
    <t>Placa para sinalização viária em alumínio composto, totalmente refletiva com película III/III - área até 2,0 m²</t>
  </si>
  <si>
    <t>70.03.013</t>
  </si>
  <si>
    <t>Placa para sinalização viária em alumínio composto, totalmente refletiva com película III/III - área maior que 2,0 m²</t>
  </si>
  <si>
    <t>70.04</t>
  </si>
  <si>
    <t>Coluna cônica</t>
  </si>
  <si>
    <t>70.04.001</t>
  </si>
  <si>
    <t>Coluna simples (PP), diâmetro de 2 1/2" e comprimento de 3,6 m</t>
  </si>
  <si>
    <t>70.04.002</t>
  </si>
  <si>
    <t>Coluna simples (P-51), para fixação de placa de orientação</t>
  </si>
  <si>
    <t>70.04.003</t>
  </si>
  <si>
    <t>Coluna dupla (P-53) para fixação de placa de orientação</t>
  </si>
  <si>
    <t>70.04.004</t>
  </si>
  <si>
    <t>Coluna (P-57) para fixação de placa de orientação, com braço projetado</t>
  </si>
  <si>
    <t>70.04.005</t>
  </si>
  <si>
    <t>Braço (P-55) para fixação em poste de concreto</t>
  </si>
  <si>
    <t>70.04.006</t>
  </si>
  <si>
    <t>Coluna dupla (PP), diâmetro de 2 x 2 1/2' e comprimento de 3,6 m</t>
  </si>
  <si>
    <t>70.04.007</t>
  </si>
  <si>
    <t>Coluna semafórica simples 101 mm x 6 m</t>
  </si>
  <si>
    <t>70.05</t>
  </si>
  <si>
    <t>Sinalizacao semaforica e complementar</t>
  </si>
  <si>
    <t>70.05.001</t>
  </si>
  <si>
    <t>70.05.002</t>
  </si>
  <si>
    <t>70.05.006</t>
  </si>
  <si>
    <t>Luminária LED 20W com braço, para travessia de pedestre</t>
  </si>
  <si>
    <t>70.05.011</t>
  </si>
  <si>
    <t>Grupo focal para pedestre com lâmpada LED e contador regressivo</t>
  </si>
  <si>
    <t>70.05.020</t>
  </si>
  <si>
    <t>Grupo focal veicular com lâmpada LED, com anteparo e suportes de fixação</t>
  </si>
  <si>
    <t>70.06</t>
  </si>
  <si>
    <t>Tachas e tachoes</t>
  </si>
  <si>
    <t>70.06.001</t>
  </si>
  <si>
    <t>70.06.010</t>
  </si>
  <si>
    <t>70.06.011</t>
  </si>
  <si>
    <t>70.06.012</t>
  </si>
  <si>
    <t>70.06.013</t>
  </si>
  <si>
    <t>70.06.014</t>
  </si>
  <si>
    <t>70.06.020</t>
  </si>
  <si>
    <t>70.06.021</t>
  </si>
  <si>
    <t>SINALIZACAO E COMUNICACAO VISUAL</t>
  </si>
  <si>
    <t>Placas, porticos e obeliscos arquitetônicos</t>
  </si>
  <si>
    <t>Pintura de letras e pictogramas</t>
  </si>
  <si>
    <t>Placas, porticos e sinalizacao viaria</t>
  </si>
  <si>
    <t>ARQUITETURA DE INTERIORES</t>
  </si>
  <si>
    <t>Mobiliario</t>
  </si>
  <si>
    <t>COMPANHIA DE DESENVOLVIMENTO HABITACIONAL E URBANO</t>
  </si>
  <si>
    <t xml:space="preserve">           DO ESTADO DE SÃO PAULO</t>
  </si>
  <si>
    <t xml:space="preserve">       BOLETIM REFERENCIAL DE CUSTOS - TABELA DE SERVIÇOS</t>
  </si>
  <si>
    <t>COM DESONERAÇÃO</t>
  </si>
  <si>
    <t>Versão 185</t>
  </si>
  <si>
    <t>Data Base: FEVEREIRO/22</t>
  </si>
  <si>
    <t>BDI :</t>
  </si>
  <si>
    <t>L.S.:</t>
  </si>
  <si>
    <t>INFRA-ESTRUTURA E REVESTIMENTOS</t>
  </si>
  <si>
    <t>INSTALAÇÕES DO SISTEMA DE PREVENÇÃO E COMBATE A INCÊNDIO</t>
  </si>
  <si>
    <t>4.</t>
  </si>
  <si>
    <t>5.</t>
  </si>
  <si>
    <t>6.</t>
  </si>
  <si>
    <t>7.</t>
  </si>
  <si>
    <t>4.01</t>
  </si>
  <si>
    <t>4.02</t>
  </si>
  <si>
    <t>4.03</t>
  </si>
  <si>
    <t>5.01</t>
  </si>
  <si>
    <t>6.01</t>
  </si>
  <si>
    <t xml:space="preserve">CÂMARA MUNICIPAL DE MOCOCA </t>
  </si>
  <si>
    <t>Mococa, 15 de julho de 2022.</t>
  </si>
  <si>
    <t>7.01</t>
  </si>
  <si>
    <t>7.02</t>
  </si>
  <si>
    <t>7.03</t>
  </si>
  <si>
    <t>7.04</t>
  </si>
  <si>
    <t>7.05</t>
  </si>
  <si>
    <t>PRAZO GERAL:  90 DIAS</t>
  </si>
  <si>
    <t>MOCOCA</t>
  </si>
  <si>
    <t>TOTAL UNITÁRIO</t>
  </si>
  <si>
    <t>MEDIÇÃO 3</t>
  </si>
  <si>
    <t>Engenheiro civil e de segurança do trabalho - CREASP 5061148937</t>
  </si>
  <si>
    <t>DATA:</t>
  </si>
  <si>
    <t xml:space="preserve">        PRECOS DE INSUMOS</t>
  </si>
  <si>
    <t/>
  </si>
  <si>
    <t>MES DE COLETA: 03/2022</t>
  </si>
  <si>
    <t>LOCALIDADE: 2840 - SAO PAULO</t>
  </si>
  <si>
    <t>ENCARGOS SOCIAIS (%) HORISTA  84,97  MENSALISTA  47,60</t>
  </si>
  <si>
    <t xml:space="preserve">CODIGO  </t>
  </si>
  <si>
    <t>DESCRICAO DO INSUMO</t>
  </si>
  <si>
    <t>UNIDADE</t>
  </si>
  <si>
    <t>ORIGEM DO PRECO</t>
  </si>
  <si>
    <t xml:space="preserve">  PRECO MEDIANO R$</t>
  </si>
  <si>
    <t>!EM PROCESSO DE DESATIVACAO! DOBRADICA EM ACO/FERRO, 3" X 2 1/2", E= 1,2 A 1,8 MM, SEM ANEL,  CROMADO OU ZINCADO, TAMPA BOLA, COM PARAFUSOS</t>
  </si>
  <si>
    <t xml:space="preserve">UN    </t>
  </si>
  <si>
    <t xml:space="preserve">C </t>
  </si>
  <si>
    <t>13,63</t>
  </si>
  <si>
    <t>!EM PROCESSO DE DESATIVACAO! HASTE DE ATERRAMENTO EM ACO COM 3,00 M DE COMPRIMENTO E DN = 3/4", REVESTIDA COM BAIXA CAMADA DE COBRE, SEM CONECTOR</t>
  </si>
  <si>
    <t>CR</t>
  </si>
  <si>
    <t>116,07</t>
  </si>
  <si>
    <t>!EM PROCESSO DE DESATIVACAO! HASTE DE ATERRAMENTO EM ACO COM 3,00 M DE COMPRIMENTO E DN = 5/8", REVESTIDA COM BAIXA CAMADA DE COBRE, COM CONECTOR TIPO GRAMPO</t>
  </si>
  <si>
    <t>81,25</t>
  </si>
  <si>
    <t>!EM PROCESSO DE DESATIVACAO! HASTE DE ATERRAMENTO EM ACO COM 3,00 M DE COMPRIMENTO E DN = 5/8", REVESTIDA COM BAIXA CAMADA DE COBRE, SEM CONECTOR</t>
  </si>
  <si>
    <t>78,44</t>
  </si>
  <si>
    <t>!EM PROCESSO DE DESATIVACAO! JANELA BASCULANTE, ACO, COM BATENTE/REQUADRO, 60 X 80 CM (SEM VIDROS)</t>
  </si>
  <si>
    <t xml:space="preserve">M2    </t>
  </si>
  <si>
    <t>561,08</t>
  </si>
  <si>
    <t>!EM PROCESSO DE DESATIVACAO! JANELA DE CORRER, ACO, BATENTE/REQUADRO DE 6 A 14 CM, QUADRICULADA, PINTURA ANTICORROSIVA, SEM VIDRO, BANDEIRA COM BASCULA, 4 FLS, 120  X 150 CM (A X L)</t>
  </si>
  <si>
    <t>881,39</t>
  </si>
  <si>
    <t>!EM PROCESSO DE DESATIVACAO! LUMINARIA FECHADA P/ ILUMINACAO PUBLICA, TIPO ABL 50/F OU EQUIV, P/ LAMPADA A VAPOR DE MERCURIO 400W</t>
  </si>
  <si>
    <t>585,56</t>
  </si>
  <si>
    <t>!EM PROCESSO DE DESATIVACAO!JANELA DE CORRER, ACO, BATENTE/REQUADRO DE 6 A 14 CM,  COM DIVISAO HORIZ , PINT ANTICORROSIVA, SEM VIDRO, BANDEIRA COM BASCULA, 4 FLS, 120  X 150 CM (A X L)</t>
  </si>
  <si>
    <t>1.264,72</t>
  </si>
  <si>
    <t>!EM PROCESSO DESATIVACAO! ELETRODUTO EM ACO GALVANIZADO ELETROLITICO, LEVE, DIAMETRO 1", PAREDE DE 0,90 MM</t>
  </si>
  <si>
    <t xml:space="preserve">M     </t>
  </si>
  <si>
    <t>16,15</t>
  </si>
  <si>
    <t>!EM PROCESSO DESATIVACAO! ELETRODUTO EM ACO GALVANIZADO ELETROLITICO, LEVE, DIAMETRO 3/4", PAREDE DE 0,90 MM</t>
  </si>
  <si>
    <t>12,50</t>
  </si>
  <si>
    <t>!EM PROCESSO DESATIVACAO! ELETRODUTO EM ACO GALVANIZADO ELETROLITICO, SEMI-PESADO, DIAMETRO 1 1/2", PAREDE DE 1,20 MM</t>
  </si>
  <si>
    <t>31,57</t>
  </si>
  <si>
    <t>!EM PROCESSO DESATIVACAO! ELETRODUTO EM ACO GALVANIZADO ELETROLITICO, SEMI-PESADO, DIAMETRO 1 1/4", PAREDE DE 1,20 MM</t>
  </si>
  <si>
    <t>31,08</t>
  </si>
  <si>
    <t>ABERTURA PARA ENCAIXE DE CUBA OU LAVATORIO EM BANCADA DE MARMORE/ GRANITO OU OUTRO TIPO DE PEDRA NATURAL</t>
  </si>
  <si>
    <t>149,26</t>
  </si>
  <si>
    <t>ABRACADEIRA DE LATAO PARA FIXACAO DE CABO PARA-RAIO, DIMENSOES 32 X 24 X 24 MM</t>
  </si>
  <si>
    <t>2,68</t>
  </si>
  <si>
    <t>ABRACADEIRA DE NYLON PARA AMARRACAO DE CABOS, COMPRIMENTO DE *230* X *7,6* MM</t>
  </si>
  <si>
    <t>1,18</t>
  </si>
  <si>
    <t>ABRACADEIRA DE NYLON PARA AMARRACAO DE CABOS, COMPRIMENTO DE 100 X 2,5 MM</t>
  </si>
  <si>
    <t>0,07</t>
  </si>
  <si>
    <t>ABRACADEIRA DE NYLON PARA AMARRACAO DE CABOS, COMPRIMENTO DE 150 X *3,6* MM</t>
  </si>
  <si>
    <t>0,18</t>
  </si>
  <si>
    <t>ABRACADEIRA DE NYLON PARA AMARRACAO DE CABOS, COMPRIMENTO DE 200 X *4,6* MM</t>
  </si>
  <si>
    <t>0,23</t>
  </si>
  <si>
    <t>ABRACADEIRA DE NYLON PARA AMARRACAO DE CABOS, COMPRIMENTO DE 390 X *4,6* MM</t>
  </si>
  <si>
    <t>1,14</t>
  </si>
  <si>
    <t>ABRACADEIRA EM ACO PARA AMARRACAO DE ELETRODUTOS, TIPO D, COM 1 1/2" E CUNHA DE FIXACAO</t>
  </si>
  <si>
    <t>3,35</t>
  </si>
  <si>
    <t>ABRACADEIRA EM ACO PARA AMARRACAO DE ELETRODUTOS, TIPO D, COM 1 1/2" E PARAFUSO DE FIXACAO</t>
  </si>
  <si>
    <t>3,39</t>
  </si>
  <si>
    <t>ABRACADEIRA EM ACO PARA AMARRACAO DE ELETRODUTOS, TIPO D, COM 1 1/4" E CUNHA DE FIXACAO</t>
  </si>
  <si>
    <t>3,05</t>
  </si>
  <si>
    <t>ABRACADEIRA EM ACO PARA AMARRACAO DE ELETRODUTOS, TIPO D, COM 1 1/4" E PARAFUSO DE FIXACAO</t>
  </si>
  <si>
    <t>3,26</t>
  </si>
  <si>
    <t>ABRACADEIRA EM ACO PARA AMARRACAO DE ELETRODUTOS, TIPO D, COM 1/2" E CUNHA DE FIXACAO</t>
  </si>
  <si>
    <t>1,61</t>
  </si>
  <si>
    <t>ABRACADEIRA EM ACO PARA AMARRACAO DE ELETRODUTOS, TIPO D, COM 1/2" E PARAFUSO DE FIXACAO</t>
  </si>
  <si>
    <t>1,65</t>
  </si>
  <si>
    <t>ABRACADEIRA EM ACO PARA AMARRACAO DE ELETRODUTOS, TIPO D, COM 1" E CUNHA DE FIXACAO</t>
  </si>
  <si>
    <t>1,88</t>
  </si>
  <si>
    <t>ABRACADEIRA EM ACO PARA AMARRACAO DE ELETRODUTOS, TIPO D, COM 1" E PARAFUSO DE FIXACAO</t>
  </si>
  <si>
    <t>1,97</t>
  </si>
  <si>
    <t>ABRACADEIRA EM ACO PARA AMARRACAO DE ELETRODUTOS, TIPO D, COM 2 1/2" E CUNHA DE FIXACAO</t>
  </si>
  <si>
    <t>4,40</t>
  </si>
  <si>
    <t>ABRACADEIRA EM ACO PARA AMARRACAO DE ELETRODUTOS, TIPO D, COM 2 1/2" E PARAFUSO DE FIXACAO</t>
  </si>
  <si>
    <t>4,86</t>
  </si>
  <si>
    <t>ABRACADEIRA EM ACO PARA AMARRACAO DE ELETRODUTOS, TIPO D, COM 2" E CUNHA DE FIXACAO</t>
  </si>
  <si>
    <t>3,52</t>
  </si>
  <si>
    <t>ABRACADEIRA EM ACO PARA AMARRACAO DE ELETRODUTOS, TIPO D, COM 2" E PARAFUSO DE FIXACAO</t>
  </si>
  <si>
    <t>3,77</t>
  </si>
  <si>
    <t>ABRACADEIRA EM ACO PARA AMARRACAO DE ELETRODUTOS, TIPO D, COM 3 1/2" E CUNHA DE FIXACAO</t>
  </si>
  <si>
    <t>7,04</t>
  </si>
  <si>
    <t>ABRACADEIRA EM ACO PARA AMARRACAO DE ELETRODUTOS, TIPO D, COM 3/4" E CUNHA DE FIXACAO</t>
  </si>
  <si>
    <t>1,76</t>
  </si>
  <si>
    <t>ABRACADEIRA EM ACO PARA AMARRACAO DE ELETRODUTOS, TIPO D, COM 3/4" E PARAFUSO DE FIXACAO</t>
  </si>
  <si>
    <t>1,71</t>
  </si>
  <si>
    <t>ABRACADEIRA EM ACO PARA AMARRACAO DE ELETRODUTOS, TIPO D, COM 3/8" E PARAFUSO DE FIXACAO</t>
  </si>
  <si>
    <t>ABRACADEIRA EM ACO PARA AMARRACAO DE ELETRODUTOS, TIPO D, COM 3" E CUNHA DE FIXACAO</t>
  </si>
  <si>
    <t>5,86</t>
  </si>
  <si>
    <t>ABRACADEIRA EM ACO PARA AMARRACAO DE ELETRODUTOS, TIPO D, COM 3" E PARAFUSO DE FIXACAO</t>
  </si>
  <si>
    <t>5,40</t>
  </si>
  <si>
    <t>ABRACADEIRA EM ACO PARA AMARRACAO DE ELETRODUTOS, TIPO D, COM 4" E CUNHA DE FIXACAO</t>
  </si>
  <si>
    <t>7,92</t>
  </si>
  <si>
    <t>ABRACADEIRA EM ACO PARA AMARRACAO DE ELETRODUTOS, TIPO D, COM 4" E PARAFUSO DE FIXACAO</t>
  </si>
  <si>
    <t>6,97</t>
  </si>
  <si>
    <t>ABRACADEIRA EM ACO PARA AMARRACAO DE ELETRODUTOS, TIPO ECONOMICA (GOTA), COM 8"</t>
  </si>
  <si>
    <t>18,73</t>
  </si>
  <si>
    <t>ABRACADEIRA EM ACO PARA AMARRACAO DE ELETRODUTOS, TIPO U SIMPLES, COM 1 1/2"</t>
  </si>
  <si>
    <t>1,36</t>
  </si>
  <si>
    <t>ABRACADEIRA EM ACO PARA AMARRACAO DE ELETRODUTOS, TIPO U SIMPLES, COM 1 1/4"</t>
  </si>
  <si>
    <t>1,23</t>
  </si>
  <si>
    <t>ABRACADEIRA EM ACO PARA AMARRACAO DE ELETRODUTOS, TIPO U SIMPLES, COM 1/2"</t>
  </si>
  <si>
    <t>0,71</t>
  </si>
  <si>
    <t>ABRACADEIRA EM ACO PARA AMARRACAO DE ELETRODUTOS, TIPO U SIMPLES, COM 1"</t>
  </si>
  <si>
    <t>1,02</t>
  </si>
  <si>
    <t>ABRACADEIRA EM ACO PARA AMARRACAO DE ELETRODUTOS, TIPO U SIMPLES, COM 2 1/2"</t>
  </si>
  <si>
    <t>2,80</t>
  </si>
  <si>
    <t>ABRACADEIRA EM ACO PARA AMARRACAO DE ELETRODUTOS, TIPO U SIMPLES, COM 2"</t>
  </si>
  <si>
    <t>2,01</t>
  </si>
  <si>
    <t>ABRACADEIRA EM ACO PARA AMARRACAO DE ELETRODUTOS, TIPO U SIMPLES, COM 3/4"</t>
  </si>
  <si>
    <t>0,75</t>
  </si>
  <si>
    <t>ABRACADEIRA EM ACO PARA AMARRACAO DE ELETRODUTOS, TIPO U SIMPLES, COM 3/8"</t>
  </si>
  <si>
    <t>0,50</t>
  </si>
  <si>
    <t>ABRACADEIRA EM ACO PARA AMARRACAO DE ELETRODUTOS, TIPO U SIMPLES, COM 3"</t>
  </si>
  <si>
    <t>ABRACADEIRA EM ACO PARA AMARRACAO DE ELETRODUTOS, TIPO U SIMPLES, COM 4"</t>
  </si>
  <si>
    <t>5,38</t>
  </si>
  <si>
    <t>ABRACADEIRA PVC, PARA CALHA PLUVIAL, DIAMETRO ENTRE 80 E 100 MM, PARA DRENAGEM PREDIAL</t>
  </si>
  <si>
    <t>5,03</t>
  </si>
  <si>
    <t>ABRACADEIRA, GALVANIZADA/ZINCADA, ROSCA SEM FIM, PARAFUSO INOX, LARGURA  FITA *12,6 A *14 MM, D = 2" A 2 1/2"</t>
  </si>
  <si>
    <t>8,02</t>
  </si>
  <si>
    <t>ABRACADEIRA, GALVANIZADA/ZINCADA, ROSCA SEM FIM, PARAFUSO INOX, LARGURA  FITA *12,6 A *14 MM, D = 3" A 3 3/4"</t>
  </si>
  <si>
    <t>9,19</t>
  </si>
  <si>
    <t>ABRACADEIRA, GALVANIZADA/ZINCADA, ROSCA SEM FIM, PARAFUSO INOX, LARGURA  FITA *12,6 A *14 MM, D = 4" A 4 3/4"</t>
  </si>
  <si>
    <t>14,21</t>
  </si>
  <si>
    <t>ACABAMENTO DE METAL CROMADO PARA REGISTRO PEQUENO, DE PAREDE, 1/2 " OU 3/4 "</t>
  </si>
  <si>
    <t>28,29</t>
  </si>
  <si>
    <t>ACABAMENTO SIMPLES/CONVENCIONAL PARA FORRO PVC, TIPO "U" OU "C", COR BRANCA, COMPRIMENTO 6 M</t>
  </si>
  <si>
    <t>4,41</t>
  </si>
  <si>
    <t>ACESSORIO DE LIGACAO NAO ELETRICO PARA CARGAS EXPLOSIVAS, TUBO DE 6 M</t>
  </si>
  <si>
    <t>123,71</t>
  </si>
  <si>
    <t>ACESSORIO INICIADOR NAO ELETRICO, TUBO DE 6 M, TEMPO DE RETARDO DE *160* MS</t>
  </si>
  <si>
    <t>115,15</t>
  </si>
  <si>
    <t>ACETILENO (RECARGA DE GAS ACETILENO PARA CILINDRO DE CONJUNTO OXICORTE GRANDE) NAO INCLUI TROCA/MANUTENCAO DO CILINDRO</t>
  </si>
  <si>
    <t xml:space="preserve">KG    </t>
  </si>
  <si>
    <t>52,10</t>
  </si>
  <si>
    <t>ACIDO CLORIDRICO / ACIDO MURIATICO, DILUICAO 10% A 12% PARA USO EM LIMPEZA</t>
  </si>
  <si>
    <t xml:space="preserve">L     </t>
  </si>
  <si>
    <t>14,27</t>
  </si>
  <si>
    <t>ACO CA-25, 10,0 MM, OU 12,5 MM, OU 16,0 MM, OU 20,0 MM, OU 25,0 MM, VERGALHAO</t>
  </si>
  <si>
    <t>9,98</t>
  </si>
  <si>
    <t>ACO CA-25, 16,0 MM, BARRA DE TRANSFERENCIA</t>
  </si>
  <si>
    <t>9,54</t>
  </si>
  <si>
    <t>ACO CA-25, 20,0 MM, BARRA DE TRANSFERENCIA</t>
  </si>
  <si>
    <t>12,24</t>
  </si>
  <si>
    <t>ACO CA-25, 25,0 MM, BARRA DE TRANSFERENCIA</t>
  </si>
  <si>
    <t>12,17</t>
  </si>
  <si>
    <t>ACO CA-25, 32,0 MM, BARRA DE TRANSFERENCIA</t>
  </si>
  <si>
    <t>12,97</t>
  </si>
  <si>
    <t>ACO CA-25, 32,0 MM, VERGALHAO</t>
  </si>
  <si>
    <t>11,25</t>
  </si>
  <si>
    <t>ACO CA-25, 6,3 MM OU 8,0 MM, VERGALHAO</t>
  </si>
  <si>
    <t>8,92</t>
  </si>
  <si>
    <t>ACO CA-50, 10,0 MM, OU 12,5 MM, OU 16,0 MM, OU 20,0 MM, DOBRADO E CORTADO</t>
  </si>
  <si>
    <t>9,25</t>
  </si>
  <si>
    <t>ACO CA-50, 10,0 MM, VERGALHAO</t>
  </si>
  <si>
    <t>9,29</t>
  </si>
  <si>
    <t>ACO CA-50, 12,5 MM OU 16,0 MM, VERGALHAO</t>
  </si>
  <si>
    <t>8,05</t>
  </si>
  <si>
    <t>ACO CA-50, 20,0 MM OU 25,0 MM, VERGALHAO</t>
  </si>
  <si>
    <t>9,28</t>
  </si>
  <si>
    <t>ACO CA-50, 32,0 MM, VERGALHAO</t>
  </si>
  <si>
    <t>10,20</t>
  </si>
  <si>
    <t>ACO CA-50, 6,3 MM, DOBRADO E CORTADO</t>
  </si>
  <si>
    <t>10,90</t>
  </si>
  <si>
    <t>ACO CA-50, 6,3 MM, VERGALHAO</t>
  </si>
  <si>
    <t>9,80</t>
  </si>
  <si>
    <t>ACO CA-50, 8,0 MM, VERGALHAO</t>
  </si>
  <si>
    <t>9,86</t>
  </si>
  <si>
    <t>ACO CA-60, 4,2 MM OU 5,0 MM, DOBRADO E CORTADO</t>
  </si>
  <si>
    <t>9,21</t>
  </si>
  <si>
    <t>ACO CA-60, 4,2 MM, OU 5,0 MM, OU 6,0 MM, OU 7,0 MM, VERGALHAO</t>
  </si>
  <si>
    <t>8,79</t>
  </si>
  <si>
    <t>ACO CA-60, 6,0 MM OU 7,0 MM, DOBRADO E CORTADO</t>
  </si>
  <si>
    <t>9,75</t>
  </si>
  <si>
    <t>ACO CA-60, 8,0 MM OU 9,5 MM, VERGALHAO</t>
  </si>
  <si>
    <t>7,66</t>
  </si>
  <si>
    <t>ACOPLAMENTO DE CONDUTOR PLUVIAL, EM PVC, DIAMETRO ENTRE 80 E 100 MM, PARA DRENAGEM PREDIAL</t>
  </si>
  <si>
    <t>5,00</t>
  </si>
  <si>
    <t>ACOPLAMENTO RIGIDO EM FERRO FUNDIDO PARA SISTEMA DE TUBULACAO RANHURADA, DN 50 MM (2")</t>
  </si>
  <si>
    <t>31,27</t>
  </si>
  <si>
    <t>ACOPLAMENTO RIGIDO EM FERRO FUNDIDO PARA SISTEMA DE TUBULACAO RANHURADA, DN 65 MM (2 1/2")</t>
  </si>
  <si>
    <t>33,93</t>
  </si>
  <si>
    <t>ACOPLAMENTO RIGIDO EM FERRO FUNDIDO PARA SISTEMA DE TUBULACAO RANHURADA, DN 80 MM (3")</t>
  </si>
  <si>
    <t>38,09</t>
  </si>
  <si>
    <t>ADAPTADOR DE COBRE PARA TUBULACAO PEX, DN 16 X 15 MM</t>
  </si>
  <si>
    <t>10,80</t>
  </si>
  <si>
    <t>ADAPTADOR DE COBRE PARA TUBULACAO PEX, DN 20 X 22 MM</t>
  </si>
  <si>
    <t>12,71</t>
  </si>
  <si>
    <t>ADAPTADOR DE COMPRESSAO EM POLIPROPILENO (PP), PARA TUBO EM PEAD, 20 MM X 1/2", PARA LIGACAO PREDIAL DE AGUA (NTS 179)</t>
  </si>
  <si>
    <t>ADAPTADOR DE COMPRESSAO EM POLIPROPILENO (PP), PARA TUBO EM PEAD, 20 MM X 3/4", PARA LIGACAO PREDIAL DE AGUA (NTS 179)</t>
  </si>
  <si>
    <t>4,73</t>
  </si>
  <si>
    <t>ADAPTADOR DE COMPRESSAO EM POLIPROPILENO (PP), PARA TUBO EM PEAD, 32 MM X 1", PARA LIGACAO PREDIAL DE AGUA (NTS 179)</t>
  </si>
  <si>
    <t>ADAPTADOR PVC PARA SIFAO METALICO, SOLDAVEL, COM ANEL BORRACHA (JE), 40 MM X 1 1/2"</t>
  </si>
  <si>
    <t>1,57</t>
  </si>
  <si>
    <t>ADAPTADOR PVC PARA SIFAO, ROSCAVEL, 40 MM X 1 1/4"</t>
  </si>
  <si>
    <t>1,60</t>
  </si>
  <si>
    <t>ADAPTADOR PVC ROSCAVEL, COM FLANGES E ANEL DE VEDACAO, 1/2", PARA CAIXA D' AGUA</t>
  </si>
  <si>
    <t>15,46</t>
  </si>
  <si>
    <t>ADAPTADOR PVC ROSCAVEL, COM FLANGES E ANEL DE VEDACAO, 1", PARA CAIXA D' AGUA</t>
  </si>
  <si>
    <t>28,42</t>
  </si>
  <si>
    <t>ADAPTADOR PVC ROSCAVEL, COM FLANGES E ANEL DE VEDACAO, 3/4", PARA CAIXA D' AGUA</t>
  </si>
  <si>
    <t>21,22</t>
  </si>
  <si>
    <t>ADAPTADOR PVC SOLDAVEL CURTO COM BOLSA E ROSCA, 110 MM X 4", PARA AGUA FRIA</t>
  </si>
  <si>
    <t>63,11</t>
  </si>
  <si>
    <t>ADAPTADOR PVC SOLDAVEL CURTO COM BOLSA E ROSCA, 20 MM X 1/2", PARA AGUA FRIA</t>
  </si>
  <si>
    <t>0,99</t>
  </si>
  <si>
    <t>ADAPTADOR PVC SOLDAVEL CURTO COM BOLSA E ROSCA, 25 MM X 3/4", PARA AGUA FRIA</t>
  </si>
  <si>
    <t>1,22</t>
  </si>
  <si>
    <t>ADAPTADOR PVC SOLDAVEL CURTO COM BOLSA E ROSCA, 32 MM X 1", PARA AGUA FRIA</t>
  </si>
  <si>
    <t>2,52</t>
  </si>
  <si>
    <t>ADAPTADOR PVC SOLDAVEL CURTO COM BOLSA E ROSCA, 40 MM X 1 1/2", PARA AGUA FRIA</t>
  </si>
  <si>
    <t>9,74</t>
  </si>
  <si>
    <t>ADAPTADOR PVC SOLDAVEL CURTO COM BOLSA E ROSCA, 40 MM X 1 1/4", PARA AGUA FRIA</t>
  </si>
  <si>
    <t>4,80</t>
  </si>
  <si>
    <t>ADAPTADOR PVC SOLDAVEL CURTO COM BOLSA E ROSCA, 50 MM X 1 1/4", PARA AGUA FRIA</t>
  </si>
  <si>
    <t>11,24</t>
  </si>
  <si>
    <t>ADAPTADOR PVC SOLDAVEL CURTO COM BOLSA E ROSCA, 50 MM X1 1/2", PARA AGUA FRIA</t>
  </si>
  <si>
    <t>6,11</t>
  </si>
  <si>
    <t>ADAPTADOR PVC SOLDAVEL CURTO COM BOLSA E ROSCA, 60 MM X 2", PARA AGUA FRIA</t>
  </si>
  <si>
    <t>16,60</t>
  </si>
  <si>
    <t>ADAPTADOR PVC SOLDAVEL CURTO COM BOLSA E ROSCA, 75 MM X 2 1/2", PARA AGUA FRIA</t>
  </si>
  <si>
    <t>24,14</t>
  </si>
  <si>
    <t>ADAPTADOR PVC SOLDAVEL CURTO COM BOLSA E ROSCA, 85 MM X 3", PARA AGUA FRIA</t>
  </si>
  <si>
    <t>39,64</t>
  </si>
  <si>
    <t>ADAPTADOR PVC SOLDAVEL, COM FLANGE E ANEL DE VEDACAO, 20 MM X 1/2", PARA CAIXA D'AGUA</t>
  </si>
  <si>
    <t>13,42</t>
  </si>
  <si>
    <t>ADAPTADOR PVC SOLDAVEL, COM FLANGE E ANEL DE VEDACAO, 25 MM X 3/4", PARA CAIXA D'AGUA</t>
  </si>
  <si>
    <t>15,43</t>
  </si>
  <si>
    <t>ADAPTADOR PVC SOLDAVEL, COM FLANGE E ANEL DE VEDACAO, 32 MM X 1", PARA CAIXA D'AGUA</t>
  </si>
  <si>
    <t>20,04</t>
  </si>
  <si>
    <t>ADAPTADOR PVC SOLDAVEL, COM FLANGE E ANEL DE VEDACAO, 40 MM X 1 1/4", PARA CAIXA D'AGUA</t>
  </si>
  <si>
    <t>27,00</t>
  </si>
  <si>
    <t>ADAPTADOR PVC SOLDAVEL, COM FLANGE E ANEL DE VEDACAO, 50 MM X 1 1/2", PARA CAIXA D'AGUA</t>
  </si>
  <si>
    <t>32,75</t>
  </si>
  <si>
    <t>ADAPTADOR PVC SOLDAVEL, COM FLANGES E ANEL DE VEDACAO, 60 MM X 2", PARA CAIXA D' AGUA</t>
  </si>
  <si>
    <t>45,69</t>
  </si>
  <si>
    <t>ADAPTADOR PVC SOLDAVEL, COM FLANGES LIVRES, 110 MM X 4", PARA CAIXA D' AGUA</t>
  </si>
  <si>
    <t>476,20</t>
  </si>
  <si>
    <t>ADAPTADOR PVC SOLDAVEL, COM FLANGES LIVRES, 25 MM X 3/4", PARA CAIXA D' AGUA</t>
  </si>
  <si>
    <t>17,35</t>
  </si>
  <si>
    <t>ADAPTADOR PVC SOLDAVEL, COM FLANGES LIVRES, 32 MM X 1", PARA CAIXA D' AGUA</t>
  </si>
  <si>
    <t>26,53</t>
  </si>
  <si>
    <t>ADAPTADOR PVC SOLDAVEL, COM FLANGES LIVRES, 40 MM X 1  1/4", PARA CAIXA D' AGUA</t>
  </si>
  <si>
    <t>49,33</t>
  </si>
  <si>
    <t>ADAPTADOR PVC SOLDAVEL, COM FLANGES LIVRES, 50 MM X 1  1/2", PARA CAIXA D' AGUA</t>
  </si>
  <si>
    <t>49,51</t>
  </si>
  <si>
    <t>ADAPTADOR PVC SOLDAVEL, COM FLANGES LIVRES, 60 MM X 2", PARA CAIXA D' AGUA</t>
  </si>
  <si>
    <t>75,67</t>
  </si>
  <si>
    <t>ADAPTADOR PVC SOLDAVEL, COM FLANGES LIVRES, 75 MM X 2  1/2", PARA CAIXA D' AGUA</t>
  </si>
  <si>
    <t>241,67</t>
  </si>
  <si>
    <t>ADAPTADOR PVC SOLDAVEL, COM FLANGES LIVRES, 85 MM X 3", PARA CAIXA D' AGUA</t>
  </si>
  <si>
    <t>337,40</t>
  </si>
  <si>
    <t>ADAPTADOR PVC SOLDAVEL, LONGO, COM FLANGE LIVRE,  110 MM X 4", PARA CAIXA D' AGUA</t>
  </si>
  <si>
    <t>512,56</t>
  </si>
  <si>
    <t>ADAPTADOR PVC SOLDAVEL, LONGO, COM FLANGE LIVRE,  25 MM X 3/4", PARA CAIXA D' AGUA</t>
  </si>
  <si>
    <t>24,36</t>
  </si>
  <si>
    <t>ADAPTADOR PVC SOLDAVEL, LONGO, COM FLANGE LIVRE,  32 MM X 1", PARA CAIXA D' AGUA</t>
  </si>
  <si>
    <t>27,19</t>
  </si>
  <si>
    <t>ADAPTADOR PVC SOLDAVEL, LONGO, COM FLANGE LIVRE,  40 MM X 1 1/4", PARA CAIXA D' AGUA</t>
  </si>
  <si>
    <t>40,20</t>
  </si>
  <si>
    <t>ADAPTADOR PVC SOLDAVEL, LONGO, COM FLANGE LIVRE,  50 MM X 1 1/2", PARA CAIXA D' AGUA</t>
  </si>
  <si>
    <t>46,06</t>
  </si>
  <si>
    <t>ADAPTADOR PVC SOLDAVEL, LONGO, COM FLANGE LIVRE,  60 MM X 2", PARA CAIXA D' AGUA</t>
  </si>
  <si>
    <t>78,78</t>
  </si>
  <si>
    <t>ADAPTADOR PVC SOLDAVEL, LONGO, COM FLANGE LIVRE,  75 MM X 2 1/2", PARA CAIXA D' AGUA</t>
  </si>
  <si>
    <t>305,83</t>
  </si>
  <si>
    <t>ADAPTADOR PVC SOLDAVEL, LONGO, COM FLANGE LIVRE,  85 MM X 3", PARA CAIXA D' AGUA</t>
  </si>
  <si>
    <t>358,05</t>
  </si>
  <si>
    <t>ADAPTADOR PVC, COM REGISTRO, PARA PEAD, 20 MM X 3/4", PARA LIGACAO PREDIAL DE AGUA</t>
  </si>
  <si>
    <t>6,49</t>
  </si>
  <si>
    <t>ADAPTADOR PVC, ROSCAVEL, COM FLANGES E ANEL DE VEDACAO, 1 1/2", PARA CAIXA D'AGUA</t>
  </si>
  <si>
    <t>48,16</t>
  </si>
  <si>
    <t>ADAPTADOR PVC, ROSCAVEL, COM FLANGES E ANEL DE VEDACAO, 1 1/4", PARA CAIXA D' AGUA</t>
  </si>
  <si>
    <t>40,27</t>
  </si>
  <si>
    <t>ADAPTADOR PVC, ROSCAVEL, COM FLANGES E ANEL DE VEDACAO, 2", PARA CAIXA D' AGUA</t>
  </si>
  <si>
    <t>58,45</t>
  </si>
  <si>
    <t>ADAPTADOR PVC, ROSCAVEL, PARA VALVULA PIA OU LAVATORIO, 40 MM</t>
  </si>
  <si>
    <t>0,67</t>
  </si>
  <si>
    <t>ADAPTADOR, CPVC, SOLDAVEL, 15 MM, PARA AGUA QUENTE</t>
  </si>
  <si>
    <t>5,65</t>
  </si>
  <si>
    <t>ADAPTADOR, CPVC, SOLDAVEL, 22 MM, PARA AGUA QUENTE</t>
  </si>
  <si>
    <t>5,85</t>
  </si>
  <si>
    <t>ADAPTADOR, EM LATAO, ENGATE RAPIDO 2 1/2" X ROSCA INTERNA 5 FIOS 2 1/2",  PARA INSTALACAO PREDIAL DE COMBATE A INCENDIO</t>
  </si>
  <si>
    <t>102,07</t>
  </si>
  <si>
    <t>ADAPTADOR, EM LATAO, ENGATE RAPIDO1 1/2" X ROSCA INTERNA 5 FIOS 2 1/2",  PARA INSTALACAO PREDIAL DE COMBATE A INCENDIO</t>
  </si>
  <si>
    <t>79,88</t>
  </si>
  <si>
    <t>ADAPTADOR, PVC PBA,  BOLSA/ROSCA, JE, DN 75 / DE  85 MM</t>
  </si>
  <si>
    <t>64,65</t>
  </si>
  <si>
    <t>ADAPTADOR, PVC PBA, A BOLSA DEFOFO, JE, DN 100 / DE 110 MM</t>
  </si>
  <si>
    <t>178,35</t>
  </si>
  <si>
    <t>ADAPTADOR, PVC PBA, A BOLSA DEFOFO, JE, DN 50 / DE 60 MM</t>
  </si>
  <si>
    <t>41,08</t>
  </si>
  <si>
    <t>ADAPTADOR, PVC PBA, A BOLSA DEFOFO, JE, DN 75 / DE  85 MM</t>
  </si>
  <si>
    <t>93,13</t>
  </si>
  <si>
    <t>ADAPTADOR, PVC PBA, BOLSA/ROSCA, JE, DN 100 / DE 110 MM</t>
  </si>
  <si>
    <t>110,54</t>
  </si>
  <si>
    <t>ADAPTADOR, PVC PBA, BOLSA/ROSCA, JE, DN 50 / DE 60 MM</t>
  </si>
  <si>
    <t>28,84</t>
  </si>
  <si>
    <t>ADAPTADOR, PVC PBA, PONTA/ROSCA, JE, DN 50 / DE  60 MM</t>
  </si>
  <si>
    <t>21,91</t>
  </si>
  <si>
    <t>ADAPTADOR, PVC PBA, PONTA/ROSCA, JE, DN 75 / DE  85 MM</t>
  </si>
  <si>
    <t>73,93</t>
  </si>
  <si>
    <t>ADESIVO / COLA DE CONTATO LIQUIDO, A BASE DE RESINAS, PARA COLAGEM DE ESPUMA PARA ISOLAMENTO TERMICO FLEXIVEL</t>
  </si>
  <si>
    <t>170,13</t>
  </si>
  <si>
    <t>ADESIVO / COLA PARA EPS (ISOPOR) E OUTROS MATERIAIS</t>
  </si>
  <si>
    <t>38,27</t>
  </si>
  <si>
    <t>ADESIVO ACRILICO DE BASE AQUOSA / COLA DE CONTATO</t>
  </si>
  <si>
    <t>42,74</t>
  </si>
  <si>
    <t>ADESIVO ESTRUTURAL A BASE DE RESINA EPOXI PARA INJECAO EM TRINCAS, BICOMPONENTE, BAIXA VISCOSIDADE</t>
  </si>
  <si>
    <t>151,54</t>
  </si>
  <si>
    <t>ADESIVO ESTRUTURAL A BASE DE RESINA EPOXI, BICOMPONENTE, FLUIDO</t>
  </si>
  <si>
    <t>53,95</t>
  </si>
  <si>
    <t>ADESIVO ESTRUTURAL A BASE DE RESINA EPOXI, BICOMPONENTE, PASTOSO (TIXOTROPICO)</t>
  </si>
  <si>
    <t>46,14</t>
  </si>
  <si>
    <t>ADESIVO PARA TUBOS CPVC, *75* G</t>
  </si>
  <si>
    <t>33,53</t>
  </si>
  <si>
    <t>ADESIVO PLASTICO PARA PVC, BISNAGA COM 75 GR</t>
  </si>
  <si>
    <t>8,50</t>
  </si>
  <si>
    <t>ADESIVO PLASTICO PARA PVC, FRASCO COM *850* GR</t>
  </si>
  <si>
    <t>65,40</t>
  </si>
  <si>
    <t>ADESIVO PLASTICO PARA PVC, FRASCO COM 175 GR</t>
  </si>
  <si>
    <t>21,34</t>
  </si>
  <si>
    <t>ADITIVO ACELERADOR DE PEGA E ENDURECIMENTO PARA ARGAMASSAS E CONCRETOS, LIQUIDO E ISENTO DE CLORETOS</t>
  </si>
  <si>
    <t>17,79</t>
  </si>
  <si>
    <t>ADITIVO ADESIVO LIQUIDO PARA ARGAMASSAS DE REVESTIMENTOS CIMENTICIOS</t>
  </si>
  <si>
    <t>15,32</t>
  </si>
  <si>
    <t>ADITIVO IMPERMEABILIZANTE DE PEGA NORMAL PARA ARGAMASSAS E CONCRETOS SEM ARMACAO, LIQUIDO E ISENTO DE CLORETOS</t>
  </si>
  <si>
    <t>7,28</t>
  </si>
  <si>
    <t>ADITIVO IMPERMEABILIZANTE DE PEGA ULTRARRAPIDA, LIQUIDO E ISENTO DE CLORETOS</t>
  </si>
  <si>
    <t>17,38</t>
  </si>
  <si>
    <t>ADITIVO LIQUIDO IMPERMEABILIZANTE CRISTALIZANTE</t>
  </si>
  <si>
    <t>24,21</t>
  </si>
  <si>
    <t>ADITIVO LIQUIDO INCORPORADOR DE AR PARA CONCRETO E ARGAMASSA, LIQUIDO E ISENTO DE CLORETOS</t>
  </si>
  <si>
    <t>7,22</t>
  </si>
  <si>
    <t>ADITIVO PLASTIFICANTE E ESTABILIZADOR PARA ARGAMASSAS DE ASSENTAMENTO E REBOCO, LIQUIDO E ISENTO DE CLORETOS</t>
  </si>
  <si>
    <t>8,06</t>
  </si>
  <si>
    <t>ADITIVO PLASTIFICANTE RETARDADOR DE PEGA E REDUTOR DE AGUA PARA CONCRETO, LIQUIDO E ISENTO DE CLORETOS</t>
  </si>
  <si>
    <t>7,48</t>
  </si>
  <si>
    <t>ADITIVO SUPERPLASTIFICANTE DE PEGA NORMAL PARA CONCRETO, LIQUIDO E ISENTO DE CLORETOS</t>
  </si>
  <si>
    <t>18,84</t>
  </si>
  <si>
    <t>ADUELA/ GALERIA PRE-MOLDADA DE CONCRETO ARMADO, SECAO QUADRADA INTERNA DE 1,50 X 1,50 M (L X A), MISULA DE 20 X 20 CM, C = 1,00 M, ESPESSURA MIN = 15 CM, TB-45 E FCK DO CONCRETO = 30 MPA</t>
  </si>
  <si>
    <t>3.244,53</t>
  </si>
  <si>
    <t>ADUELA/ GALERIA PRE-MOLDADA DE CONCRETO ARMADO, SECAO RETANGULAR INTERNA DE 2,00 X 2,00 M (L X A), MISULA DE 20 X 20 CM, C = 1,00 M, ESPESSURA MIN = 15 CM, TB-45 E FCK DO CONCRETO = 30 MPA</t>
  </si>
  <si>
    <t>4.063,86</t>
  </si>
  <si>
    <t>ADUELA/ GALERIA PRE-MOLDADA DE CONCRETO ARMADO, SECAO RETANGULAR INTERNA DE 2,50 X 2,50 M (L X A), MISULA DE 20 X 20 CM, C = 1,00 M, ESPESSURA MIN = 15 CM, TB-45 E FCK DO CONCRETO = 30 MPA</t>
  </si>
  <si>
    <t>5.505,88</t>
  </si>
  <si>
    <t>ADUELA/ GALERIA PRE-MOLDADA DE CONCRETO ARMADO, SECAO RETANGULAR INTERNA DE 3,00 X 3,00 M (L X A), MISULA DE 20 X 20 CM, C = 1.00 M, ESPESSURA MIN = 20 CM, TB-45 E FCK DO CONCRETO = 30 MPA</t>
  </si>
  <si>
    <t>6.530,04</t>
  </si>
  <si>
    <t>AFASTADOR PARA TELHA DE FIBROCIMENTO CANALETE 90 OU KALHETAO</t>
  </si>
  <si>
    <t>2,09</t>
  </si>
  <si>
    <t>AGENTE DE CURA, PROTETOR DA EVAPORACAO DA AGUA DE HIDRATACAO DO CONCRETO</t>
  </si>
  <si>
    <t>11,86</t>
  </si>
  <si>
    <t>AGREGADO RECICLADO, TIPO RACHAO RECICLADO CINZA, CLASSE A</t>
  </si>
  <si>
    <t xml:space="preserve">M3    </t>
  </si>
  <si>
    <t>40,58</t>
  </si>
  <si>
    <t>AJUDANTE DE ARMADOR (HORISTA)</t>
  </si>
  <si>
    <t xml:space="preserve">H     </t>
  </si>
  <si>
    <t>14,02</t>
  </si>
  <si>
    <t>AJUDANTE DE ARMADOR (MENSALISTA)</t>
  </si>
  <si>
    <t xml:space="preserve">MES   </t>
  </si>
  <si>
    <t>2.463,76</t>
  </si>
  <si>
    <t>AJUDANTE DE ELETRICISTA (HORISTA)</t>
  </si>
  <si>
    <t>14,70</t>
  </si>
  <si>
    <t>AJUDANTE DE ELETRICISTA (MENSALISTA)</t>
  </si>
  <si>
    <t>2.583,88</t>
  </si>
  <si>
    <t>AJUDANTE DE ESTRUTURAS METALICAS (MENSALISTA)</t>
  </si>
  <si>
    <t>2.169,42</t>
  </si>
  <si>
    <t>AJUDANTE DE ESTRUTURAS METALICAS HORISTA</t>
  </si>
  <si>
    <t>12,35</t>
  </si>
  <si>
    <t>AJUDANTE DE OPERACAO EM GERAL (HORISTA)</t>
  </si>
  <si>
    <t>AJUDANTE DE OPERACAO EM GERAL (MENSALISTA)</t>
  </si>
  <si>
    <t>2.464,61</t>
  </si>
  <si>
    <t>AJUDANTE DE PINTOR (HORISTA)</t>
  </si>
  <si>
    <t>16,59</t>
  </si>
  <si>
    <t>AJUDANTE DE PINTOR (MENSALISTA)</t>
  </si>
  <si>
    <t>2.914,89</t>
  </si>
  <si>
    <t>AJUDANTE DE SERRALHEIRO (HORISTA)</t>
  </si>
  <si>
    <t>AJUDANTE DE SERRALHEIRO (MENSALISTA)</t>
  </si>
  <si>
    <t>AJUDANTE ESPECIALIZADO</t>
  </si>
  <si>
    <t>15,74</t>
  </si>
  <si>
    <t>AJUDANTE ESPECIALIZADO (MENSALISTA)</t>
  </si>
  <si>
    <t>2.763,79</t>
  </si>
  <si>
    <t>ALCA PREFORMADA DE CONTRA POSTE, EM ACO GALVANIZADO, PARA CABO 3/16", COMPRIMENTO *860* MM</t>
  </si>
  <si>
    <t>10,35</t>
  </si>
  <si>
    <t>ALCA PREFORMADA DE DISTRIBUICAO, EM ACO GALVANIZADO, PARA CABO DE ALUMINIO DIAMETRO 16 A 25 MM</t>
  </si>
  <si>
    <t>4,87</t>
  </si>
  <si>
    <t>ALCA PREFORMADA DE DISTRIBUICAO, EM ACO GALVANIZADO, PARA CONDUTORES DE ALUMINIO AWG 1/0 (CAA 6/1 OU CA 7 FIOS)</t>
  </si>
  <si>
    <t>15,13</t>
  </si>
  <si>
    <t>ALCA PREFORMADA DE DISTRIBUICAO, EM ACO GALVANIZADO, PARA CONDUTORES DE ALUMINIO AWG 2 (CAA 6/1 OU CA 7 FIOS)</t>
  </si>
  <si>
    <t>9,13</t>
  </si>
  <si>
    <t>ALCA PREFORMADA DE SERVICO, EM ACO GALVANIZADO, PARA CONDUTORES DE ALUMINIO AWG 4 (CAA 6/1)</t>
  </si>
  <si>
    <t>3,66</t>
  </si>
  <si>
    <t>ALCA PREFORMADA DE SERVICO, EM ACO GALVANIZADO, PARA CONDUTORES DE ALUMINIO AWG 6 (CAA 6/1)</t>
  </si>
  <si>
    <t>2,79</t>
  </si>
  <si>
    <t>ALICATE DE CORTE DIAGONAL 6 " COM ISOLAMENTO</t>
  </si>
  <si>
    <t>63,50</t>
  </si>
  <si>
    <t>ALICATE DE CRIMPAR RJ11, RJ12 E RJ45</t>
  </si>
  <si>
    <t>173,28</t>
  </si>
  <si>
    <t>ALICATE DE PRESSAO PARA SOLDA DE CHAPA 18 "</t>
  </si>
  <si>
    <t>186,32</t>
  </si>
  <si>
    <t>ALICATE DE PRESSAO 11 " PARA SOLDA, TIPO C</t>
  </si>
  <si>
    <t>104,84</t>
  </si>
  <si>
    <t>ALICATE DE PRESSAO 11 " PARA SOLDA, TIPO U</t>
  </si>
  <si>
    <t>115,36</t>
  </si>
  <si>
    <t>ALICATE PARA ANEIS DE PISTAO, CAPACIDADE 50 A 100 MM</t>
  </si>
  <si>
    <t>149,82</t>
  </si>
  <si>
    <t>ALIMENTACAO - HORISTA (COLETADO CAIXA)</t>
  </si>
  <si>
    <t>3,36</t>
  </si>
  <si>
    <t>ALIMENTACAO - MENSALISTA (COLETADO CAIXA)</t>
  </si>
  <si>
    <t>632,88</t>
  </si>
  <si>
    <t>ALISADORA DE CONCRETO COM MOTOR A GASOLINA DE 5,5 HP, PESO COM MOTOR DE 78 KG, 4 PAS</t>
  </si>
  <si>
    <t>7.309,50</t>
  </si>
  <si>
    <t>ALMOXARIFE</t>
  </si>
  <si>
    <t>20,71</t>
  </si>
  <si>
    <t>ALMOXARIFE (MENSALISTA)</t>
  </si>
  <si>
    <t>3.636,86</t>
  </si>
  <si>
    <t>ALONGADOR COM TRES ALTURAS, EM TUBO DE ACO CARBONO, PINTURA NO PROCESSO ELETROSTATICO - EQUIPAMENTO DE GINASTICA PARA ACADEMIA AO AR LIVRE / ACADEMIA DA TERCEIRA IDADE - ATI</t>
  </si>
  <si>
    <t>2.230,00</t>
  </si>
  <si>
    <t>ALUMINIO ANODIZADO</t>
  </si>
  <si>
    <t>43,52</t>
  </si>
  <si>
    <t>ANEL BORRACHA PARA TUBO ESGOTO PREDIAL, DN 100 MM (NBR 5688)</t>
  </si>
  <si>
    <t>2,90</t>
  </si>
  <si>
    <t>ANEL BORRACHA PARA TUBO ESGOTO PREDIAL, DN 50 MM (NBR 5688)</t>
  </si>
  <si>
    <t>1,64</t>
  </si>
  <si>
    <t>ANEL BORRACHA PARA TUBO ESGOTO PREDIAL, DN 75 MM (NBR 5688)</t>
  </si>
  <si>
    <t>2,41</t>
  </si>
  <si>
    <t>ANEL BORRACHA, DN 100 MM, PARA TUBO SERIE REFORCADA ESGOTO PREDIAL</t>
  </si>
  <si>
    <t>3,40</t>
  </si>
  <si>
    <t>ANEL BORRACHA, DN 150 MM, PARA TUBO SERIE REFORCADA ESGOTO PREDIAL</t>
  </si>
  <si>
    <t>11,77</t>
  </si>
  <si>
    <t>ANEL BORRACHA, DN 50 MM, PARA TUBO SERIE REFORCADA ESGOTO PREDIAL</t>
  </si>
  <si>
    <t>2,15</t>
  </si>
  <si>
    <t>ANEL BORRACHA, DN 75 MM, PARA TUBO SERIE REFORCADA ESGOTO PREDIAL</t>
  </si>
  <si>
    <t>2,61</t>
  </si>
  <si>
    <t>ANEL BORRACHA, PARA TUBO PVC DEFOFO, DN 100 MM (NBR 7665)</t>
  </si>
  <si>
    <t>9,71</t>
  </si>
  <si>
    <t>ANEL BORRACHA, PARA TUBO PVC DEFOFO, DN 150 MM (NBR 7665)</t>
  </si>
  <si>
    <t>19,55</t>
  </si>
  <si>
    <t>ANEL BORRACHA, PARA TUBO PVC DEFOFO, DN 200 MM (NBR 7665)</t>
  </si>
  <si>
    <t>30,65</t>
  </si>
  <si>
    <t>ANEL BORRACHA, PARA TUBO PVC, REDE COLETOR ESGOTO, DN 100 MM (NBR 7362)</t>
  </si>
  <si>
    <t>3,21</t>
  </si>
  <si>
    <t>ANEL BORRACHA, PARA TUBO PVC, REDE COLETOR ESGOTO, DN 150 MM (NBR 7362)</t>
  </si>
  <si>
    <t>10,10</t>
  </si>
  <si>
    <t>ANEL BORRACHA, PARA TUBO PVC, REDE COLETOR ESGOTO, DN 200 MM (NBR 7362)</t>
  </si>
  <si>
    <t>ANEL BORRACHA, PARA TUBO PVC, REDE COLETOR ESGOTO, DN 250 MM (NBR 7362)</t>
  </si>
  <si>
    <t>38,72</t>
  </si>
  <si>
    <t>ANEL BORRACHA, PARA TUBO PVC, REDE COLETOR ESGOTO, DN 350 MM (NBR 7362)</t>
  </si>
  <si>
    <t>63,43</t>
  </si>
  <si>
    <t>ANEL BORRACHA, PARA TUBO PVC, REDE COLETOR ESGOTO, DN 400 MM (NBR 7362)</t>
  </si>
  <si>
    <t>87,91</t>
  </si>
  <si>
    <t>ANEL BORRACHA, PARA TUBO/CONEXAO PVC PBA, DN 100 MM, PARA REDE AGUA</t>
  </si>
  <si>
    <t>7,68</t>
  </si>
  <si>
    <t>ANEL BORRACHA, PARA TUBO/CONEXAO PVC PBA, DN 50 MM, PARA REDE AGUA</t>
  </si>
  <si>
    <t>2,27</t>
  </si>
  <si>
    <t>ANEL BORRACHA, PARA TUBO/CONEXAO PVC PBA, DN 60 MM, PARA REDE AGUA</t>
  </si>
  <si>
    <t>4,15</t>
  </si>
  <si>
    <t>ANEL BORRACHA, PARA TUBO/CONEXAO PVC PBA, DN 75 MM, PARA REDE AGUA</t>
  </si>
  <si>
    <t>6,42</t>
  </si>
  <si>
    <t>ANEL BORRACHA, PARA TUBO, PVC REDE COLETOR ESGOTO, DN 300 MM (NBR 7362)</t>
  </si>
  <si>
    <t>86,42</t>
  </si>
  <si>
    <t>ANEL DE BORRACHA PARA VEDACAO DE DUTO PEAD CORRUGADO PARA ELETRICA, DN 1 1/2" (NBR 15715)</t>
  </si>
  <si>
    <t>2,85</t>
  </si>
  <si>
    <t>ANEL DE BORRACHA PARA VEDACAO DE DUTO PEAD CORRUGADO PARA ELETRICA, DN 1 1/4" (NBR 15715)</t>
  </si>
  <si>
    <t>2,50</t>
  </si>
  <si>
    <t>ANEL DE BORRACHA PARA VEDACAO DE DUTO PEAD CORRUGADO PARA ELETRICA, DN 2" (NBR 15715)</t>
  </si>
  <si>
    <t>3,34</t>
  </si>
  <si>
    <t>ANEL DE BORRACHA PARA VEDACAO DE DUTO PEAD CORRUGADO PARA ELETRICA, DN 3" (NBR 15715)</t>
  </si>
  <si>
    <t>5,18</t>
  </si>
  <si>
    <t>ANEL DE BORRACHA PARA VEDACAO DE DUTO PEAD CORRUGADO PARA ELETRICA, DN 4" (NBR 15715)</t>
  </si>
  <si>
    <t>5,68</t>
  </si>
  <si>
    <t>ANEL DE CONCRETO ARMADO COM FUNDO, PARA FOSSA E POCO 1,50 X *0,50* M</t>
  </si>
  <si>
    <t>601,94</t>
  </si>
  <si>
    <t>ANEL DE CONCRETO ARMADO COM FUNDO, PARA FOSSA E POCO 2,00 X *0,50* M</t>
  </si>
  <si>
    <t>948,78</t>
  </si>
  <si>
    <t>ANEL DE CONCRETO ARMADO COM FUNDO, PARA FOSSA E POCO 2,50 X *0,50* M</t>
  </si>
  <si>
    <t>1.332,22</t>
  </si>
  <si>
    <t>ANEL DE CONCRETO ARMADO, COM FUROS/DRENO PARA SUMIDOURO, D = 0,80 M, H = 0,50 M</t>
  </si>
  <si>
    <t>124,53</t>
  </si>
  <si>
    <t>ANEL DE CONCRETO ARMADO, COM FUROS/DRENO PARA SUMIDOURO, D = 1,00 M, H = 0,50M</t>
  </si>
  <si>
    <t>162,22</t>
  </si>
  <si>
    <t>ANEL DE CONCRETO ARMADO, COM FUROS/DRENO PARA SUMIDOURO, D = 1,50 M, H = 0,50 M</t>
  </si>
  <si>
    <t>392,45</t>
  </si>
  <si>
    <t>ANEL DE DISTRIBUICAO EM ACO GALVANIZADO PARA FIO FE-160</t>
  </si>
  <si>
    <t>1,38</t>
  </si>
  <si>
    <t>ANEL DE EXPANSAO EM COBRE, ENGATE RAPIDO 1 1/2", PARA EMPATACAO MANGUEIRA DE COMBATE A INCENDIO PREDIAL</t>
  </si>
  <si>
    <t>16,01</t>
  </si>
  <si>
    <t>ANEL DE EXPANSAO EM COBRE, ENGATE RAPIDO 2 1/2", PARA EMPATACAO MANGUEIRA DE COMBATE A INCENDIO PREDIAL</t>
  </si>
  <si>
    <t>24,18</t>
  </si>
  <si>
    <t>ANEL DE VEDACAO/JUNTA ELASTICA, H = *16* MM, PARA TUBO DE CONCRETO, DN 300 MM</t>
  </si>
  <si>
    <t>21,33</t>
  </si>
  <si>
    <t>ANEL DE VEDACAO/JUNTA ELASTICA, H = *16* MM, PARA TUBO DE CONCRETO, DN 400 MM</t>
  </si>
  <si>
    <t>25,46</t>
  </si>
  <si>
    <t>ANEL DE VEDACAO/JUNTA ELASTICA, H = *16* MM, PARA TUBO DE CONCRETO, DN 500 MM</t>
  </si>
  <si>
    <t>30,36</t>
  </si>
  <si>
    <t>ANEL DE VEDACAO/JUNTA ELASTICA, H = *16* MM, PARA TUBO DE CONCRETO, DN 600 MM</t>
  </si>
  <si>
    <t>36,01</t>
  </si>
  <si>
    <t>ANEL DE VEDACAO/JUNTA ELASTICA, H = *18* MM, PARA TUBO DE CONCRETO, DN 700 MM</t>
  </si>
  <si>
    <t>49,10</t>
  </si>
  <si>
    <t>ANEL DE VEDACAO/JUNTA ELASTICA, H = *19* MM, PARA TUBO DE CONCRETO, DN 800 MM</t>
  </si>
  <si>
    <t>60,50</t>
  </si>
  <si>
    <t>ANEL DE VEDACAO/JUNTA ELASTICA, H = *19* MM, PARA TUBO DE CONCRETO, DN 900 MM</t>
  </si>
  <si>
    <t>70,18</t>
  </si>
  <si>
    <t>ANEL DE VEDACAO/JUNTA ELASTICA, H = *21* MM, PARA TUBO DE CONCRETO, DN 1000 MM</t>
  </si>
  <si>
    <t>88,17</t>
  </si>
  <si>
    <t>ANEL DE VEDACAO, PVC FLEXIVEL, 100 MM, PARA SAIDA DE BACIA / VASO SANITARIO</t>
  </si>
  <si>
    <t>13,80</t>
  </si>
  <si>
    <t>ANEL DESLIZANTE / TRADICIONAL, METALICO, PARA TUBO PEX, DN 16 MM</t>
  </si>
  <si>
    <t>3,02</t>
  </si>
  <si>
    <t>ANEL DESLIZANTE / TRADICIONAL, METALICO, PARA TUBO PEX, DN 20 MM</t>
  </si>
  <si>
    <t>ANEL DESLIZANTE / TRADICIONAL, METALICO, PARA TUBO PEX, DN 25 MM</t>
  </si>
  <si>
    <t>6,62</t>
  </si>
  <si>
    <t>ANEL DESLIZANTE / TRADICIONAL, METALICO, PARA TUBO PEX, DN 32 MM</t>
  </si>
  <si>
    <t>ANEL EM CONCRETO ARMADO, LISO,  PARA FOSSAS SEPTICAS E SUMIDOUROS, COM FUNDO, DIAMETRO INTERNO DE 1,20 M E ALTURA DE 0,50 M</t>
  </si>
  <si>
    <t>504,32</t>
  </si>
  <si>
    <t>ANEL EM CONCRETO ARMADO, LISO, PARA FOSSAS SEPTICAS E SUMIDOUROS, COM FUNDO, DIAMETRO INTERNO DE 3,00 M E ALTURA DE 0,50 M</t>
  </si>
  <si>
    <t>1.739,43</t>
  </si>
  <si>
    <t>ANEL EM CONCRETO ARMADO, LISO, PARA FOSSAS SEPTICAS E SUMIDOUROS, SEM FUNDO, DIAMETRO INTERNO DE 2,00 M E ALTURA DE 0,50 M</t>
  </si>
  <si>
    <t>609,99</t>
  </si>
  <si>
    <t>ANEL EM CONCRETO ARMADO, LISO, PARA FOSSAS SEPTICAS E SUMIDOUROS, SEM FUNDO, DIAMETRO INTERNO DE 2,50 M E ALTURA DE 0,50 M</t>
  </si>
  <si>
    <t>819,32</t>
  </si>
  <si>
    <t>ANEL EM CONCRETO ARMADO, LISO, PARA FOSSAS SEPTICAS E SUMIDOUROS, SEM FUNDO, DIAMETRO INTERNO DE 3,00 M E ALTURA DE 0,50 M</t>
  </si>
  <si>
    <t>1.147,05</t>
  </si>
  <si>
    <t>ANEL EM CONCRETO ARMADO, LISO, PARA POCOS DE INSPECAO, COM FUNDO, DIAMETRO INTERNO DE 0,60 M E ALTURA DE 0,50 M</t>
  </si>
  <si>
    <t>147,47</t>
  </si>
  <si>
    <t>ANEL EM CONCRETO ARMADO, LISO, PARA POCOS DE INSPECAO, SEM FUNDO, DIAMETRO INTERNO DE 0,60 M E ALTURA DE 0,20 M</t>
  </si>
  <si>
    <t>68,82</t>
  </si>
  <si>
    <t>ANEL EM CONCRETO ARMADO, LISO, PARA POCOS DE INSPECAO, SEM FUNDO, DIAMETRO INTERNO DE 0,60 M E ALTURA DE 0,50 M</t>
  </si>
  <si>
    <t>106,14</t>
  </si>
  <si>
    <t>ANEL EM CONCRETO ARMADO, LISO, PARA POCOS DE VISITA, POCOS DE INSPECAO, FOSSAS SEPTICAS E SUMIDOUROS, COM FUNDO, DIAMETRO INTERNO DE 1,20 M E ALTURA DE 0,75 M</t>
  </si>
  <si>
    <t>356,40</t>
  </si>
  <si>
    <t>ANEL EM CONCRETO ARMADO, LISO, PARA POCOS DE VISITA, POCOS DE INSPECAO, FOSSAS SEPTICAS E SUMIDOUROS, SEM FUNDO, DIAMETRO INTERNO DE 1,20 M E ALTURA DE 0,50 M</t>
  </si>
  <si>
    <t>254,28</t>
  </si>
  <si>
    <t>ANEL EM CONCRETO ARMADO, LISO, PARA POCOS DE VISITAS, POCOS DE INSPECAO, FOSSAS SEPTICAS E SUMIDOUROS, COM FUNDO, DIAMETRO INTERNO DE 0,80 M E ALTURA DE 0,50 M</t>
  </si>
  <si>
    <t>196,63</t>
  </si>
  <si>
    <t>ANEL EM CONCRETO ARMADO, LISO, PARA POCOS DE VISITAS, POCOS DE INSPECAO, FOSSAS SEPTICAS E SUMIDOUROS, COM FUNDO, DIAMETRO INTERNO DE 1,00 M E ALTURA DE 0,50 M</t>
  </si>
  <si>
    <t>258,08</t>
  </si>
  <si>
    <t>ANEL EM CONCRETO ARMADO, LISO, PARA POCOS DE VISITAS, POCOS DE INSPECAO, FOSSAS SEPTICAS E SUMIDOUROS, SEM FUNDO, DIAMETRO INTERNO DE 0,80 M E ALTURA DE 0,50 M</t>
  </si>
  <si>
    <t>139,28</t>
  </si>
  <si>
    <t>ANEL EM CONCRETO ARMADO, LISO, PARA POCOS DE VISITAS, POCOS DE INSPECAO, FOSSAS SEPTICAS E SUMIDOUROS, SEM FUNDO, DIAMETRO INTERNO DE 1,00 M E ALTURA DE 0,50 M</t>
  </si>
  <si>
    <t>187,33</t>
  </si>
  <si>
    <t>ANEL EM CONCRETO ARMADO, LISO, PARA, POCOS DE VISITA, POCOS DE INSPECAO, FOSSAS SEPTICAS E SUMIDOUROS, COM FUNDO, DIAMETRO INTERNO DE 1,50 M E ALTURA DE 1,00 M</t>
  </si>
  <si>
    <t>491,59</t>
  </si>
  <si>
    <t>ANEL EM CONCRETO ARMADO, LISO, PARA, POCOS DE VISITA, POCOS DE INSPECAO, FOSSAS SEPTICAS E SUMIDOUROS, SEM FUNDO, DIAMETRO INTERNO DE 1,50 M E ALTURA DE 0,50 M</t>
  </si>
  <si>
    <t>351,72</t>
  </si>
  <si>
    <t>ANEL EM CONCRETO ARMADO, PERFURADO,  PARA FOSSAS SEPTICAS E SUMIDOUROS, SEM FUNDO, DIAMETRO INTERNO DE 1,20 M E ALTURA DE 0,50 M</t>
  </si>
  <si>
    <t>221,21</t>
  </si>
  <si>
    <t>ANEL EM CONCRETO ARMADO, PERFURADO, PARA FOSSAS SEPTICAS E SUMIDOUROS, SEM FUNDO, DIAMETRO INTERNO DE 2,00 M E ALTURA DE 0,50 M</t>
  </si>
  <si>
    <t>467,01</t>
  </si>
  <si>
    <t>ANEL EM CONCRETO ARMADO, PERFURADO, PARA FOSSAS SEPTICAS E SUMIDOUROS, SEM FUNDO, DIAMETRO INTERNO DE 2,50 M E ALTURA DE 0,50 M</t>
  </si>
  <si>
    <t>573,52</t>
  </si>
  <si>
    <t>ANEL EM CONCRETO ARMADO, PERFURADO, PARA FOSSAS SEPTICAS E SUMIDOUROS, SEM FUNDO, DIAMETRO INTERNO DE 3,00 M E ALTURA DE 0,50 M</t>
  </si>
  <si>
    <t>802,94</t>
  </si>
  <si>
    <t>APARELHO CORTE OXI-ACETILENO PARA SOLDA E CORTE CONTENDO MACARICO SOLDA, BICO DE CORTE, CILINDROS, REGULADORES, MANGUEIRAS E CARRINHO</t>
  </si>
  <si>
    <t>2.234,14</t>
  </si>
  <si>
    <t>APARELHO SINALIZADOR LUMINOSO COM LED, PARA SAIDA GARAGEM, COM 2 LENTES EM POLICARBONATO, BIVOLT (INCLUI SUPORTE DE FIXACAO)</t>
  </si>
  <si>
    <t>104,25</t>
  </si>
  <si>
    <t>APOIO DO PORTA DENTE PARA FRESADORA DE  ASFALTO</t>
  </si>
  <si>
    <t>2.757,49</t>
  </si>
  <si>
    <t>APONTADOR OU APROPRIADOR DE MAO DE OBRA</t>
  </si>
  <si>
    <t>20,64</t>
  </si>
  <si>
    <t>APONTADOR OU APROPRIADOR DE MAO DE OBRA (MENSALISTA)</t>
  </si>
  <si>
    <t>3.626,04</t>
  </si>
  <si>
    <t>AQUECEDOR DE AGUA A GAS GLP/GN COM CAPACIDADE DE ARMAZENAMENTO DE 50 A 80 L</t>
  </si>
  <si>
    <t>3.047,95</t>
  </si>
  <si>
    <t>AQUECEDOR DE AGUA ELETRICO  RESERVATORIO DE 100 L CILINDRICO EM COBRE, REFORCADO COM ACO CARBONO, MONOFASICO, TENSAO NOMINAL 220 V</t>
  </si>
  <si>
    <t>3.250,00</t>
  </si>
  <si>
    <t>AQUECEDOR DE AGUA ELETRICO  RESERVATORIO DE 500 L CILINDRICO EM COBRE, REFORCADO COM ACO CARBONO, MONOFASICO, TENSAO NOMINAL 220 V</t>
  </si>
  <si>
    <t>7.074,43</t>
  </si>
  <si>
    <t>AQUECEDOR DE AGUA ELETRICO  RESERVATORIO DE 500 L CILINDRICO EM COBRE, REFORCADO COM ACO CARBONO, TRIFASICO, TENSAO NOMINAL 220/380/400 V, POTENCIA 24 KW</t>
  </si>
  <si>
    <t>8.882,91</t>
  </si>
  <si>
    <t>AQUECEDOR DE AGUA ELETRICO  RESERVATORIO DE 700 L CILINDRICO EM COBRE, REFORCADO COM ACO CARBONO, MONOFASICO, TENSAO NOMINAL 220 V</t>
  </si>
  <si>
    <t>11.506,83</t>
  </si>
  <si>
    <t>AQUECEDOR DE AGUA ELETRICO HORIZONTAL, RESERVATORIO DE 200 L CILINDRICO EM COBRE, REFORCADO COM ACO CARBONO, MONOFASICO, TENSAO NOMINAL 220 V</t>
  </si>
  <si>
    <t>4.399,77</t>
  </si>
  <si>
    <t>AQUECEDOR DE OLEO BPF (FLUIDO) TERMICO, CAPACIDADE DE 300.000  KCAL/H</t>
  </si>
  <si>
    <t>290.224,43</t>
  </si>
  <si>
    <t>AQUECEDOR SOLAR COM RESERVATORIO TERMICO DE 1000 L E *5* PLACAS COLETORAS DE *2,0* M2 (NAO INCLUI ACESSORIOS) (SEM INSTALACAO)</t>
  </si>
  <si>
    <t>10.324,42</t>
  </si>
  <si>
    <t>AQUECEDOR SOLAR COM RESERVATORIO TERMICO DE 400 L E *2* PLACAS COLETORAS DE *2,0* M2 (NAO INCLUI ACESSORIOS) (SEM INSTALACAO)</t>
  </si>
  <si>
    <t>5.384,61</t>
  </si>
  <si>
    <t>AQUECEDOR SOLAR COM RESERVATORIO TERMICO DE 600 L E *3* PLACAS COLETORAS DE *2,0* M2 (NAO INCLUI ACESSORIOS) (SEM INSTALACAO)</t>
  </si>
  <si>
    <t>7.146,43</t>
  </si>
  <si>
    <t>AQUECEDOR SOLAR COM RESERVATORIO TERMICO DE 800 L E *4* PLACAS COLETORAS DE *2,0* M2 (NAO INCLUI ACESSORIOS) (SEM INSTALACAO)</t>
  </si>
  <si>
    <t>6.674,37</t>
  </si>
  <si>
    <t>AQUECEDOR SOLAR DE INSTALACAO EXTERNA, KIT COMPACTO, CONJUNTO COM RESERVATORIO TERMICO DE 200 L, PLACA COLETORA DE *2,0* M2 E INCLUSO ACESSORIOS (RESIDENCIAS ATE 120,00 M2 E DE 4 A 5 BANHOS POR DIA) (SEM INSTALACAO)</t>
  </si>
  <si>
    <t>3.176,50</t>
  </si>
  <si>
    <t>AR CONDICIONADO SPLIT INVERTER, HI-WALL (PAREDE), 12000 BTU/H, CICLO FRIO, 60HZ, CLASSIFICACAO A (SELO PROCEL), GAS HFC, CONTROLE S/FIO</t>
  </si>
  <si>
    <t>2.017,13</t>
  </si>
  <si>
    <t>AR CONDICIONADO SPLIT INVERTER, HI-WALL (PAREDE), 18000 BTU/H, CICLO FRIO, 60HZ, CLASSIFICACAO A (SELO PROCEL), GAS HFC, CONTROLE S/FIO</t>
  </si>
  <si>
    <t>2.994,50</t>
  </si>
  <si>
    <t>AR CONDICIONADO SPLIT INVERTER, HI-WALL (PAREDE), 24000 BTU/H, CICLO FRIO, 60HZ, CLASSIFICACAO A - SELO PROCEL, GAS HFC, CONTROLE S/FIO</t>
  </si>
  <si>
    <t>4.138,68</t>
  </si>
  <si>
    <t>AR CONDICIONADO SPLIT INVERTER, HI-WALL (PAREDE), 9000 BTU/H, CICLO FRIO, 60HZ, CLASSIFICACAO A (SELO PROCEL), GAS HFC, CONTROLE S/FIO</t>
  </si>
  <si>
    <t>1.801,47</t>
  </si>
  <si>
    <t>AR CONDICIONADO SPLIT INVERTER, PISO TETO, APRESENTANDO ENTRE 54000 E 58000 BTU/H, CICLO FRIO, 60HZ, CLASSIFICACAO ENERGETICA A OU B (SELO PROCEL), GAS HFC, CONTROLE S/FIO</t>
  </si>
  <si>
    <t>16.402,23</t>
  </si>
  <si>
    <t>AR CONDICIONADO SPLIT INVERTER, PISO TETO, 18000 BTU/H, CICLO FRIO, 60HZ, CLASSIFICACAO ENERGETICA A OU B (SELO PROCEL), GAS HFC, CONTROLE S/FIO</t>
  </si>
  <si>
    <t>7.765,95</t>
  </si>
  <si>
    <t>AR CONDICIONADO SPLIT INVERTER, PISO TETO, 24000 BTU/H, CICLO FRIO, 60HZ, CLASSIFICACAO ENERGETICA A OU B (SELO PROCEL), GAS HFC, CONTROLE S/FIO</t>
  </si>
  <si>
    <t>8.706,26</t>
  </si>
  <si>
    <t>AR CONDICIONADO SPLIT INVERTER, PISO TETO, 36000 BTU/H, CICLO FRIO, 60HZ, CLASSIFICACAO ENERGETICA A OU B (SELO PROCEL), GAS HFC, CONTROLE S/FIO</t>
  </si>
  <si>
    <t>9.836,23</t>
  </si>
  <si>
    <t>AR CONDICIONADO SPLIT INVERTER, PISO TETO, 48000 BTU/H, CICLO FRIO, 60HZ, CLASSIFICACAO ENERGETICA A OU B (SELO PROCEL), GAS HFC, CONTROLE S/FIO</t>
  </si>
  <si>
    <t>13.519,17</t>
  </si>
  <si>
    <t>AR CONDICIONADO SPLIT ON/OFF, CASSETE (TETO), FRIO 4 VIAS 18000 BTUS/H, CLASSIFICACAO ENERGETICA C - SELO PROCEL, GAS HFC, CONTROLE S/ FIO</t>
  </si>
  <si>
    <t>4.760,29</t>
  </si>
  <si>
    <t>AR CONDICIONADO SPLIT ON/OFF, CASSETE (TETO), FRIO 4 VIAS 24000 BTUS/H, CLASSIFICACAO ENERGETICA C - SELO PROCEL, GAS HFC, CONTROLE S/ FIO</t>
  </si>
  <si>
    <t>5.899,70</t>
  </si>
  <si>
    <t>AR CONDICIONADO SPLIT ON/OFF, CASSETE (TETO), FRIO 4 VIAS 36000 BTUS/H, CLASSIFICACAO ENERGETICA C - SELO PROCEL, GAS HFC, CONTROLE S/ FIO</t>
  </si>
  <si>
    <t>8.766,81</t>
  </si>
  <si>
    <t>AR CONDICIONADO SPLIT ON/OFF, CASSETE (TETO), FRIO 4 VIAS 48000 BTUS/H, CLASSIFICACAO ENERGETICA C - SELO PROCEL, GAS HFC, CONTROLE S/ FIO</t>
  </si>
  <si>
    <t>9.088,06</t>
  </si>
  <si>
    <t>AR CONDICIONADO SPLIT ON/OFF, CASSETE (TETO), FRIO 4 VIAS 60000 BTUS/H, CLASSIFICACAO ENERGETICA C - SELO PROCEL, GAS HFC, CONTROLE S/ FIO</t>
  </si>
  <si>
    <t>10.429,21</t>
  </si>
  <si>
    <t>AR CONDICIONADO SPLIT ON/OFF, CASSETE (TETO), 18000 BTUS/H, CICLO QUENTE/FRIO, 60 HZ, CLASSIFICACAO ENERGETICA C - SELO PROCEL, GAS HFC, CONTROLE S/ FIO</t>
  </si>
  <si>
    <t>5.696,13</t>
  </si>
  <si>
    <t>AR CONDICIONADO SPLIT ON/OFF, CASSETE (TETO), 24000 BTUS/H, CICLO QUENTE/FRIO, 60 HZ, CLASSIFICACAO ENERGETICA C - SELO PROCEL, GAS HFC, CONTROLE S/ FIO</t>
  </si>
  <si>
    <t>6.133,48</t>
  </si>
  <si>
    <t>AR CONDICIONADO SPLIT ON/OFF, CASSETE (TETO), 36000 BTUS/H, CICLO QUENTE/FRIO, 60 HZ, CLASSIFICACAO ENERGETICA A - SELO PROCEL, GAS HFC, CONTROLE S/ FIO</t>
  </si>
  <si>
    <t>9.064,11</t>
  </si>
  <si>
    <t>AR CONDICIONADO SPLIT ON/OFF, CASSETE (TETO), 48000 BTUS/H, CICLO QUENTE/FRIO, 60 HZ, CLASSIFICACAO ENERGETICA A - SELO PROCEL, GAS HFC, CONTROLE S/ FIO</t>
  </si>
  <si>
    <t>10.486,29</t>
  </si>
  <si>
    <t>AR CONDICIONADO SPLIT ON/OFF, CASSETE (TETO), 60000 BTUS/H, CICLO QUENTE/FRIO, 60 HZ, CLASSIFICACAO ENERGETICA A - SELO PROCEL, GAS HFC, CONTROLE S/ FIO</t>
  </si>
  <si>
    <t>10.970,00</t>
  </si>
  <si>
    <t>AR CONDICIONADO SPLIT ON/OFF, HI-WALL (PAREDE), 12000 BTUS/H, CICLO FRIO, 60 HZ, CLASSIFICACAO ENERGETICA A - SELO PROCEL, GAS HFC, CONTROLE S/ FIO</t>
  </si>
  <si>
    <t>1.618,88</t>
  </si>
  <si>
    <t>AR CONDICIONADO SPLIT ON/OFF, HI-WALL (PAREDE), 12000 BTUS/H, CICLO QUENTE/FRIO, 60 HZ, CLASSIFICACAO ENERGETICA A - SELO PROCEL, GAS HFC, CONTROLE S/ FIO</t>
  </si>
  <si>
    <t>1.751,21</t>
  </si>
  <si>
    <t>AR CONDICIONADO SPLIT ON/OFF, HI-WALL (PAREDE), 18000 BTUS/H, CICLO FRIO, 60 HZ, CLASSIFICACAO ENERGETICA A - SELO PROCEL, GAS HFC, CONTROLE S/ FIO</t>
  </si>
  <si>
    <t>2.329,35</t>
  </si>
  <si>
    <t>AR CONDICIONADO SPLIT ON/OFF, HI-WALL (PAREDE), 18000 BTUS/H, CICLO QUENTE/FRIO, 60 HZ, CLASSIFICACAO ENERGETICA A - SELO PROCEL, GAS HFC, CONTROLE S/ FIO</t>
  </si>
  <si>
    <t>2.597,59</t>
  </si>
  <si>
    <t>AR CONDICIONADO SPLIT ON/OFF, HI-WALL (PAREDE), 24000 BTUS/H, CICLO FRIO, 60 HZ, CLASSIFICACAO ENERGETICA A - SELO PROCEL, GAS HFC, CONTROLE S/ FIO</t>
  </si>
  <si>
    <t>3.051,24</t>
  </si>
  <si>
    <t>AR CONDICIONADO SPLIT ON/OFF, HI-WALL (PAREDE), 24000 BTUS/H, CICLO QUENTE/FRIO, 60 HZ, CLASSIFICACAO ENERGETICA A - SELO PROCEL, GAS HFC, CONTROLE S/ FIO</t>
  </si>
  <si>
    <t>3.434,92</t>
  </si>
  <si>
    <t>AR CONDICIONADO SPLIT ON/OFF, HI-WALL (PAREDE), 9000 BTUS/H, CICLO FRIO, 60 HZ, CLASSIFICACAO ENERGETICA A - SELO PROCEL, GAS HFC, CONTROLE S/ FIO</t>
  </si>
  <si>
    <t>1.386,84</t>
  </si>
  <si>
    <t>AR CONDICIONADO SPLIT ON/OFF, HI-WALL (PAREDE), 9000 BTUS/H, CICLO QUENTE/FRIO, 60 HZ, CLASSIFICACAO ENERGETICA A - SELO PROCEL, GAS HFC, CONTROLE S/ FIO</t>
  </si>
  <si>
    <t>1.527,07</t>
  </si>
  <si>
    <t>AR CONDICIONADO SPLIT ON/OFF, PISO TETO, 18.000 BTU/H, CICLO FRIO, 60HZ, CLASSIFICACAO ENERGETICA C - SELO PROCEL, GAS HFC, CONTROLE S/FIO</t>
  </si>
  <si>
    <t>4.339,65</t>
  </si>
  <si>
    <t>AR CONDICIONADO SPLIT ON/OFF, PISO TETO, 24.000 BTU/H, CICLO FRIO, 60HZ, CLASSIFICACAO ENERGETICA C - SELO PROCEL, GAS HFC, CONTROLE S/FIO</t>
  </si>
  <si>
    <t>4.577,45</t>
  </si>
  <si>
    <t>AR CONDICIONADO SPLIT ON/OFF, PISO TETO, 36.000 BTU/H, CICLO FRIO, 60HZ, CLASSIFICACAO ENERGETICA C - SELO PROCEL, GAS HFC, CONTROLE S/FIO</t>
  </si>
  <si>
    <t>6.074,33</t>
  </si>
  <si>
    <t>AR CONDICIONADO SPLIT ON/OFF, PISO TETO, 48.000 BTU/H, CICLO FRIO, 60HZ, CLASSIFICACAO ENERGETICA C - SELO PROCEL, GAS HFC, CONTROLE S/FIO</t>
  </si>
  <si>
    <t>7.359,85</t>
  </si>
  <si>
    <t>AR CONDICIONADO SPLIT ON/OFF, PISO TETO, 60.000 BTU/H, CICLO FRIO, 60HZ, CLASSIFICACAO ENERGETICA C - SELO PROCEL, GAS HFC, CONTROLE S/FIO</t>
  </si>
  <si>
    <t>8.278,61</t>
  </si>
  <si>
    <t>AR-CONDICIONADO FRIO SPLITAO INVERTER 30 TR</t>
  </si>
  <si>
    <t>65.238,83</t>
  </si>
  <si>
    <t>AR-CONDICIONADO FRIO SPLITAO MODULAR 10 TR</t>
  </si>
  <si>
    <t>20.419,61</t>
  </si>
  <si>
    <t>AR-CONDICIONADO FRIO SPLITAO MODULAR 15 TR</t>
  </si>
  <si>
    <t>26.351,92</t>
  </si>
  <si>
    <t>AR-CONDICIONADO FRIO SPLITAO MODULAR 20 TR</t>
  </si>
  <si>
    <t>38.339,98</t>
  </si>
  <si>
    <t>AR-CONDICIONADO SPLIT INVERTER, PISO TETO, 24000 BTU/H, QUENTE/FRIO, 60HZ, CLASSIFICACAO ENERGETICA A - SELO PROCEL, GAS HFC, CONTROLE S/FIO</t>
  </si>
  <si>
    <t>4.708,84</t>
  </si>
  <si>
    <t>ARADO REVERSIVEL COM 3 DISCOS DE 26" X 6MM REBOCAVEL</t>
  </si>
  <si>
    <t>28.471,98</t>
  </si>
  <si>
    <t>ARAME DE ACO OVALADO 15 X 17 ( 45,7 KG, 700 KGF), ROLO 1000 M</t>
  </si>
  <si>
    <t>23,51</t>
  </si>
  <si>
    <t>ARAME DE AMARRACAO PARA GABIAO GALVANIZADO, DIAMETRO 2,2 MM</t>
  </si>
  <si>
    <t>20,82</t>
  </si>
  <si>
    <t>ARAME FARPADO GALVANIZADO, 14 BWG (2,11 MM), CLASSE 250</t>
  </si>
  <si>
    <t>1,21</t>
  </si>
  <si>
    <t>ARAME FARPADO GALVANIZADO, 16 BWG (1,65 MM), CLASSE 250</t>
  </si>
  <si>
    <t>1,09</t>
  </si>
  <si>
    <t>ARAME GALVANIZADO 12 BWG, D = 2,76 MM (0,048 KG/M) OU 14 BWG, D = 2,11 MM (0,026 KG/M)</t>
  </si>
  <si>
    <t>19,85</t>
  </si>
  <si>
    <t>ARAME GALVANIZADO 16 BWG, D = 1,65MM (0,0166 KG/M)</t>
  </si>
  <si>
    <t>26,09</t>
  </si>
  <si>
    <t>ARAME GALVANIZADO 18 BWG, D = 1,24MM (0,009 KG/M)</t>
  </si>
  <si>
    <t>28,31</t>
  </si>
  <si>
    <t>ARAME GALVANIZADO 6 BWG, D = 5,16 MM (0,157 KG/M), OU 8 BWG, D = 4,19 MM (0,101 KG/M), OU 10 BWG, D = 3,40 MM (0,0713 KG/M)</t>
  </si>
  <si>
    <t>23,06</t>
  </si>
  <si>
    <t>ARAME PROTEGIDO COM POLIMERO PARA GABIAO, DIAMETRO 2,2 MM</t>
  </si>
  <si>
    <t>26,80</t>
  </si>
  <si>
    <t>ARAME RECOZIDO 16 BWG, D = 1,65 MM (0,016 KG/M) OU 18 BWG, D = 1,25 MM (0,01 KG/M)</t>
  </si>
  <si>
    <t>AREIA FINA - POSTO JAZIDA/FORNECEDOR (RETIRADO NA JAZIDA, SEM TRANSPORTE)</t>
  </si>
  <si>
    <t>49,00</t>
  </si>
  <si>
    <t>AREIA GROSSA - POSTO JAZIDA/FORNECEDOR (RETIRADO NA JAZIDA, SEM TRANSPORTE)</t>
  </si>
  <si>
    <t>49,64</t>
  </si>
  <si>
    <t>AREIA MEDIA - POSTO JAZIDA/FORNECEDOR (RETIRADO NA JAZIDA, SEM TRANSPORTE)</t>
  </si>
  <si>
    <t>AREIA PARA ATERRO - POSTO JAZIDA/FORNECEDOR (RETIRADO NA JAZIDA, SEM TRANSPORTE)</t>
  </si>
  <si>
    <t>24,50</t>
  </si>
  <si>
    <t>AREIA PARA LEITO FILTRANTE (0,42 A 1,68 MM) - POSTO JAZIDA/FORNECEDOR (RETIRADO NA JAZIDA, SEM TRANSPORTE)</t>
  </si>
  <si>
    <t>562,36</t>
  </si>
  <si>
    <t>ARGAMASSA COLANTE AC I PARA CERAMICAS</t>
  </si>
  <si>
    <t>0,64</t>
  </si>
  <si>
    <t>ARGAMASSA COLANTE AC II</t>
  </si>
  <si>
    <t>1,19</t>
  </si>
  <si>
    <t>ARGAMASSA COLANTE TIPO AC III</t>
  </si>
  <si>
    <t>1,96</t>
  </si>
  <si>
    <t>ARGAMASSA COLANTE TIPO AC III E</t>
  </si>
  <si>
    <t>2,25</t>
  </si>
  <si>
    <t>ARGAMASSA INDUSTRIALIZADA MULTIUSO, PARA REVESTIMENTO INTERNO E EXTERNO E ASSENTAMENTO DE BLOCOS DIVERSOS</t>
  </si>
  <si>
    <t>0,69</t>
  </si>
  <si>
    <t>ARGAMASSA INDUSTRIALIZADA PARA CHAPISCO COLANTE</t>
  </si>
  <si>
    <t>1,30</t>
  </si>
  <si>
    <t>ARGAMASSA INDUSTRIALIZADA PARA CHAPISCO ROLADO</t>
  </si>
  <si>
    <t>2,10</t>
  </si>
  <si>
    <t>ARGAMASSA PARA REVESTIMENTO DECORATIVO MONOCAMADA</t>
  </si>
  <si>
    <t>2,13</t>
  </si>
  <si>
    <t>ARGAMASSA PISO SOBRE PISO</t>
  </si>
  <si>
    <t>1,84</t>
  </si>
  <si>
    <t>ARGAMASSA POLIMERICA DE REPARO ESTRUTURAL, BICOMPONENTE</t>
  </si>
  <si>
    <t>ARGAMASSA POLIMERICA IMPERMEABILIZANTE SEMIFLEXIVEL, BICOMPONENTE (MEMBRANA IMPERMEABILIZANTE ACRILICA)</t>
  </si>
  <si>
    <t>ARGAMASSA PRONTA PARA CONTRAPISO</t>
  </si>
  <si>
    <t>0,66</t>
  </si>
  <si>
    <t>ARGAMASSA USINADA AUTOADENSAVEL E AUTONIVELANTE PARA CONTRAPISO, INCLUI BOMBEAMENTO</t>
  </si>
  <si>
    <t>392,81</t>
  </si>
  <si>
    <t>ARGILA EXPANDIDA, GRANULOMETRIA 2215</t>
  </si>
  <si>
    <t>646,06</t>
  </si>
  <si>
    <t>ARGILA OU BARRO PARA ATERRO/REATERRO (COM TRANSPORTE ATE 10 KM)</t>
  </si>
  <si>
    <t>45,22</t>
  </si>
  <si>
    <t>ARGILA OU BARRO PARA ATERRO/REATERRO (RETIRADO NA JAZIDA, SEM TRANSPORTE)</t>
  </si>
  <si>
    <t>32,30</t>
  </si>
  <si>
    <t>ARGILA, ARGILA VERMELHA OU ARGILA ARENOSA (RETIRADA NA JAZIDA, SEM TRANSPORTE)</t>
  </si>
  <si>
    <t>ARMACAO VERTICAL COM HASTE E CONTRA-PINO, EM CHAPA DE ACO GALVANIZADO 3/16", COM 1 ESTRIBO E 1 ISOLADOR</t>
  </si>
  <si>
    <t>41,21</t>
  </si>
  <si>
    <t>ARMACAO VERTICAL COM HASTE E CONTRA-PINO, EM CHAPA DE ACO GALVANIZADO 3/16", COM 1 ESTRIBO, SEM ISOLADOR</t>
  </si>
  <si>
    <t>28,82</t>
  </si>
  <si>
    <t>ARMACAO VERTICAL COM HASTE E CONTRA-PINO, EM CHAPA DE ACO GALVANIZADO 3/16", COM 2 ESTRIBOS, E 2 ISOLADORES</t>
  </si>
  <si>
    <t>61,26</t>
  </si>
  <si>
    <t>ARMACAO VERTICAL COM HASTE E CONTRA-PINO, EM CHAPA DE ACO GALVANIZADO 3/16", COM 2 ESTRIBOS, SEM ISOLADOR</t>
  </si>
  <si>
    <t>47,40</t>
  </si>
  <si>
    <t>ARMACAO VERTICAL COM HASTE E CONTRA-PINO, EM CHAPA DE ACO GALVANIZADO 3/16", COM 3 ESTRIBOS E 3 ISOLADORES</t>
  </si>
  <si>
    <t>110,69</t>
  </si>
  <si>
    <t>ARMACAO VERTICAL COM HASTE E CONTRA-PINO, EM CHAPA DE ACO GALVANIZADO 3/16", COM 3 ESTRIBOS, SEM ISOLADOR</t>
  </si>
  <si>
    <t>79,25</t>
  </si>
  <si>
    <t>ARMACAO VERTICAL COM HASTE E CONTRA-PINO, EM CHAPA DE ACO GALVANIZADO 3/16", COM 4 ESTRIBOS E 4 ISOLADORES</t>
  </si>
  <si>
    <t>142,63</t>
  </si>
  <si>
    <t>ARMACAO VERTICAL COM HASTE E CONTRA-PINO, EM CHAPA DE ACO GALVANIZADO 3/16", COM 4 ESTRIBOS, SEM ISOLADOR</t>
  </si>
  <si>
    <t>121,07</t>
  </si>
  <si>
    <t>ARMADOR (HORISTA)</t>
  </si>
  <si>
    <t>17,07</t>
  </si>
  <si>
    <t>ARMADOR (MENSALISTA)</t>
  </si>
  <si>
    <t>2.997,16</t>
  </si>
  <si>
    <t>ARQUITETO JUNIOR</t>
  </si>
  <si>
    <t>61,33</t>
  </si>
  <si>
    <t>ARQUITETO JUNIOR (MENSALISTA)</t>
  </si>
  <si>
    <t>10.770,80</t>
  </si>
  <si>
    <t>ARQUITETO PAISAGISTA</t>
  </si>
  <si>
    <t>58,26</t>
  </si>
  <si>
    <t>ARQUITETO PAISAGISTA (MENSALISTA)</t>
  </si>
  <si>
    <t>10.229,59</t>
  </si>
  <si>
    <t>ARQUITETO PLENO</t>
  </si>
  <si>
    <t>87,13</t>
  </si>
  <si>
    <t>ARQUITETO PLENO (MENSALISTA)</t>
  </si>
  <si>
    <t>15.299,03</t>
  </si>
  <si>
    <t>ARQUITETO SENIOR</t>
  </si>
  <si>
    <t>115,19</t>
  </si>
  <si>
    <t>ARQUITETO SENIOR (MENSALISTA)</t>
  </si>
  <si>
    <t>20.226,67</t>
  </si>
  <si>
    <t>ARRUELA  EM ACO GALVANIZADO, DIAMETRO EXTERNO = 35MM, ESPESSURA = 3MM, DIAMETRO DO FURO= 18MM</t>
  </si>
  <si>
    <t>0,92</t>
  </si>
  <si>
    <t>ARRUELA EM ALUMINIO, COM ROSCA, DE  1 1/4", PARA ELETRODUTO</t>
  </si>
  <si>
    <t>1,62</t>
  </si>
  <si>
    <t>ARRUELA EM ALUMINIO, COM ROSCA, DE 1 1/2", PARA ELETRODUTO</t>
  </si>
  <si>
    <t>1,80</t>
  </si>
  <si>
    <t>ARRUELA EM ALUMINIO, COM ROSCA, DE 1/2", PARA ELETRODUTO</t>
  </si>
  <si>
    <t>0,49</t>
  </si>
  <si>
    <t>ARRUELA EM ALUMINIO, COM ROSCA, DE 1", PARA ELETRODUTO</t>
  </si>
  <si>
    <t>0,90</t>
  </si>
  <si>
    <t>ARRUELA EM ALUMINIO, COM ROSCA, DE 2 1/2", PARA ELETRODUTO</t>
  </si>
  <si>
    <t>ARRUELA EM ALUMINIO, COM ROSCA, DE 2", PARA ELETRODUTO</t>
  </si>
  <si>
    <t>2,36</t>
  </si>
  <si>
    <t>ARRUELA EM ALUMINIO, COM ROSCA, DE 3/4", PARA ELETRODUTO</t>
  </si>
  <si>
    <t>0,58</t>
  </si>
  <si>
    <t>ARRUELA EM ALUMINIO, COM ROSCA, DE 3/8", PARA ELETRODUTO</t>
  </si>
  <si>
    <t>ARRUELA EM ALUMINIO, COM ROSCA, DE 3", PARA ELETRODUTO</t>
  </si>
  <si>
    <t>6,09</t>
  </si>
  <si>
    <t>ARRUELA EM ALUMINIO, COM ROSCA, DE 4", PARA ELETRODUTO</t>
  </si>
  <si>
    <t>ARRUELA LISA, REDONDA, DE LATAO POLIDO, DIAMETRO NOMINAL 5/8", DIAMETRO EXTERNO = 34 MM, DIAMETRO DO FURO = 17 MM, ESPESSURA = *2,5* MM</t>
  </si>
  <si>
    <t>0,80</t>
  </si>
  <si>
    <t>ARRUELA QUADRADA EM ACO GALVANIZADO, DIMENSAO = 38 MM, ESPESSURA = 3MM, DIAMETRO DO FURO= 18 MM</t>
  </si>
  <si>
    <t>0,81</t>
  </si>
  <si>
    <t>ASFALTO MODIFICADO TIPO I - NBR 9910 (ASFALTO OXIDADO PARA IMPERMEABILIZACAO, COEFICIENTE DE PENETRACAO 25-40)</t>
  </si>
  <si>
    <t>12,64</t>
  </si>
  <si>
    <t>ASFALTO MODIFICADO TIPO II - NBR 9910 (ASFALTO OXIDADO PARA IMPERMEABILIZACAO, COEFICIENTE DE PENETRACAO 20-35)</t>
  </si>
  <si>
    <t>14,97</t>
  </si>
  <si>
    <t>ASFALTO MODIFICADO TIPO III - NBR 9910 (ASFALTO OXIDADO PARA IMPERMEABILIZACAO, COEFICIENTE DE PENETRACAO 15-25)</t>
  </si>
  <si>
    <t>16,80</t>
  </si>
  <si>
    <t>ASSENTADOR DE MANILHAS</t>
  </si>
  <si>
    <t>16,68</t>
  </si>
  <si>
    <t>ASSENTADOR DE MANILHAS (MENSALISTA)</t>
  </si>
  <si>
    <t>2.929,07</t>
  </si>
  <si>
    <t>ASSENTO  VASO SANITARIO INFANTIL EM PLASTICO BRANCO</t>
  </si>
  <si>
    <t>87,14</t>
  </si>
  <si>
    <t>ASSENTO SANITARIO DE PLASTICO, TIPO CONVENCIONAL</t>
  </si>
  <si>
    <t>40,95</t>
  </si>
  <si>
    <t>AUTOMATICO DE BOIA SUPERIOR / INFERIOR, *15* A / 250 V</t>
  </si>
  <si>
    <t>37,94</t>
  </si>
  <si>
    <t>AUXILIAR  DE ALMOXARIFE</t>
  </si>
  <si>
    <t>15,87</t>
  </si>
  <si>
    <t>AUXILIAR DE ALMOXARIFE (MENSALISTA)</t>
  </si>
  <si>
    <t>2.786,74</t>
  </si>
  <si>
    <t>AUXILIAR DE AZULEJISTA (HORISTA)</t>
  </si>
  <si>
    <t>AUXILIAR DE AZULEJISTA (MENSALISTA)</t>
  </si>
  <si>
    <t>AUXILIAR DE ENCANADOR OU BOMBEIRO HIDRAULICO (HORISTA)</t>
  </si>
  <si>
    <t>15,42</t>
  </si>
  <si>
    <t>AUXILIAR DE ENCANADOR OU BOMBEIRO HIDRAULICO (MENSALISTA)</t>
  </si>
  <si>
    <t>2.709,34</t>
  </si>
  <si>
    <t>AUXILIAR DE ESCRITORIO</t>
  </si>
  <si>
    <t>19,05</t>
  </si>
  <si>
    <t>AUXILIAR DE ESCRITORIO (MENSALISTA)</t>
  </si>
  <si>
    <t>3.345,01</t>
  </si>
  <si>
    <t>AUXILIAR DE LABORATORISTA DE SOLOS E DE CONCRETO</t>
  </si>
  <si>
    <t>24,71</t>
  </si>
  <si>
    <t>AUXILIAR DE LABORATORISTA DE SOLOS E DE CONCRETO (MENSALISTA)</t>
  </si>
  <si>
    <t>4.340,70</t>
  </si>
  <si>
    <t>AUXILIAR DE MECANICO</t>
  </si>
  <si>
    <t>14,76</t>
  </si>
  <si>
    <t>AUXILIAR DE MECANICO (MENSALISTA)</t>
  </si>
  <si>
    <t>2.593,71</t>
  </si>
  <si>
    <t>AUXILIAR DE PEDREIRO (HORISTA)</t>
  </si>
  <si>
    <t>AUXILIAR DE PEDREIRO (MENSALISTA)</t>
  </si>
  <si>
    <t>AUXILIAR DE SERVICOS GERAIS</t>
  </si>
  <si>
    <t>14,20</t>
  </si>
  <si>
    <t>AUXILIAR DE SERVICOS GERAIS (MENSALISTA)</t>
  </si>
  <si>
    <t>2.493,84</t>
  </si>
  <si>
    <t>AUXILIAR DE TOPOGRAFO</t>
  </si>
  <si>
    <t>19,47</t>
  </si>
  <si>
    <t>AUXILIAR DE TOPOGRAFO (MENSALISTA)</t>
  </si>
  <si>
    <t>3.422,20</t>
  </si>
  <si>
    <t>AUXILIAR TECNICO / ASSISTENTE DE ENGENHARIA</t>
  </si>
  <si>
    <t>31,51</t>
  </si>
  <si>
    <t>AUXILIAR TECNICO / ASSISTENTE DE ENGENHARIA (MENSALISTA)</t>
  </si>
  <si>
    <t>5.534,98</t>
  </si>
  <si>
    <t>AVENTAL DE SEGURANCA DE RASPA DE COURO 1,00 X 0,60 M</t>
  </si>
  <si>
    <t>41,58</t>
  </si>
  <si>
    <t>AZULEJISTA OU LADRILHEIRO (HORISTA)</t>
  </si>
  <si>
    <t>AZULEJISTA OU LADRILHEIRO (MENSALISTA)</t>
  </si>
  <si>
    <t>BACIA SANITARIA (VASO) COM CAIXA ACOPLADA, SIFAO APARENTE, DE LOUCA BRANCA (SEM ASSENTO)</t>
  </si>
  <si>
    <t>280,28</t>
  </si>
  <si>
    <t>BACIA SANITARIA (VASO) COM CAIXA ACOPLADA, SIFAO OCULTO / CARENADO, DE LOUCA BRANCA (SEM ASSENTO ) - PADRAO ALTO</t>
  </si>
  <si>
    <t>387,98</t>
  </si>
  <si>
    <t>BACIA SANITARIA (VASO) CONVENCIONAL PARA PCD, SEM FURO FRONTAL, DE LOUCA BRANCA (SEM ASSENTO)</t>
  </si>
  <si>
    <t>471,74</t>
  </si>
  <si>
    <t>BACIA SANITARIA (VASO) CONVENCIONAL PARA USO ESPECIFICO (HOSPITAIS, CLINICAS), COM FURO FRONTAL, DE LOUCA BRANCA, SEM ASSENTO</t>
  </si>
  <si>
    <t>422,71</t>
  </si>
  <si>
    <t>BACIA SANITARIA (VASO) CONVENCIONAL, DE LOUCA BRANCA, SIFAO APARENTE, SAIDA VERTICAL (SEM ASSENTO)</t>
  </si>
  <si>
    <t>149,95</t>
  </si>
  <si>
    <t>BACIA SANITARIA (VASO) CONVENCIONAL, DE LOUCA COLORIDA, SIFAO APARENTE, SAIDA VERTICAL (SEM ASSENTO)</t>
  </si>
  <si>
    <t>164,77</t>
  </si>
  <si>
    <t>BACIA SANITARIA (VASO) INFANTIL, SIFONADO, DE LOUCA BRANCA, (SEM ASSENTO)</t>
  </si>
  <si>
    <t>332,25</t>
  </si>
  <si>
    <t>BALDE PLASTICO CAPACIDADE *10* L</t>
  </si>
  <si>
    <t>6,84</t>
  </si>
  <si>
    <t>BALDE VERMELHO PARA SINALIZACAO DE VIAS</t>
  </si>
  <si>
    <t>5,88</t>
  </si>
  <si>
    <t>BANCADA DE MARMORE SINTETICO COM UMA CUBA, 120 X *60* CM</t>
  </si>
  <si>
    <t>209,00</t>
  </si>
  <si>
    <t>BANCADA DE MARMORE SINTETICO COM UMA CUBA, 150 X *60* CM</t>
  </si>
  <si>
    <t>261,98</t>
  </si>
  <si>
    <t>BANCADA DE MARMORE SINTETICO COM UMA CUBA, 200 X *60* CM</t>
  </si>
  <si>
    <t>590,38</t>
  </si>
  <si>
    <t>BANCADA/ BANCA EM GRANITO, POLIDO, TIPO ANDORINHA/ QUARTZ/ CASTELO/ CORUMBA OU OUTROS EQUIVALENTES DA REGIAO, COM CUBA INOX, FORMATO *120 X 60* CM, E=  *2* CM</t>
  </si>
  <si>
    <t>875,26</t>
  </si>
  <si>
    <t>BANCADA/ BANCA EM MARMORE, POLIDO, BRANCO COMUM, E=  *3* CM</t>
  </si>
  <si>
    <t>505,19</t>
  </si>
  <si>
    <t>BANCADA/BANCA/PIA DE ACO INOXIDAVEL (AISI 430) COM 1 CUBA CENTRAL, COM VALVULA, ESCORREDOR DUPLO, DE *0,55 X 1,20* M</t>
  </si>
  <si>
    <t>210,90</t>
  </si>
  <si>
    <t>BANCADA/BANCA/PIA DE ACO INOXIDAVEL (AISI 430) COM 1 CUBA CENTRAL, COM VALVULA, ESCORREDOR DUPLO, DE *0,55 X 1,40* M</t>
  </si>
  <si>
    <t>280,44</t>
  </si>
  <si>
    <t>BANCADA/BANCA/PIA DE ACO INOXIDAVEL (AISI 430) COM 1 CUBA CENTRAL, COM VALVULA, ESCORREDOR DUPLO, DE *0,55 X 1,80* M</t>
  </si>
  <si>
    <t>406,31</t>
  </si>
  <si>
    <t>BANCADA/BANCA/PIA DE ACO INOXIDAVEL (AISI 430) COM 1 CUBA CENTRAL, COM VALVULA, LISA (SEM ESCORREDOR), DE *0,55 X 1,20* M</t>
  </si>
  <si>
    <t>206,15</t>
  </si>
  <si>
    <t>BANCADA/BANCA/PIA DE ACO INOXIDAVEL (AISI 430) COM 1 CUBA CENTRAL, SEM VALVULA, ESCORREDOR DUPLO, DE *0,55 X 1,60* M</t>
  </si>
  <si>
    <t>245,14</t>
  </si>
  <si>
    <t>BANCADA/BANCA/PIA DE ACO INOXIDAVEL (AISI 430) COM 2 CUBAS, COM VALVULAS, ESCORREDOR DUPLO, DE *0,55 X 2,00* M</t>
  </si>
  <si>
    <t>572,86</t>
  </si>
  <si>
    <t>BANCADA/TAMPO ACO INOX (AISI 304), LARGURA 60 CM, COM RODABANCA (NAO INCLUI PES DE APOIO)</t>
  </si>
  <si>
    <t>912,75</t>
  </si>
  <si>
    <t>BANCADA/TAMPO ACO INOX (AISI 304), LARGURA 70 CM, COM RODABANCA (NAO INCLUI PES DE APOIO)</t>
  </si>
  <si>
    <t>1.143,62</t>
  </si>
  <si>
    <t>BANCADA/TAMPO LISO (SEM CUBA) EM MARMORE SINTETICO</t>
  </si>
  <si>
    <t>231,73</t>
  </si>
  <si>
    <t>BANCO ARTICULADO PARA BANHO, EM ACO INOX POLIDO, 70* CM X 45* CM</t>
  </si>
  <si>
    <t>809,32</t>
  </si>
  <si>
    <t>BANCO COM ENCOSTO, 1,60M* DE COMPRIMENTO, EM TUBO DE ACO CARBONO E PINTURA NO PROCESSO ELETROSTATICO - PARA ACADEMIA AO AR LIVRE / ACADEMIA DA TERCEIRA IDADE - ATI</t>
  </si>
  <si>
    <t>1.186,04</t>
  </si>
  <si>
    <t>BANDEJA DE PINTURA PARA ROLO 23 CM</t>
  </si>
  <si>
    <t>10,33</t>
  </si>
  <si>
    <t>BARRA ANTIPANICO DUPLA, CEGA EM LADO OPOSTO, COR CINZA</t>
  </si>
  <si>
    <t xml:space="preserve">PAR   </t>
  </si>
  <si>
    <t>1.372,35</t>
  </si>
  <si>
    <t>BARRA ANTIPANICO DUPLA, PARA PORTA DE VIDRO, COR CINZA</t>
  </si>
  <si>
    <t>1.513,85</t>
  </si>
  <si>
    <t>BARRA ANTIPANICO SIMPLES, CEGA EM LADO OPOSTO, COR CINZA</t>
  </si>
  <si>
    <t>611,74</t>
  </si>
  <si>
    <t>BARRA ANTIPANICO SIMPLES, COM FECHADURA LADO OPOSTO, COR CINZA</t>
  </si>
  <si>
    <t>934,29</t>
  </si>
  <si>
    <t>BARRA ANTIPANICO SIMPLES, PARA PORTA DE VIDRO, COR CINZA</t>
  </si>
  <si>
    <t>1.000,70</t>
  </si>
  <si>
    <t>BARRA DE APOIO EM "L", EM ACO INOX POLIDO 70 X 70 CM, DIAMETRO MINIMO 3 CM</t>
  </si>
  <si>
    <t>358,47</t>
  </si>
  <si>
    <t>BARRA DE APOIO EM "L", EM ACO INOX POLIDO 80 X 80 CM, DIAMETRO MINIMO 3 CM</t>
  </si>
  <si>
    <t>411,40</t>
  </si>
  <si>
    <t>BARRA DE APOIO LATERAL ARTICULADA, COM TRAVA, EM ACO INOX POLIDO, 70 CM, DIAMETRO MINIMO 3 CM</t>
  </si>
  <si>
    <t>445,12</t>
  </si>
  <si>
    <t>BARRA DE APOIO RETA, EM ACO INOX POLIDO, COMPRIMENTO 60CM, DIAMETRO MINIMO 3 CM</t>
  </si>
  <si>
    <t>157,82</t>
  </si>
  <si>
    <t>BARRA DE APOIO RETA, EM ACO INOX POLIDO, COMPRIMENTO 70CM, DIAMETRO MINIMO 3 CM</t>
  </si>
  <si>
    <t>175,28</t>
  </si>
  <si>
    <t>BARRA DE APOIO RETA, EM ACO INOX POLIDO, COMPRIMENTO 80CM, DIAMETRO MINIMO 3 CM</t>
  </si>
  <si>
    <t>186,89</t>
  </si>
  <si>
    <t>BARRA DE APOIO RETA, EM ACO INOX POLIDO, COMPRIMENTO 90 CM, DIAMETRO MINIMO 3 CM</t>
  </si>
  <si>
    <t>195,80</t>
  </si>
  <si>
    <t>BARRA DE APOIO RETA, EM ALUMINIO, COMPRIMENTO 60CM, DIAMETRO MINIMO 3 CM</t>
  </si>
  <si>
    <t>136,26</t>
  </si>
  <si>
    <t>BARRA DE APOIO RETA, EM ALUMINIO, COMPRIMENTO 70CM, DIAMETRO MINIMO 3 CM</t>
  </si>
  <si>
    <t>156,24</t>
  </si>
  <si>
    <t>BARRA DE APOIO RETA, EM ALUMINIO, COMPRIMENTO 80 CM, DIAMETRO MINIMO 3 CM</t>
  </si>
  <si>
    <t>169,00</t>
  </si>
  <si>
    <t>BARRA DE APOIO RETA, EM ALUMINIO, COMPRIMENTO 90 CM, DIAMETRO MINIMO 3 CM</t>
  </si>
  <si>
    <t>176,97</t>
  </si>
  <si>
    <t>BARRA DE FERRO CHATA, RETANGULAR (QUALQUER BITOLA)</t>
  </si>
  <si>
    <t>BARRA DE FERRO CHATO, RETANGULAR, 19,05 MM X 3,17 MM (L X E), 0,47 KG/M</t>
  </si>
  <si>
    <t>5,77</t>
  </si>
  <si>
    <t>BARRA DE FERRO CHATO, RETANGULAR, 25,4 MM X 4,76 MM (L X E), 1,73 KG/M</t>
  </si>
  <si>
    <t>21,05</t>
  </si>
  <si>
    <t>BARRA DE FERRO CHATO, RETANGULAR, 25,4 MM X 6,35 MM (L X E), 1,2265 KG/M</t>
  </si>
  <si>
    <t>14,92</t>
  </si>
  <si>
    <t>BARRA DE FERRO CHATO, RETANGULAR, 38,1 MM X 12,7 MM (L X E), 3,79 KG/M</t>
  </si>
  <si>
    <t>46,83</t>
  </si>
  <si>
    <t>BARRA DE FERRO CHATO, RETANGULAR, 38,1 MM X 6,35 MM (L X E), 1,89 KG/M</t>
  </si>
  <si>
    <t>23,23</t>
  </si>
  <si>
    <t>BARRA DE FERRO CHATO, RETANGULAR, 38,1 MM X 9,53 MM (L X E), 2,84 KG/M</t>
  </si>
  <si>
    <t>34,91</t>
  </si>
  <si>
    <t>BARRA DE FERRO CHATO, RETANGULAR, 50,8 MM X 12,7 MM (L X E), 5,06 KG/M</t>
  </si>
  <si>
    <t>62,83</t>
  </si>
  <si>
    <t>BARRA DE FERRO CHATO, RETANGULAR, 50,8 MM X 25,4 MM (L X E), 10,12 KG/M</t>
  </si>
  <si>
    <t>124,41</t>
  </si>
  <si>
    <t>BARRA DE FERRO CHATO, RETANGULAR, 50,8 MM X 6,35 MM (L X E), 2,53 KG/M</t>
  </si>
  <si>
    <t>31,10</t>
  </si>
  <si>
    <t>BARRA DE FERRO CHATO, RETANGULAR, 50,8 MM X 7,94 MM (L X E), 3,162 KG/M</t>
  </si>
  <si>
    <t>38,91</t>
  </si>
  <si>
    <t>BARRA DE FERRO CHATO, RETANGULAR, 50,8 MM X 9,53 MM (L X E), 3,79KG/M</t>
  </si>
  <si>
    <t>46,59</t>
  </si>
  <si>
    <t>BASE DE MISTURADOR MONOCOMANDO PARA CHUVEIRO, DE PAREDE (NAO INCLUI ACABAMENTOS)</t>
  </si>
  <si>
    <t>360,22</t>
  </si>
  <si>
    <t>BASE PARA MASTRO DE PARA-RAIOS DIAMETRO NOMINAL 1 1/2"</t>
  </si>
  <si>
    <t>58,43</t>
  </si>
  <si>
    <t>BASE PARA MASTRO DE PARA-RAIOS DIAMETRO NOMINAL 2"</t>
  </si>
  <si>
    <t>64,08</t>
  </si>
  <si>
    <t>BASE PARA RELE COM SUPORTE METALICO</t>
  </si>
  <si>
    <t>30,46</t>
  </si>
  <si>
    <t>BATE-ESTACAS POR GRAVIDADE, POTENCIA160 HP, PESO DO MARTELO ATE 3 TONELADAS</t>
  </si>
  <si>
    <t>573.203,12</t>
  </si>
  <si>
    <t>BATENTE / PORTAL / ADUELA / MARCO EM MADEIRA MACICA COM REBAIXO, E = *3* CM, L = *14* CM, PARA PORTAS DE  GIRO DE *60 CM A 120* CM  X *210* CM, CEDRINHO / ANGELIM COMERCIAL / TAURI / CURUPIXA / PEROBA / CUMARU OU EQUIVALENTE DA REGIAO (NAO INCLUI ALIZARES)</t>
  </si>
  <si>
    <t xml:space="preserve">JG    </t>
  </si>
  <si>
    <t>230,00</t>
  </si>
  <si>
    <t>BATENTE / PORTAL / ADUELA / MARCO EM MADEIRA MACICA COM REBAIXO, E = *3* CM, L = *14* CM, PARA PORTAS DE  GIRO DE *60 CM A 120* CM  X *210* CM, PINUS / EUCALIPTO / VIROLA OU EQUIVALENTE DA REGIAO (NAO INCLUI ALIZARES)</t>
  </si>
  <si>
    <t>142,45</t>
  </si>
  <si>
    <t>BATENTE / PORTAL / ADUELA / MARCO EM MADEIRA MACICA COM REBAIXO, E = *3* CM, L = *16* CM, PARA PORTAS DE  GIRO DE *60 CM A 120* CM  X *210* CM, CEDRINHO / ANGELIM COMERCIAL / TAURI / CURUPIXA / PEROBA / CUMARU OU EQUIVALENTE DA REGIAO (NAO INCLUI ALIZARES)</t>
  </si>
  <si>
    <t>307,16</t>
  </si>
  <si>
    <t>BATENTE / PORTAL / ADUELA / MARCO EM MADEIRA MACICA COM REBAIXO, E = *3* CM, L = *16* CM, PARA PORTAS DE  GIRO DE *60 CM A 120* CM  X *210* CM, PINUS / EUCALIPTO / VIROLA OU EQUIVALENTE DA REGIAO (NAO INCLUI ALIZARES)</t>
  </si>
  <si>
    <t>178,06</t>
  </si>
  <si>
    <t>BATENTE/PORTAL/ADUELA/MARCO, EM MDF/PVC WOOD/POLIESTIRENO OU MADEIRA LAMINADA, L = *9,0* CM COM GUARNICAO REGULAVEL 2 FACES = *35* MM, PRIMER</t>
  </si>
  <si>
    <t>382,15</t>
  </si>
  <si>
    <t>BENTONITA, ARGILA CONSTITUIDA POR  MONTMORILONITA</t>
  </si>
  <si>
    <t>BETONEIRA CAPACIDADE NOMINAL 400 L, CAPACIDADE DE MISTURA  280 L, MOTOR ELETRICO TRIFASICO 220/380 V POTENCIA 2 CV, SEM CARREGADOR</t>
  </si>
  <si>
    <t>4.919,00</t>
  </si>
  <si>
    <t>BETONEIRA CAPACIDADE NOMINAL 400 L, CAPACIDADE DE MISTURA 310 L, MOTOR A DIESEL POTENCIA 5 CV, SEM CARREGADOR</t>
  </si>
  <si>
    <t>6.708,18</t>
  </si>
  <si>
    <t>BETONEIRA CAPACIDADE NOMINAL 400 L, CAPACIDADE DE MISTURA 310 L, MOTOR A GASOLINA POTENCIA 5,5 CV, SEM CARREGADOR</t>
  </si>
  <si>
    <t>6.152,91</t>
  </si>
  <si>
    <t>BETONEIRA CAPACIDADE NOMINAL 600 L, CAPACIDADE DE MISTURA 440 L, MOTOR A GASOLINA POTENCIA 10 HP, COM  CARREGADOR</t>
  </si>
  <si>
    <t>26.762,69</t>
  </si>
  <si>
    <t>BETONEIRA, CAPACIDADE NOMINAL 400 L, CAPACIDADE DE MISTURA 310L, MOTOR ELETRICO TRIFASICO 220/380V POTENCIA 2 CV, SEM CARREGADOR</t>
  </si>
  <si>
    <t>5.627,66</t>
  </si>
  <si>
    <t>BETONEIRA, CAPACIDADE NOMINAL 600 L, CAPACIDADE DE MISTURA  360L, MOTOR ELETRICO TRIFASICO 220/380V, POTENCIA 4CV, EXCLUSO CARREGADOR</t>
  </si>
  <si>
    <t>20.009,49</t>
  </si>
  <si>
    <t>BETONEIRA, CAPACIDADE NOMINAL 600 L, CAPACIDADE DE MISTURA 440 L, MOTOR A DIESEL POTENCIA 10 CV, COM CARREGADOR</t>
  </si>
  <si>
    <t>24.319,86</t>
  </si>
  <si>
    <t>BLASTER, DINAMITADOR OU CABO DE FOGO</t>
  </si>
  <si>
    <t>15,14</t>
  </si>
  <si>
    <t>BLASTER, DINAMITADOR OU CABO DE FOGO (MENSALISTA)</t>
  </si>
  <si>
    <t>2.662,03</t>
  </si>
  <si>
    <t>BLOCO / TIJOLO DE VIDRO INCOLOR, CANELADO / ONDULADO, *19 X 19 X 8* CM (A X L X E)</t>
  </si>
  <si>
    <t>19,75</t>
  </si>
  <si>
    <t>BLOCO / TIJOLO DE VIDRO INCOLOR, XADREZ, *20 X 20 X 10* CM (A X L X E)</t>
  </si>
  <si>
    <t>22,33</t>
  </si>
  <si>
    <t>BLOCO CERAMICO / TIJOLO VAZADO PARA ALVENARIA DE VEDACAO, FUROS NA HORIZONTAL, 11,5 X 19 X 19 CM (NBR 15270)</t>
  </si>
  <si>
    <t>1,00</t>
  </si>
  <si>
    <t>BLOCO CERAMICO / TIJOLO VAZADO PARA ALVENARIA DE VEDACAO, FUROS NA VERTICAL, 14 X 19 X 39 CM (NBR 15270)</t>
  </si>
  <si>
    <t>2,46</t>
  </si>
  <si>
    <t>BLOCO CERAMICO / TIJOLO VAZADO PARA ALVENARIA DE VEDACAO, FUROS NA VERTICAL, 19 X 19 X 39 CM (NBR 15270)</t>
  </si>
  <si>
    <t>3,06</t>
  </si>
  <si>
    <t>BLOCO CERAMICO / TIJOLO VAZADO PARA ALVENARIA DE VEDACAO, FUROS NA VERTICAL,, 9 X 19 X 39 CM (NBR 15270)</t>
  </si>
  <si>
    <t>1,94</t>
  </si>
  <si>
    <t>BLOCO CERAMICO / TIJOLO VAZADO PARA ALVENARIA DE VEDACAO, 4 FUROS NA HORIZONTAL, DE 9 X 9 X 19 CM (L X A X C)</t>
  </si>
  <si>
    <t>0,87</t>
  </si>
  <si>
    <t>BLOCO CERAMICO / TIJOLO VAZADO PARA ALVENARIA DE VEDACAO, 6 FUROS NA HORIZONTAL, 9 X 14 X 19 CM (L X A X C)</t>
  </si>
  <si>
    <t>0,68</t>
  </si>
  <si>
    <t>BLOCO CERAMICO / TIJOLO VAZADO PARA ALVENARIA DE VEDACAO, 8 FUROS NA HORIZONTAL, DE 9 X 19 X 19 CM (L XA X C)</t>
  </si>
  <si>
    <t>BLOCO CERAMICO / TIJOLO VAZADO PARA ALVENARIA DE VEDACAO, 8 FUROS NA HORIZONTAL, 9 X 19 X 19 CM (L X A X C)</t>
  </si>
  <si>
    <t xml:space="preserve">MIL   </t>
  </si>
  <si>
    <t>750,00</t>
  </si>
  <si>
    <t>BLOCO CERAMICO / TIJOLO VAZADO PARA ALVENARIA DE VEDACAO, 8 FUROS NA HORIZONTAL, 9 X 19 X 29 CM (L X A X C)</t>
  </si>
  <si>
    <t>1,04</t>
  </si>
  <si>
    <t>BLOCO DE CONCRETO ESTRUTURAL 14 X 19 X 29 CM, FBK 10 MPA (NBR 6136)</t>
  </si>
  <si>
    <t>3,58</t>
  </si>
  <si>
    <t>BLOCO DE CONCRETO ESTRUTURAL 14 X 19 X 29 CM, FBK 12 MPA (NBR 6136)</t>
  </si>
  <si>
    <t>3,64</t>
  </si>
  <si>
    <t>BLOCO DE CONCRETO ESTRUTURAL 14 X 19 X 29 CM, FBK 14 MPA (NBR 6136)</t>
  </si>
  <si>
    <t>3,81</t>
  </si>
  <si>
    <t>BLOCO DE CONCRETO ESTRUTURAL 14 X 19 X 29 CM, FBK 16 MPA (NBR 6136)</t>
  </si>
  <si>
    <t>4,03</t>
  </si>
  <si>
    <t>BLOCO DE CONCRETO ESTRUTURAL 14 X 19 X 29 CM, FBK 4,5 MPA (NBR 6136)</t>
  </si>
  <si>
    <t>2,98</t>
  </si>
  <si>
    <t>BLOCO DE CONCRETO ESTRUTURAL 14 X 19 X 29 CM, FBK 6 MPA (NBR 6136)</t>
  </si>
  <si>
    <t>3,13</t>
  </si>
  <si>
    <t>BLOCO DE CONCRETO ESTRUTURAL 14 X 19 X 29 CM, FBK 8 MPA (NBR 6136)</t>
  </si>
  <si>
    <t>3,32</t>
  </si>
  <si>
    <t>BLOCO DE CONCRETO ESTRUTURAL 14 X 19 X 34 CM, FBK 4,5 MPA (NBR 6136)</t>
  </si>
  <si>
    <t>3,01</t>
  </si>
  <si>
    <t>BLOCO DE CONCRETO ESTRUTURAL 14 X 19 X 39 CM, FBK 10 MPA (NBR 6136)</t>
  </si>
  <si>
    <t>3,92</t>
  </si>
  <si>
    <t>BLOCO DE CONCRETO ESTRUTURAL 14 X 19 X 39 CM, FBK 12 MPA (NBR 6136)</t>
  </si>
  <si>
    <t>BLOCO DE CONCRETO ESTRUTURAL 14 X 19 X 39 CM, FBK 14 MPA (NBR 6136)</t>
  </si>
  <si>
    <t>4,38</t>
  </si>
  <si>
    <t>BLOCO DE CONCRETO ESTRUTURAL 14 X 19 X 39 CM, FBK 4,5 MPA (NBR 6136)</t>
  </si>
  <si>
    <t>3,29</t>
  </si>
  <si>
    <t>BLOCO DE CONCRETO ESTRUTURAL 14 X 19 X 39 CM, FBK 6 MPA (NBR 6136)</t>
  </si>
  <si>
    <t>3,33</t>
  </si>
  <si>
    <t>BLOCO DE CONCRETO ESTRUTURAL 14 X 19 X 39 CM, FBK 8 MPA (NBR 6136)</t>
  </si>
  <si>
    <t>3,50</t>
  </si>
  <si>
    <t>BLOCO DE CONCRETO ESTRUTURAL 14 X 19 X 39, FCK 16 MPA (NBR 6136)</t>
  </si>
  <si>
    <t>4,62</t>
  </si>
  <si>
    <t>BLOCO DE CONCRETO ESTRUTURAL 19 X 19 X 39 CM, FBK 10 MPA (NBR 6136)</t>
  </si>
  <si>
    <t>5,10</t>
  </si>
  <si>
    <t>BLOCO DE CONCRETO ESTRUTURAL 19 X 19 X 39 CM, FBK 12 MPA (NBR 6136)</t>
  </si>
  <si>
    <t>5,32</t>
  </si>
  <si>
    <t>BLOCO DE CONCRETO ESTRUTURAL 19 X 19 X 39 CM, FBK 14 MPA (NBR 6136)</t>
  </si>
  <si>
    <t>BLOCO DE CONCRETO ESTRUTURAL 19 X 19 X 39 CM, FBK 16 MPA (NBR 6136)</t>
  </si>
  <si>
    <t>6,16</t>
  </si>
  <si>
    <t>BLOCO DE CONCRETO ESTRUTURAL 19 X 19 X 39 CM, FBK 4,5 MPA (NBR 6136)</t>
  </si>
  <si>
    <t>4,12</t>
  </si>
  <si>
    <t>BLOCO DE CONCRETO ESTRUTURAL 19 X 19 X 39 CM, FBK 8 MPA (NBR 6136)</t>
  </si>
  <si>
    <t>4,60</t>
  </si>
  <si>
    <t>BLOCO DE CONCRETO ESTRUTURAL 9 X 19 X 39 CM, FBK 4,5 MPA (NBR 6136)</t>
  </si>
  <si>
    <t>2,29</t>
  </si>
  <si>
    <t>BLOCO DE ESPUMA MULTIUSO *23 X 13 X 8* CM</t>
  </si>
  <si>
    <t>8,63</t>
  </si>
  <si>
    <t>BLOCO DE GESSO COMPACTO / MACICO, BRANCO, E = 10 CM, DIMENSOES *67 X 50* CM</t>
  </si>
  <si>
    <t>50,05</t>
  </si>
  <si>
    <t>BLOCO DE GESSO VAZADO, BRANCO, E = *7* CM, DIMENSOES *67 X 50* CM</t>
  </si>
  <si>
    <t>36,70</t>
  </si>
  <si>
    <t>BLOCO DE POLIETILENO ALTA DENSIDADE, *27* X *30* X *100* CM, ACOMPANHADOS PLACAS  TERMINAIS  E LONGARINAS, PARA FUNDO DE FILTRO</t>
  </si>
  <si>
    <t>813,39</t>
  </si>
  <si>
    <t>BLOCO DE VEDACAO CONCRETO APARENTE 9 X 19 X 39 CM (CLASSE C - NBR 6136)</t>
  </si>
  <si>
    <t>2,35</t>
  </si>
  <si>
    <t>BLOCO DE VEDACAO CONCRETO 14 X 19 X 29 CM (CLASSE C - NBR 6136)</t>
  </si>
  <si>
    <t>2,62</t>
  </si>
  <si>
    <t>BLOCO DE VEDACAO DE CONCRETO APARENTE 14 X 19 X 39 CM (CLASSE C - NBR 6136)</t>
  </si>
  <si>
    <t>3,00</t>
  </si>
  <si>
    <t>BLOCO DE VEDACAO DE CONCRETO APARENTE 19 X 19 X 39 CM  (CLASSE C - NBR 6136)</t>
  </si>
  <si>
    <t>BLOCO DE VEDACAO DE CONCRETO CELULAR AUTOCLAVADO 10 X 30 X 60 CM (E X A X C)</t>
  </si>
  <si>
    <t>69,60</t>
  </si>
  <si>
    <t>BLOCO DE VEDACAO DE CONCRETO CELULAR AUTOCLAVADO 15 X 30 X 60 CM (E X A X C)</t>
  </si>
  <si>
    <t>102,23</t>
  </si>
  <si>
    <t>BLOCO DE VEDACAO DE CONCRETO CELULAR AUTOCLAVADO 20 X 30 X 60 CM (E X A X C)</t>
  </si>
  <si>
    <t>156,60</t>
  </si>
  <si>
    <t>BLOCO DE VEDACAO DE CONCRETO 14 X 19 X 39 CM (CLASSE C - NBR 6136)</t>
  </si>
  <si>
    <t>2,89</t>
  </si>
  <si>
    <t>BLOCO DE VEDACAO DE CONCRETO 19 X 19 X 39 CM (CLASSE C - NBR 6136)</t>
  </si>
  <si>
    <t>BLOCO DE VEDACAO DE CONCRETO, 9 X 19 X 39 CM (CLASSE C - NBR 6136)</t>
  </si>
  <si>
    <t>2,31</t>
  </si>
  <si>
    <t>BLOCO DE VIDRO / ELEMENTO VAZADO, INCOLOR, VENEZIANA, *20 X 20 X 6* CM (A X L X E)</t>
  </si>
  <si>
    <t>19,51</t>
  </si>
  <si>
    <t>BLOCO DE VIDRO / ELEMENTO VAZADO, INCOLOR, VENEZIANA, DE *20 X 10 X 8* CM (A X L X E)</t>
  </si>
  <si>
    <t>18,96</t>
  </si>
  <si>
    <t>BLOCO ESTRUTURAL CERAMICO 14 X 19 X 29 CM, 6,0 MPA (NBR 15270)</t>
  </si>
  <si>
    <t>BLOCO ESTRUTURAL CERAMICO 14 X 19 X 34 CM, 6,0 MPA (NBR 15270)</t>
  </si>
  <si>
    <t>2,55</t>
  </si>
  <si>
    <t>BLOCO ESTRUTURAL CERAMICO 14 X 19 X 39 CM, 6,0 MPA (NBR 15270)</t>
  </si>
  <si>
    <t>2,75</t>
  </si>
  <si>
    <t>BLOCO ESTRUTURAL CERAMICO 19 X 19 X 29 CM, 6,0 MPA (NBR 15270)</t>
  </si>
  <si>
    <t>2,51</t>
  </si>
  <si>
    <t>BLOCO ESTRUTURAL CERAMICO 19 X 19 X 39 CM, 6,0 MPA (NBR 15270)</t>
  </si>
  <si>
    <t>BLOCO VEDACAO CONCRETO CELULAR AUTOCLAVADO 12,5 X 30 X 60 CM (E X A X C)</t>
  </si>
  <si>
    <t>97,68</t>
  </si>
  <si>
    <t>BLOCO VEDACAO CONCRETO CELULAR AUTOCLAVADO 7,5 X 30 X 60 CM (E X A X C)</t>
  </si>
  <si>
    <t>57,73</t>
  </si>
  <si>
    <t>BLOQUETE/PISO DE CONCRETO - MODELO BLOCO PISOGRAMA/CONCREGRAMA 2 FUROS, DIMENSOES APROX. DE 35 CM X 15 CM E ESPESSURA DE 7 CM (+/- 1 CM), COR NATURAL</t>
  </si>
  <si>
    <t>53,24</t>
  </si>
  <si>
    <t>BLOQUETE/PISO DE CONCRETO - MODELO PISOGRAMA/CONCREGRAMA/PAVI-GRADE/GRAMEIRO, DIMENSOES APROXIMADAS DE 60 CM X 45 CM E ESPESSURA DE 8 CM (+/- 1 CM), COR NATURAL</t>
  </si>
  <si>
    <t>119,79</t>
  </si>
  <si>
    <t>BLOQUETE/PISO INTERTRAVADO DE CONCRETO - MODELO ONDA/16 FACES/RETANGULAR/TIJOLINHO/PAVER/HOLANDES/PARALELEPIPEDO, *22 CM X *11 CM, E = 10 CM, RESISTENCIA DE 50 MPA (NBR 9781), COR NATURAL</t>
  </si>
  <si>
    <t>76,53</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</si>
  <si>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</si>
  <si>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</si>
  <si>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74,87</t>
  </si>
  <si>
    <t>BLOQUETE/PISO INTERTRAVADO DE CONCRETO - MODELO ONDA/16 FACES/RETANGULAR/TIJOLINHO/PAVER/HOLANDES/PARALELEPIPEDO, 20 CM X 10 CM, E = 6 CM, RESISTENCIA DE 35 MPA (NBR 9781), COLORIDO</t>
  </si>
  <si>
    <t>58,23</t>
  </si>
  <si>
    <t>BLOQUETE/PISO INTERTRAVADO DE CONCRETO - MODELO ONDA/16 FACES/RETANGULAR/TIJOLINHO/PAVER/HOLANDES/PARALELEPIPEDO, 20 CM X 10 CM, E = 6 CM, RESISTENCIA DE 35 MPA (NBR 9781), COR NATURAL</t>
  </si>
  <si>
    <t>50,27</t>
  </si>
  <si>
    <t>BLOQUETE/PISO INTERTRAVADO DE CONCRETO - MODELO ONDA/16 FACES/RETANGULAR/TIJOLINHO/PAVER/HOLANDES/PARALELEPIPEDO, 20 CM X 10 CM, E = 8 CM, RESISTENCIA DE 35 MPA (NBR 9781), COLORIDO</t>
  </si>
  <si>
    <t>69,88</t>
  </si>
  <si>
    <t>BLOQUETE/PISO INTERTRAVADO DE CONCRETO - MODELO RAQUETE, *22 CM X 13,5* CM, E = 6 CM, RESISTENCIA DE 35 MPA (NBR 9781), COR NATURAL</t>
  </si>
  <si>
    <t>51,32</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</si>
  <si>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</si>
  <si>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</si>
  <si>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50,63</t>
  </si>
  <si>
    <t>BLOQUETE/PISO INTERTRAVADO DE CONCRETO - MODELO SEXTAVADO / HEXAGONAL, 25 CM X 25 CM, E = 8 CM, RESISTENCIA DE 35 MPA (NBR 9781), COR NATURAL</t>
  </si>
  <si>
    <t>63,77</t>
  </si>
  <si>
    <t>BOCAL PVC, PARA CALHA PLUVIAL, DIAMETRO DA SAIDA ENTRE 80 E 100 MM, PARA DRENAGEM PREDIAL</t>
  </si>
  <si>
    <t>23,38</t>
  </si>
  <si>
    <t>BOLSA DE LIGACAO EM PVC FLEXIVEL PARA VASO SANITARIO 1.1/2 " (40 MM)</t>
  </si>
  <si>
    <t>4,56</t>
  </si>
  <si>
    <t>BOLSA DE LONA PARA FERRAMENTAS *50 X 35 X 25* CM</t>
  </si>
  <si>
    <t>290,80</t>
  </si>
  <si>
    <t>BOMBA CENTRIFUGA  MOTOR ELETRICO TRIFASICO 1,48HP  DIAMETRO DE SUCCAO X ELEVACAO 1" X 1", 4 ESTAGIOS, DIAMETRO DOS ROTORES 3 X 107 MM + 1 X 100 MM, HM/Q: 10 M / 5,3 M3/H A 70 M / 1,8 M3/H</t>
  </si>
  <si>
    <t>2.533,25</t>
  </si>
  <si>
    <t>BOMBA CENTRIFUGA  MOTOR ELETRICO TRIFASICO 2,96HP, DIAMETRO DE SUCCAO X ELEVACAO 1 1/2" X 1 1/4", DIAMETRO DO ROTOR 148 MM, HM/Q: 34 M / 14,80 M3/H A 40 M / 8,60 M3/H</t>
  </si>
  <si>
    <t>2.130,00</t>
  </si>
  <si>
    <t>BOMBA CENTRIFUGA COM MOTOR ELETRICO MONOFASICO, POTENCIA 0,33 HP,  BOCAIS 1" X 3/4", DIAMETRO DO ROTOR 99 MM, HM/Q = 4 MCA / 8,5 M3/H A 18 MCA / 0,90 M3/H</t>
  </si>
  <si>
    <t>868,00</t>
  </si>
  <si>
    <t>BOMBA CENTRIFUGA MONOESTAGIO COM MOTOR ELETRICO MONOFASICO, POTENCIA 15 HP,  DIAMETRO DO ROTOR *173* MM, HM/Q = *30* MCA / *90* M3/H A *45* MCA / *55* M3/H</t>
  </si>
  <si>
    <t>12.542,52</t>
  </si>
  <si>
    <t>BOMBA CENTRIFUGA MOTOR ELETRICO MONOFASICO 0,49 HP  BOCAIS 1" X 3/4", DIAMETRO DO ROTOR 110 MM, HM/Q: 6 M / 8,3 M3/H A 20 M / 1,2 M3/H</t>
  </si>
  <si>
    <t>844,78</t>
  </si>
  <si>
    <t>BOMBA CENTRIFUGA MOTOR ELETRICO MONOFASICO 0,50 CV DIAMETRO DE SUCCAO X ELEVACAO 3/4" X 3/4", MONOESTAGIO, DIAMETRO DOS ROTORES 114 MM, HM/Q: 2 M / 2,99 M3/H A 24 M / 0,71 M3/H</t>
  </si>
  <si>
    <t>1.318,34</t>
  </si>
  <si>
    <t>BOMBA CENTRIFUGA MOTOR ELETRICO MONOFASICO 0,74HP  DIAMETRO DE SUCCAO X ELEVACAO 1 1/4" X 1", DIAMETRO DO ROTOR 120 MM, HM/Q: 8 M / 7,70 M3/H A 24 M / 2,80 M3/H</t>
  </si>
  <si>
    <t>1.443,42</t>
  </si>
  <si>
    <t>BOMBA CENTRIFUGA MOTOR ELETRICO TRIFASICO 0,99HP  DIAMETRO DE SUCCAO X ELEVACAO 1" X 1", DIAMETRO DO ROTOR 145 MM, HM/Q: 14 M / 8,4 M3/H A 40 M / 0,60 M3/H</t>
  </si>
  <si>
    <t>1.424,01</t>
  </si>
  <si>
    <t>BOMBA CENTRIFUGA MOTOR ELETRICO TRIFASICO 14,8 HP, DIAMETRO DE SUCCAO X ELEVACAO 2 1/2" X 2", DIAMETRO DO ROTOR 195 MM, HM/Q: 62 M / 55,5 M3/H A 80 M / 31,50 M3/H</t>
  </si>
  <si>
    <t>7.985,46</t>
  </si>
  <si>
    <t>BOMBA CENTRIFUGA MOTOR ELETRICO TRIFASICO 5HP, DIAMETRO DE SUCCAO X ELEVACAO 2" X 1 1/2", DIAMETRO DO ROTOR 155 MM, HM/Q: 40 M / 20,40 M3/H A 46 M / 9,20 M3/H</t>
  </si>
  <si>
    <t>3.702,80</t>
  </si>
  <si>
    <t>BOMBA CENTRIFUGA MOTOR ELETRICO TRIFASICO 9,86 DIAMETRO DE SUCCAO X ELEVACAO 1" X 1", 4 ESTAGIOS, DIAMETRO DOS ROTORES 4 X 146 MM, HM/Q: 85 M / 14,9 M3/H A 140 M / 4,2 M3/H</t>
  </si>
  <si>
    <t>7.512,21</t>
  </si>
  <si>
    <t>BOMBA CENTRIFUGA,  MOTOR ELETRICO TRIFASICO 1,48HP  DIAMETRO DE SUCCAO X ELEVACAO 1 1/2" X 1", DIAMETRO DO ROTOR 117 MM, HM/Q: 10 M / 21,9 M3/H A 24 M / 6,1 M3/H</t>
  </si>
  <si>
    <t>1.526,54</t>
  </si>
  <si>
    <t>BOMBA DE PROJECAO DE CONCRETO SECO, POTENCIA 10 CV, VAZAO 3 M3/H</t>
  </si>
  <si>
    <t>59.964,11</t>
  </si>
  <si>
    <t>BOMBA DE PROJECAO DE CONCRETO SECO, POTENCIA 10 CV, VAZAO 6 M3/H</t>
  </si>
  <si>
    <t>64.244,11</t>
  </si>
  <si>
    <t>BOMBA SUBMERSA PARA POCOS TUBULARES PROFUNDOS DIAMETRO DE 4 POLEGADAS, ELETRICA, MONOFASICA, POTENCIA 0,49 HP, 13 ESTAGIOS, BOCAL DE DESCARGA DIAMETRO DE UMA POLEGADA E MEIA, HM/Q = 18 M / 1,90 M3/H A 85 M / 0,60 M3/H</t>
  </si>
  <si>
    <t>3.052,43</t>
  </si>
  <si>
    <t>BOMBA SUBMERSA PARA POCOS TUBULARES PROFUNDOS DIAMETRO DE 4 POLEGADAS, ELETRICA, TRIFASICA, POTENCIA 1,97 HP, 20 ESTAGIOS, BOCAL DE DESCARGA DIAMETRO DE UMA POLEGADA E MEIA, HM/Q = 18 M / 5,40 M3/H A 164 M / 0,80 M3/H</t>
  </si>
  <si>
    <t>4.388,79</t>
  </si>
  <si>
    <t>BOMBA SUBMERSA PARA POCOS TUBULARES PROFUNDOS DIAMETRO DE 4 POLEGADAS, ELETRICA, TRIFASICA, POTENCIA 5,42 HP, 15 ESTAGIOS, BOCAL DE DESCARGA DIAMETRO DE 2 POLEGADAS, HM/Q = 18 M / 18,10 M3/H A 121 M / 2,90 M3/H</t>
  </si>
  <si>
    <t>7.439,36</t>
  </si>
  <si>
    <t>BOMBA SUBMERSA PARA POCOS TUBULARES PROFUNDOS DIAMETRO DE 4 POLEGADAS, ELETRICA, TRIFASICA, POTENCIA 5,42 HP, 29 ESTAGIOS, BOCAL DE DESCARGA DE UMA POLEGADA E MEIA, HM/Q = 18 M / 8,10 M3/H A 201 M / 3,2 M3/H</t>
  </si>
  <si>
    <t>7.063,08</t>
  </si>
  <si>
    <t>BOMBA SUBMERSA PARA POCOS TUBULARES PROFUNDOS DIAMETRO DE 6 POLEGADAS, ELETRICA, TRIFASICA, POTENCIA 27,12 HP, 7 ESTAGIOS, BOCAL DE DESCARGA DIAMETRO DE 4 POLEGADAS, HM/Q = 13,9 M / 90 M3/H A 44,0 M / 25,0 M3/H</t>
  </si>
  <si>
    <t>28.983,48</t>
  </si>
  <si>
    <t>BOMBA SUBMERSA PARA POCOS TUBULARES PROFUNDOS DIAMETRO DE 6 POLEGADAS, ELETRICA, TRIFASICA, POTENCIA 3,45 HP, 5 ESTAGIOS, BOCAL DE DESCARGA DIAMETRO DE 2 POLEGADAS, HM/Q = 68,5 M / 6,12 M3/H A 39,5 M / 14,04 M3/H</t>
  </si>
  <si>
    <t>10.659,58</t>
  </si>
  <si>
    <t>BOMBA SUBMERSA PARA POCOS TUBULARES PROFUNDOS DIAMETRO DE 6 POLEGADAS, ELETRICA, TRIFASICA, POTENCIA 32 HP, 9 ESTAGIOS, BOCAL DE DESCARGA DIAMETRO DE 4 POLEGADAS, HM/Q = 114,0 M / 13,9 M3/H A 57,0 M / 25,0 M3/H</t>
  </si>
  <si>
    <t>31.610,36</t>
  </si>
  <si>
    <t>BOMBA SUBMERSIVEL,  ELETRICA, TRIFASICA, POTENCIA 6 HP, DIAMETRO DO ROTOR 127 MM, BOCAL DE SAIDA DIAMETRO DE 3 POLEGADAS, HM/Q = 7 M / 66,90 M3/H A 26 M / 2,88 M3/H</t>
  </si>
  <si>
    <t>14.353,12</t>
  </si>
  <si>
    <t>BOMBA SUBMERSIVEL, ELETRICA, TRIFASICA, POTENCIA 0,98 HP, DIAMETRO DO ROTOR 142 MM SEMIABERTO, BOCAL DE SAIDA DIAMETRO DE 2 POLEGADAS, HM/Q = 2 M / 32 M3/H A 8 M / 16 M3/H</t>
  </si>
  <si>
    <t>3.168,81</t>
  </si>
  <si>
    <t>BOMBA SUBMERSIVEL, ELETRICA, TRIFASICA, POTENCIA 0,99 HP, DIAMETRO ROTOR 98 MM SEMIABERTO, BOCAL DE SAIDA DIAMETRO 2 POLEGADAS, HM/Q = 2 M / 28,90 M3/H A 14 M / 7 M3/H</t>
  </si>
  <si>
    <t>3.827,50</t>
  </si>
  <si>
    <t>BOMBA SUBMERSIVEL, ELETRICA, TRIFASICA, POTENCIA 1,97 HP, DIAMETRO DO ROTOR 144 MM SEMIABERTO, BOCAL DE SAIDA DIAMETRO DE 2 POLEGADAS, HM/Q = 2 M / 26,8 M3/H A 28 M / 4,6 M3/H</t>
  </si>
  <si>
    <t>5.142,00</t>
  </si>
  <si>
    <t>BOMBA SUBMERSIVEL, ELETRICA, TRIFASICA, POTENCIA 13 HP, DIAMETRO DO ROTOR 170 MM, BOCAL DE SAIDA DIAMETRO DE 3 POLEGADAS, HM/Q = 11 M / 68,40 M3/H A 72 M / 3,6 M3/H</t>
  </si>
  <si>
    <t>28.706,25</t>
  </si>
  <si>
    <t>BOMBA SUBMERSIVEL, ELETRICA, TRIFASICA, POTENCIA 2,96 HP, DIAMETRO DO ROTOR 144 MM SEMIABERTO, BOCAL DE SAIDA DIAMETRO DE DUAS POLEGADAS, HM/Q = 2 M / 38,8 M3/H A 28 M / 5 M3/H</t>
  </si>
  <si>
    <t>4.521,23</t>
  </si>
  <si>
    <t>BOMBA SUBMERSIVEL, ELETRICA, TRIFASICA, POTENCIA 3,75 HP, DIAMETRO DO ROTOR 90 MM SEMIABERTO, BOCAL DE SAIDA DIAMETRO DE 2 POLEGADAS, HM/Q = 5 M / 61,2 M3/H A 25,5 M / 3,6 M3/H</t>
  </si>
  <si>
    <t>7.176,56</t>
  </si>
  <si>
    <t>BOMBA TRIPLEX COM MOTOR A DIESEL, NACIONAL, DIAMETRO DE SUCCAO DE 2  1/2''</t>
  </si>
  <si>
    <t>215.784,41</t>
  </si>
  <si>
    <t>BOMBA TRIPLEX, PARA INJECAO DE CALDA DE CIMENTO, VAZAO MAXIMA DE *100* LITROS/MINUTO, PRESSAO MAXIMA DE *70* BAR, POTENCIA DE 15 CV</t>
  </si>
  <si>
    <t>92.109,20</t>
  </si>
  <si>
    <t>BORBOLETA PARA JANELA TIPO GUILHOTINA, EM ZAMAC CROMADO</t>
  </si>
  <si>
    <t>24,82</t>
  </si>
  <si>
    <t>BOTA DE PVC PRETA, CANO MEDIO, SEM FORRO</t>
  </si>
  <si>
    <t>40,32</t>
  </si>
  <si>
    <t>BOTA DE SEGURANCA COM BIQUEIRA DE ACO E COLARINHO ACOLCHOADO</t>
  </si>
  <si>
    <t>67,20</t>
  </si>
  <si>
    <t>BRACO / CANO PARA CHUVEIRO ELETRICO, EM ALUMINIO, 30 CM X 1/2 "</t>
  </si>
  <si>
    <t>26,04</t>
  </si>
  <si>
    <t>BRACO OU HASTE COM CANOPLA PLASTICA, 1/2 ", PARA CHUVEIRO SIMPLES</t>
  </si>
  <si>
    <t>21,12</t>
  </si>
  <si>
    <t>BRACO OU HASTE RETA COM CANOPLA PLASTICA, 1/2 ", PARA CHUVEIRO ELETRICO</t>
  </si>
  <si>
    <t>28,63</t>
  </si>
  <si>
    <t>BRACO P/ LUMINARIA PUBLICA 1 X 1,50M ROMAGNOLE OU EQUIV</t>
  </si>
  <si>
    <t>58,55</t>
  </si>
  <si>
    <t>BUCHA DE NYLON SEM ABA S10</t>
  </si>
  <si>
    <t>0,37</t>
  </si>
  <si>
    <t>BUCHA DE NYLON SEM ABA S10, COM PARAFUSO DE 6,10 X 65 MM EM ACO ZINCADO COM ROSCA SOBERBA, CABECA CHATA E FENDA PHILLIPS</t>
  </si>
  <si>
    <t>0,61</t>
  </si>
  <si>
    <t>BUCHA DE NYLON SEM ABA S12, COM PARAFUSO DE 5/16" X 80 MM EM ACO ZINCADO COM ROSCA SOBERBA E CABECA SEXTAVADA</t>
  </si>
  <si>
    <t>0,93</t>
  </si>
  <si>
    <t>BUCHA DE NYLON SEM ABA S4</t>
  </si>
  <si>
    <t>0,06</t>
  </si>
  <si>
    <t>BUCHA DE NYLON SEM ABA S5</t>
  </si>
  <si>
    <t>BUCHA DE NYLON SEM ABA S6</t>
  </si>
  <si>
    <t>0,10</t>
  </si>
  <si>
    <t>BUCHA DE NYLON SEM ABA S6, COM PARAFUSO DE 4,20 X 40 MM EM ACO ZINCADO COM ROSCA SOBERBA, CABECA CHATA E FENDA PHILLIPS</t>
  </si>
  <si>
    <t>0,20</t>
  </si>
  <si>
    <t>BUCHA DE NYLON SEM ABA S8</t>
  </si>
  <si>
    <t>0,19</t>
  </si>
  <si>
    <t>BUCHA DE NYLON SEM ABA S8, COM PARAFUSO DE 4,80 X 50 MM EM ACO ZINCADO COM ROSCA SOBERBA, CABECA CHATA E FENDA PHILLIPS</t>
  </si>
  <si>
    <t>0,41</t>
  </si>
  <si>
    <t>BUCHA DE NYLON, DIAMETRO DO FURO 8 MM, COMPRIMENTO 40 MM, COM PARAFUSO DE ROSCA SOBERBA, CABECA CHATA, FENDA SIMPLES, 4,8 X 50 MM</t>
  </si>
  <si>
    <t>BUCHA DE REDUCAO DE COBRE (REF 600-2) SEM ANEL DE SOLDA, PONTA X BOLSA, 22 X 15 MM</t>
  </si>
  <si>
    <t>6,82</t>
  </si>
  <si>
    <t>BUCHA DE REDUCAO DE COBRE (REF 600-2) SEM ANEL DE SOLDA, PONTA X BOLSA, 28 X 22 MM</t>
  </si>
  <si>
    <t>10,24</t>
  </si>
  <si>
    <t>BUCHA DE REDUCAO DE COBRE (REF 600-2) SEM ANEL DE SOLDA, PONTA X BOLSA, 35 X 28 MM</t>
  </si>
  <si>
    <t>23,41</t>
  </si>
  <si>
    <t>BUCHA DE REDUCAO DE COBRE (REF 600-2) SEM ANEL DE SOLDA, PONTA X BOLSA, 42 X 35 MM</t>
  </si>
  <si>
    <t>39,96</t>
  </si>
  <si>
    <t>BUCHA DE REDUCAO DE COBRE (REF 600-2) SEM ANEL DE SOLDA, PONTA X BOLSA, 54 X 42 MM</t>
  </si>
  <si>
    <t>56,34</t>
  </si>
  <si>
    <t>BUCHA DE REDUCAO DE COBRE (REF 600-2) SEM ANEL DE SOLDA, PONTA X BOLSA, 66 X 54 MM</t>
  </si>
  <si>
    <t>175,61</t>
  </si>
  <si>
    <t>BUCHA DE REDUCAO DE FERRO GALVANIZADO, COM ROSCA BSP, DE 1 1/2" X 1 1/4"</t>
  </si>
  <si>
    <t>21,47</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</si>
  <si>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</si>
  <si>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</si>
  <si>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</si>
  <si>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</si>
  <si>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16,86</t>
  </si>
  <si>
    <t>BUCHA DE REDUCAO DE FERRO GALVANIZADO, COM ROSCA BSP, DE 1 1/4" X 1"</t>
  </si>
  <si>
    <t>16,50</t>
  </si>
  <si>
    <t>BUCHA DE REDUCAO DE FERRO GALVANIZADO, COM ROSCA BSP, DE 1 1/4" X 3/4"</t>
  </si>
  <si>
    <t>BUCHA DE REDUCAO DE FERRO GALVANIZADO, COM ROSCA BSP, DE 1/2" X 1/4"</t>
  </si>
  <si>
    <t>5,95</t>
  </si>
  <si>
    <t>BUCHA DE REDUCAO DE FERRO GALVANIZADO, COM ROSCA BSP, DE 1/2" X 3/8"</t>
  </si>
  <si>
    <t>BUCHA DE REDUCAO DE FERRO GALVANIZADO, COM ROSCA BSP, DE 1" X 1/2"</t>
  </si>
  <si>
    <t>10,38</t>
  </si>
  <si>
    <t>BUCHA DE REDUCAO DE FERRO GALVANIZADO, COM ROSCA BSP, DE 1" X 3/4"</t>
  </si>
  <si>
    <t>BUCHA DE REDUCAO DE FERRO GALVANIZADO, COM ROSCA BSP, DE 2 1/2" X 1 1/2"</t>
  </si>
  <si>
    <t>46,37</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</si>
  <si>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</si>
  <si>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</si>
  <si>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</si>
  <si>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</si>
  <si>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</si>
  <si>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</si>
  <si>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</si>
  <si>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7,16</t>
  </si>
  <si>
    <t>BUCHA DE REDUCAO DE FERRO GALVANIZADO, COM ROSCA BSP, DE 3" X 1 1/2"</t>
  </si>
  <si>
    <t>68,35</t>
  </si>
  <si>
    <t>BUCHA DE REDUCAO DE FERRO GALVANIZADO, COM ROSCA BSP, DE 3" X 1 1/4"</t>
  </si>
  <si>
    <t>66,45</t>
  </si>
  <si>
    <t>BUCHA DE REDUCAO DE FERRO GALVANIZADO, COM ROSCA BSP, DE 3" X 2 1/2"</t>
  </si>
  <si>
    <t>66,78</t>
  </si>
  <si>
    <t>BUCHA DE REDUCAO DE FERRO GALVANIZADO, COM ROSCA BSP, DE 3" X 2"</t>
  </si>
  <si>
    <t>BUCHA DE REDUCAO DE FERRO GALVANIZADO, COM ROSCA BSP, DE 4" X 2 1/2"</t>
  </si>
  <si>
    <t>126,29</t>
  </si>
  <si>
    <t>BUCHA DE REDUCAO DE FERRO GALVANIZADO, COM ROSCA BSP, DE 4" X 2"</t>
  </si>
  <si>
    <t>BUCHA DE REDUCAO DE FERRO GALVANIZADO, COM ROSCA BSP, DE 4" X 3"</t>
  </si>
  <si>
    <t>BUCHA DE REDUCAO DE FERRO GALVANIZADO, COM ROSCA BSP, DE 5" X 4"</t>
  </si>
  <si>
    <t>345,64</t>
  </si>
  <si>
    <t>BUCHA DE REDUCAO DE FERRO GALVANIZADO, COM ROSCA BSP, DE 6" X 4"</t>
  </si>
  <si>
    <t>365,20</t>
  </si>
  <si>
    <t>BUCHA DE REDUCAO DE FERRO GALVANIZADO, COM ROSCA BSP, DE 6" X 5"</t>
  </si>
  <si>
    <t>391,77</t>
  </si>
  <si>
    <t>BUCHA DE REDUCAO DE PVC, SOLDAVEL, CURTA, COM 110 X 85 MM, PARA AGUA FRIA PREDIAL</t>
  </si>
  <si>
    <t>103,29</t>
  </si>
  <si>
    <t>BUCHA DE REDUCAO DE PVC, SOLDAVEL, CURTA, COM 25 X 20 MM, PARA AGUA FRIA PREDIAL</t>
  </si>
  <si>
    <t>0,59</t>
  </si>
  <si>
    <t>BUCHA DE REDUCAO DE PVC, SOLDAVEL, CURTA, COM 32 X 25 MM, PARA AGUA FRIA PREDIAL</t>
  </si>
  <si>
    <t>1,25</t>
  </si>
  <si>
    <t>BUCHA DE REDUCAO DE PVC, SOLDAVEL, CURTA, COM 40 X 32 MM, PARA AGUA FRIA PREDIAL</t>
  </si>
  <si>
    <t>2,71</t>
  </si>
  <si>
    <t>BUCHA DE REDUCAO DE PVC, SOLDAVEL, CURTA, COM 50 X 40 MM, PARA AGUA FRIA PREDIAL</t>
  </si>
  <si>
    <t>4,46</t>
  </si>
  <si>
    <t>BUCHA DE REDUCAO DE PVC, SOLDAVEL, CURTA, COM 60 X 50 MM, PARA AGUA FRIA PREDIAL</t>
  </si>
  <si>
    <t>7,50</t>
  </si>
  <si>
    <t>BUCHA DE REDUCAO DE PVC, SOLDAVEL, CURTA, COM 75 X 60 MM, PARA AGUA FRIA PREDIAL</t>
  </si>
  <si>
    <t>22,60</t>
  </si>
  <si>
    <t>BUCHA DE REDUCAO DE PVC, SOLDAVEL, CURTA, COM 85 X 75 MM, PARA AGUA FRIA PREDIAL</t>
  </si>
  <si>
    <t>18,61</t>
  </si>
  <si>
    <t>BUCHA DE REDUCAO DE PVC, SOLDAVEL, LONGA, COM 110 X 60 MM, PARA AGUA FRIA PREDIAL</t>
  </si>
  <si>
    <t>57,93</t>
  </si>
  <si>
    <t>BUCHA DE REDUCAO DE PVC, SOLDAVEL, LONGA, COM 110 X 75 MM, PARA AGUA FRIA PREDIAL</t>
  </si>
  <si>
    <t>48,94</t>
  </si>
  <si>
    <t>BUCHA DE REDUCAO DE PVC, SOLDAVEL, LONGA, COM 32 X 20 MM, PARA AGUA FRIA PREDIAL</t>
  </si>
  <si>
    <t>3,38</t>
  </si>
  <si>
    <t>BUCHA DE REDUCAO DE PVC, SOLDAVEL, LONGA, COM 40 X 20 MM, PARA AGUA FRIA PREDIAL</t>
  </si>
  <si>
    <t>BUCHA DE REDUCAO DE PVC, SOLDAVEL, LONGA, COM 40 X 25 MM, PARA AGUA FRIA PREDIAL</t>
  </si>
  <si>
    <t>5,26</t>
  </si>
  <si>
    <t>BUCHA DE REDUCAO DE PVC, SOLDAVEL, LONGA, COM 50 X 20 MM, PARA AGUA FRIA PREDIAL</t>
  </si>
  <si>
    <t>BUCHA DE REDUCAO DE PVC, SOLDAVEL, LONGA, COM 50 X 25 MM, PARA AGUA FRIA PREDIAL</t>
  </si>
  <si>
    <t>BUCHA DE REDUCAO DE PVC, SOLDAVEL, LONGA, COM 50 X 32 MM, PARA AGUA FRIA PREDIAL</t>
  </si>
  <si>
    <t>7,33</t>
  </si>
  <si>
    <t>BUCHA DE REDUCAO DE PVC, SOLDAVEL, LONGA, COM 60 X 25 MM, PARA AGUA FRIA PREDIAL</t>
  </si>
  <si>
    <t>12,47</t>
  </si>
  <si>
    <t>BUCHA DE REDUCAO DE PVC, SOLDAVEL, LONGA, COM 60 X 32 MM, PARA AGUA FRIA PREDIAL</t>
  </si>
  <si>
    <t>15,06</t>
  </si>
  <si>
    <t>BUCHA DE REDUCAO DE PVC, SOLDAVEL, LONGA, COM 60 X 40 MM, PARA AGUA FRIA PREDIAL</t>
  </si>
  <si>
    <t>16,28</t>
  </si>
  <si>
    <t>BUCHA DE REDUCAO DE PVC, SOLDAVEL, LONGA, COM 60 X 50 MM, PARA AGUA FRIA PREDIAL</t>
  </si>
  <si>
    <t>19,83</t>
  </si>
  <si>
    <t>BUCHA DE REDUCAO DE PVC, SOLDAVEL, LONGA, COM 75 X 50 MM, PARA AGUA FRIA PREDIAL</t>
  </si>
  <si>
    <t>23,18</t>
  </si>
  <si>
    <t>BUCHA DE REDUCAO DE PVC, SOLDAVEL, LONGA, COM 85 X 60 MM, PARA AGUA FRIA PREDIAL</t>
  </si>
  <si>
    <t>27,56</t>
  </si>
  <si>
    <t>BUCHA DE REDUCAO DE PVC, SOLDAVEL, LONGA, 50 X 40 MM, PARA ESGOTO PREDIAL</t>
  </si>
  <si>
    <t>3,14</t>
  </si>
  <si>
    <t>BUCHA DE REDUCAO EM ALUMINIO, COM ROSCA, DE 1 1/2" X 1 1/4", PARA ELETRODUTO</t>
  </si>
  <si>
    <t>18,98</t>
  </si>
  <si>
    <t>BUCHA DE REDUCAO EM ALUMINIO, COM ROSCA, DE 1 1/2" X 1", PARA ELETRODUTO</t>
  </si>
  <si>
    <t>BUCHA DE REDUCAO EM ALUMINIO, COM ROSCA, DE 1 1/2" X 3/4", PARA ELETRODUTO</t>
  </si>
  <si>
    <t>20,99</t>
  </si>
  <si>
    <t>BUCHA DE REDUCAO EM ALUMINIO, COM ROSCA, DE 1 1/4" X 1/2", PARA ELETRODUTO</t>
  </si>
  <si>
    <t>18,78</t>
  </si>
  <si>
    <t>BUCHA DE REDUCAO EM ALUMINIO, COM ROSCA, DE 1 1/4" X 1", PARA ELETRODUTO</t>
  </si>
  <si>
    <t>15,45</t>
  </si>
  <si>
    <t>BUCHA DE REDUCAO EM ALUMINIO, COM ROSCA, DE 1 1/4" X 3/4", PARA ELETRODUTO</t>
  </si>
  <si>
    <t>16,20</t>
  </si>
  <si>
    <t>BUCHA DE REDUCAO EM ALUMINIO, COM ROSCA, DE 1" X 1/2", PARA ELETRODUTO</t>
  </si>
  <si>
    <t>BUCHA DE REDUCAO EM ALUMINIO, COM ROSCA, DE 1" X 3/4", PARA ELETRODUTO</t>
  </si>
  <si>
    <t>5,55</t>
  </si>
  <si>
    <t>BUCHA DE REDUCAO EM ALUMINIO, COM ROSCA, DE 2 1/2" X 1 1/2", PARA ELETRODUTO</t>
  </si>
  <si>
    <t>62,29</t>
  </si>
  <si>
    <t>BUCHA DE REDUCAO EM ALUMINIO, COM ROSCA, DE 2 1/2" X 1 1/4", PARA ELETRODUTO</t>
  </si>
  <si>
    <t>65,06</t>
  </si>
  <si>
    <t>BUCHA DE REDUCAO EM ALUMINIO, COM ROSCA, DE 2 1/2" X 1", PARA ELETRODUTO</t>
  </si>
  <si>
    <t>67,10</t>
  </si>
  <si>
    <t>BUCHA DE REDUCAO EM ALUMINIO, COM ROSCA, DE 2 1/2" X 2", PARA ELETRODUTO</t>
  </si>
  <si>
    <t>59,94</t>
  </si>
  <si>
    <t>BUCHA DE REDUCAO EM ALUMINIO, COM ROSCA, DE 2" X 1 1/2", PARA ELETRODUTO</t>
  </si>
  <si>
    <t>34,60</t>
  </si>
  <si>
    <t>BUCHA DE REDUCAO EM ALUMINIO, COM ROSCA, DE 2" X 1 1/4", PARA ELETRODUTO</t>
  </si>
  <si>
    <t>37,02</t>
  </si>
  <si>
    <t>BUCHA DE REDUCAO EM ALUMINIO, COM ROSCA, DE 2" X 1", PARA ELETRODUTO</t>
  </si>
  <si>
    <t>BUCHA DE REDUCAO EM ALUMINIO, COM ROSCA, DE 2" X 3/4", PARA ELETRODUTO</t>
  </si>
  <si>
    <t>42,21</t>
  </si>
  <si>
    <t>BUCHA DE REDUCAO EM ALUMINIO, COM ROSCA, DE 3/4" X 1/2",  PARA ELETRODUTO</t>
  </si>
  <si>
    <t>5,11</t>
  </si>
  <si>
    <t>BUCHA DE REDUCAO EM ALUMINIO, COM ROSCA, DE 3" X 1 1/2", PARA ELETRODUTO</t>
  </si>
  <si>
    <t>74,47</t>
  </si>
  <si>
    <t>BUCHA DE REDUCAO EM ALUMINIO, COM ROSCA, DE 3" X 1 1/4", PARA ELETRODUTO</t>
  </si>
  <si>
    <t>75,07</t>
  </si>
  <si>
    <t>BUCHA DE REDUCAO EM ALUMINIO, COM ROSCA, DE 3" X 2 1/2", PARA ELETRODUTO</t>
  </si>
  <si>
    <t>60,61</t>
  </si>
  <si>
    <t>BUCHA DE REDUCAO EM ALUMINIO, COM ROSCA, DE 3" X 2", PARA ELETRODUTO</t>
  </si>
  <si>
    <t>71,20</t>
  </si>
  <si>
    <t>BUCHA DE REDUCAO EM ALUMINIO, COM ROSCA, DE 4" X 2 1/2", PARA ELETRODUTO</t>
  </si>
  <si>
    <t>118,79</t>
  </si>
  <si>
    <t>BUCHA DE REDUCAO EM ALUMINIO, COM ROSCA, DE 4" X 2", PARA ELETRODUTO</t>
  </si>
  <si>
    <t>121,66</t>
  </si>
  <si>
    <t>BUCHA DE REDUCAO EM ALUMINIO, COM ROSCA, DE 4" X 3", PARA ELETRODUTO</t>
  </si>
  <si>
    <t>115,42</t>
  </si>
  <si>
    <t>BUCHA DE REDUCAO PVC ROSCAVEL 1 1/2" X 1"</t>
  </si>
  <si>
    <t>10,78</t>
  </si>
  <si>
    <t>BUCHA DE REDUCAO PVC ROSCAVEL 3/4" X 1/2"</t>
  </si>
  <si>
    <t>1,48</t>
  </si>
  <si>
    <t>BUCHA DE REDUCAO PVC ROSCAVEL, 1 1/2" X 3/4"</t>
  </si>
  <si>
    <t>BUCHA DE REDUCAO PVC ROSCAVEL, 1" X 1/2"</t>
  </si>
  <si>
    <t>BUCHA DE REDUCAO PVC ROSCAVEL, 1" X 3/4"</t>
  </si>
  <si>
    <t>4,93</t>
  </si>
  <si>
    <t>BUCHA DE REDUCAO PVC, ROSCAVEL,  2"  X 1 1/2 "</t>
  </si>
  <si>
    <t>24,48</t>
  </si>
  <si>
    <t>BUCHA DE REDUCAO PVC, ROSCAVEL, 1 1/2"  X1 1/4 "</t>
  </si>
  <si>
    <t>10,51</t>
  </si>
  <si>
    <t>BUCHA DE REDUCAO PVC, ROSCAVEL, 1 1/4"  X 3/4 "</t>
  </si>
  <si>
    <t>BUCHA DE REDUCAO PVC, ROSCAVEL, 1 1/4" X 1 "</t>
  </si>
  <si>
    <t>7,74</t>
  </si>
  <si>
    <t>BUCHA DE REDUCAO PVC, ROSCAVEL, 2"  X 1 "</t>
  </si>
  <si>
    <t>21,59</t>
  </si>
  <si>
    <t>BUCHA DE REDUCAO PVC, ROSCAVEL, 2"  X 1 1/4 "</t>
  </si>
  <si>
    <t>18,83</t>
  </si>
  <si>
    <t>BUCHA DE REDUCAO, CPVC, SOLDAVEL, 22 X 15 MM, PARA AGUA QUENTE</t>
  </si>
  <si>
    <t>BUCHA DE REDUCAO, CPVC, SOLDAVEL, 28 X 22 MM, PARA AGUA QUENTE</t>
  </si>
  <si>
    <t>1,72</t>
  </si>
  <si>
    <t>BUCHA DE REDUCAO, CPVC, SOLDAVEL, 35 X 28 MM, PARA AGUA QUENTE</t>
  </si>
  <si>
    <t>20,68</t>
  </si>
  <si>
    <t>BUCHA DE REDUCAO, CPVC, SOLDAVEL, 42 X 22 MM, PARA AGUA QUENTE</t>
  </si>
  <si>
    <t>27,65</t>
  </si>
  <si>
    <t>BUCHA DE REDUCAO, PPR, DN 25 X 20 MM, PARA AGUA QUENTE PREDIAL</t>
  </si>
  <si>
    <t>BUCHA DE REDUCAO, PPR, DN 32 X 25 MM, PARA AGUA QUENTE E FRIA PREDIAL</t>
  </si>
  <si>
    <t>4,20</t>
  </si>
  <si>
    <t>BUCHA DE REDUCAO, PPR, DN 40 X 25 MM, PARA AGUA QUENTE E FRIA PREDIAL</t>
  </si>
  <si>
    <t>11,97</t>
  </si>
  <si>
    <t>BUCHA DE REDUCAO, PVC, LONGA, SERIE R, DN 50 X 40 MM, PARA ESGOTO OU AGUAS PLUVIAIS PREDIAIS</t>
  </si>
  <si>
    <t>BUCHA EM ALUMINIO, COM ROSCA, DE  1 1/2", PARA ELETRODUTO</t>
  </si>
  <si>
    <t>2,05</t>
  </si>
  <si>
    <t>BUCHA EM ALUMINIO, COM ROSCA, DE 1 1/4", PARA ELETRODUTO</t>
  </si>
  <si>
    <t>1,85</t>
  </si>
  <si>
    <t>BUCHA EM ALUMINIO, COM ROSCA, DE 1/2", PARA ELETRODUTO</t>
  </si>
  <si>
    <t>BUCHA EM ALUMINIO, COM ROSCA, DE 1", PARA ELETRODUTO</t>
  </si>
  <si>
    <t>BUCHA EM ALUMINIO, COM ROSCA, DE 2 1/2", PARA ELETRODUTO</t>
  </si>
  <si>
    <t>5,57</t>
  </si>
  <si>
    <t>BUCHA EM ALUMINIO, COM ROSCA, DE 2", PARA ELETRODUTO</t>
  </si>
  <si>
    <t>BUCHA EM ALUMINIO, COM ROSCA, DE 3/4", PARA ELETRODUTO</t>
  </si>
  <si>
    <t>1,13</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</si>
  <si>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</si>
  <si>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</si>
  <si>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</si>
  <si>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</si>
  <si>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6,94</t>
  </si>
  <si>
    <t>CABECOTE PARA ENTRADA DE LINHA DE ALIMENTACAO PARA ELETRODUTO, EM LIGA DE ALUMINIO COM ACABAMENTO ANTI CORROSIVO, COM FIXACAO POR ENCAIXE LISO DE 360 GRAUS, DE 1 1/2"</t>
  </si>
  <si>
    <t>8,80</t>
  </si>
  <si>
    <t>CABECOTE PARA ENTRADA DE LINHA DE ALIMENTACAO PARA ELETRODUTO, EM LIGA DE ALUMINIO COM ACABAMENTO ANTI CORROSIVO, COM FIXACAO POR ENCAIXE LISO DE 360 GRAUS, DE 1 1/4"</t>
  </si>
  <si>
    <t>6,73</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</si>
  <si>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</si>
  <si>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</si>
  <si>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</si>
  <si>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29,03</t>
  </si>
  <si>
    <t>CABECOTE PARA ENTRADA DE LINHA DE ALIMENTACAO PARA ELETRODUTO, EM LIGA DE ALUMINIO COM ACABAMENTO ANTI CORROSIVO, COM FIXACAO POR ENCAIXE LISO DE 360 GRAUS, DE 2"</t>
  </si>
  <si>
    <t>14,98</t>
  </si>
  <si>
    <t>CABECOTE PARA ENTRADA DE LINHA DE ALIMENTACAO PARA ELETRODUTO, EM LIGA DE ALUMINIO COM ACABAMENTO ANTI CORROSIVO, COM FIXACAO POR ENCAIXE LISO DE 360 GRAUS, DE 3 1/2"</t>
  </si>
  <si>
    <t>57,85</t>
  </si>
  <si>
    <t>CABECOTE PARA ENTRADA DE LINHA DE ALIMENTACAO PARA ELETRODUTO, EM LIGA DE ALUMINIO COM ACABAMENTO ANTI CORROSIVO, COM FIXACAO POR ENCAIXE LISO DE 360 GRAUS, DE 3/4"</t>
  </si>
  <si>
    <t>3,59</t>
  </si>
  <si>
    <t>CABECOTE PARA ENTRADA DE LINHA DE ALIMENTACAO PARA ELETRODUTO, EM LIGA DE ALUMINIO COM ACABAMENTO ANTI CORROSIVO, COM FIXACAO POR ENCAIXE LISO DE 360 GRAUS, DE 3"</t>
  </si>
  <si>
    <t>43,29</t>
  </si>
  <si>
    <t>CABECOTE PARA ENTRADA DE LINHA DE ALIMENTACAO PARA ELETRODUTO, EM LIGA DE ALUMINIO COM ACABAMENTO ANTI CORROSIVO, COM FIXACAO POR ENCAIXE LISO DE 360 GRAUS, DE 4"</t>
  </si>
  <si>
    <t>62,92</t>
  </si>
  <si>
    <t>CABIDE/GANCHO DE BANHEIRO SIMPLES EM METAL CROMADO</t>
  </si>
  <si>
    <t>30,04</t>
  </si>
  <si>
    <t>CABO DE ACO GALVANIZADO, DIAMETRO 12,7 MM (1/2"), COM ALMA DE ACO CABO INDEPENDENTE 6 X 25 F</t>
  </si>
  <si>
    <t>66,43</t>
  </si>
  <si>
    <t>CABO DE ACO GALVANIZADO, DIAMETRO 12,7 MM (1/2"), COM ALMA DE FIBRA 6 X 25 F</t>
  </si>
  <si>
    <t>63,40</t>
  </si>
  <si>
    <t>CABO DE ACO GALVANIZADO, DIAMETRO 9,53 MM (3/8"), COM ALMA DE FIBRA 6 X 25 F</t>
  </si>
  <si>
    <t>62,80</t>
  </si>
  <si>
    <t>CABO DE ALUMINIO NU COM ALMA DE ACO, BITOLA 1/0 AWG</t>
  </si>
  <si>
    <t>27,96</t>
  </si>
  <si>
    <t>CABO DE ALUMINIO NU COM ALMA DE ACO, BITOLA 2 AWG</t>
  </si>
  <si>
    <t>28,19</t>
  </si>
  <si>
    <t>CABO DE ALUMINIO NU COM ALMA DE ACO, BITOLA 2/0 AWG</t>
  </si>
  <si>
    <t>27,72</t>
  </si>
  <si>
    <t>CABO DE ALUMINIO NU COM ALMA DE ACO, BITOLA 4 AWG</t>
  </si>
  <si>
    <t>28,64</t>
  </si>
  <si>
    <t>CABO DE ALUMINIO NU SEM ALMA DE ACO, BITOLA 1/0 AWG</t>
  </si>
  <si>
    <t>31,40</t>
  </si>
  <si>
    <t>CABO DE ALUMINIO NU SEM ALMA DE ACO, BITOLA 2 AWG</t>
  </si>
  <si>
    <t>33,54</t>
  </si>
  <si>
    <t>CABO DE ALUMINIO NU SEM ALMA DE ACO, BITOLA 2/0 AWG</t>
  </si>
  <si>
    <t>CABO DE ALUMINIO NU SEM ALMA DE ACO, BITOLA 4 AWG</t>
  </si>
  <si>
    <t>35,33</t>
  </si>
  <si>
    <t>CABO DE COBRE NU 10 MM2 MEIO-DURO</t>
  </si>
  <si>
    <t>8,67</t>
  </si>
  <si>
    <t>CABO DE COBRE NU 120 MM2 MEIO-DURO</t>
  </si>
  <si>
    <t>106,60</t>
  </si>
  <si>
    <t>CABO DE COBRE NU 150 MM2 MEIO-DURO</t>
  </si>
  <si>
    <t>135,56</t>
  </si>
  <si>
    <t>CABO DE COBRE NU 16 MM2 MEIO-DURO</t>
  </si>
  <si>
    <t>CABO DE COBRE NU 185 MM2 MEIO-DURO</t>
  </si>
  <si>
    <t>163,01</t>
  </si>
  <si>
    <t>CABO DE COBRE NU 25 MM2 MEIO-DURO</t>
  </si>
  <si>
    <t>21,31</t>
  </si>
  <si>
    <t>CABO DE COBRE NU 300 MM2 MEIO-DURO</t>
  </si>
  <si>
    <t>280,89</t>
  </si>
  <si>
    <t>CABO DE COBRE NU 35 MM2 MEIO-DURO</t>
  </si>
  <si>
    <t>29,44</t>
  </si>
  <si>
    <t>CABO DE COBRE NU 50 MM2 MEIO-DURO</t>
  </si>
  <si>
    <t>41,01</t>
  </si>
  <si>
    <t>CABO DE COBRE NU 500 MM2 MEIO-DURO</t>
  </si>
  <si>
    <t>471,73</t>
  </si>
  <si>
    <t>CABO DE COBRE NU 70 MM2 MEIO-DURO</t>
  </si>
  <si>
    <t>57,77</t>
  </si>
  <si>
    <t>CABO DE COBRE NU 95 MM2 MEIO-DURO</t>
  </si>
  <si>
    <t>81,37</t>
  </si>
  <si>
    <t>CABO DE COBRE RIGIDO, CLASSE 2, ISOLACAO EM PVC, ANTI-CHAMA BWF-B, 1 CONDUTOR, 450/750 V, DIAMETRO 120 MM2</t>
  </si>
  <si>
    <t>95,65</t>
  </si>
  <si>
    <t>CABO DE COBRE UNIPOLAR 10 MM2, BLINDADO, ISOLACAO 3,6/6 KV EPR, COBERTURA EM PVC</t>
  </si>
  <si>
    <t>49,81</t>
  </si>
  <si>
    <t>CABO DE COBRE UNIPOLAR 16 MM2, BLINDADO, ISOLACAO 3,6/6 KV EPR, COBERTURA EM PVC</t>
  </si>
  <si>
    <t>50,67</t>
  </si>
  <si>
    <t>CABO DE COBRE UNIPOLAR 16 MM2, BLINDADO, ISOLACAO 6/10 KV EPR, COBERTURA EM PVC</t>
  </si>
  <si>
    <t>73,68</t>
  </si>
  <si>
    <t>CABO DE COBRE UNIPOLAR 25 MM2, BLINDADO, ISOLACAO 3,6/6 KV EPR, COBERTURA EM PVC</t>
  </si>
  <si>
    <t>68,10</t>
  </si>
  <si>
    <t>CABO DE COBRE UNIPOLAR 25MM2, BLINDADO, ISOLACAO 6/10 KV EPR, COBERTURA EM PVC</t>
  </si>
  <si>
    <t>75,24</t>
  </si>
  <si>
    <t>CABO DE COBRE UNIPOLAR 35 MM2, BLINDADO, ISOLACAO 12/20 KV EPR, COBERTURA EM PVC</t>
  </si>
  <si>
    <t>80,52</t>
  </si>
  <si>
    <t>CABO DE COBRE UNIPOLAR 35 MM2, BLINDADO, ISOLACAO 3,6/6 KV EPR, COBERTURA EM PVC</t>
  </si>
  <si>
    <t>85,10</t>
  </si>
  <si>
    <t>CABO DE COBRE UNIPOLAR 35 MM2, BLINDADO, ISOLACAO 6/10 KV EPR, COBERTURA EM PVC</t>
  </si>
  <si>
    <t>85,62</t>
  </si>
  <si>
    <t>CABO DE COBRE UNIPOLAR 50 MM2, BLINDADO, ISOLACAO 12/20 KV EPR, COBERTURA EM PVC</t>
  </si>
  <si>
    <t>102,19</t>
  </si>
  <si>
    <t>CABO DE COBRE UNIPOLAR 50 MM2, BLINDADO, ISOLACAO 3,6/6 KV EPR, COBERTURA EM PVC</t>
  </si>
  <si>
    <t>114,90</t>
  </si>
  <si>
    <t>CABO DE COBRE UNIPOLAR 50 MM2, BLINDADO, ISOLACAO 6/10 KV EPR, COBERTURA EM PVC</t>
  </si>
  <si>
    <t>104,56</t>
  </si>
  <si>
    <t>CABO DE COBRE UNIPOLAR 70 MM2, BLINDADO, ISOLACAO 12/20 KV EPR, COBERTURA EM PVC</t>
  </si>
  <si>
    <t>127,10</t>
  </si>
  <si>
    <t>CABO DE COBRE UNIPOLAR 70 MM2, BLINDADO, ISOLACAO 3,6/6 KV EPR, COBERTURA EM PVC</t>
  </si>
  <si>
    <t>123,20</t>
  </si>
  <si>
    <t>CABO DE COBRE UNIPOLAR 70 MM2, BLINDADO, ISOLACAO 6/10 KV EPR, COBERTURA EM PVC</t>
  </si>
  <si>
    <t>137,51</t>
  </si>
  <si>
    <t>CABO DE COBRE UNIPOLAR 95 MM2, BLINDADO, ISOLACAO 12/20 KV EPR, COBERTURA EM PVC</t>
  </si>
  <si>
    <t>155,62</t>
  </si>
  <si>
    <t>CABO DE COBRE UNIPOLAR 95 MM2, BLINDADO, ISOLACAO 3,6/6 KV EPR, COBERTURA EM PVC</t>
  </si>
  <si>
    <t>164,62</t>
  </si>
  <si>
    <t>CABO DE COBRE UNIPOLAR 95 MM2, BLINDADO, ISOLACAO 6/10 KV EPR, COBERTURA EM PVC</t>
  </si>
  <si>
    <t>168,64</t>
  </si>
  <si>
    <t>CABO DE COBRE, FLEXIVEL, CLASSE 4 OU 5, ISOLACAO EM PVC/A, ANTICHAMA BWF-B, COBERTURA PVC-ST1, ANTICHAMA BWF-B, 1 CONDUTOR, 0,6/1 KV, SECAO NOMINAL 1,5 MM2</t>
  </si>
  <si>
    <t>2,06</t>
  </si>
  <si>
    <t>CABO DE COBRE, FLEXIVEL, CLASSE 4 OU 5, ISOLACAO EM PVC/A, ANTICHAMA BWF-B, COBERTURA PVC-ST1, ANTICHAMA BWF-B, 1 CONDUTOR, 0,6/1 KV, SECAO NOMINAL 10 MM2</t>
  </si>
  <si>
    <t>8,97</t>
  </si>
  <si>
    <t>CABO DE COBRE, FLEXIVEL, CLASSE 4 OU 5, ISOLACAO EM PVC/A, ANTICHAMA BWF-B, COBERTURA PVC-ST1, ANTICHAMA BWF-B, 1 CONDUTOR, 0,6/1 KV, SECAO NOMINAL 120 MM2</t>
  </si>
  <si>
    <t>98,54</t>
  </si>
  <si>
    <t>CABO DE COBRE, FLEXIVEL, CLASSE 4 OU 5, ISOLACAO EM PVC/A, ANTICHAMA BWF-B, COBERTURA PVC-ST1, ANTICHAMA BWF-B, 1 CONDUTOR, 0,6/1 KV, SECAO NOMINAL 150 MM2</t>
  </si>
  <si>
    <t>122,10</t>
  </si>
  <si>
    <t>CABO DE COBRE, FLEXIVEL, CLASSE 4 OU 5, ISOLACAO EM PVC/A, ANTICHAMA BWF-B, COBERTURA PVC-ST1, ANTICHAMA BWF-B, 1 CONDUTOR, 0,6/1 KV, SECAO NOMINAL 16 MM2</t>
  </si>
  <si>
    <t>13,75</t>
  </si>
  <si>
    <t>CABO DE COBRE, FLEXIVEL, CLASSE 4 OU 5, ISOLACAO EM PVC/A, ANTICHAMA BWF-B, COBERTURA PVC-ST1, ANTICHAMA BWF-B, 1 CONDUTOR, 0,6/1 KV, SECAO NOMINAL 185 MM2</t>
  </si>
  <si>
    <t>149,67</t>
  </si>
  <si>
    <t>CABO DE COBRE, FLEXIVEL, CLASSE 4 OU 5, ISOLACAO EM PVC/A, ANTICHAMA BWF-B, COBERTURA PVC-ST1, ANTICHAMA BWF-B, 1 CONDUTOR, 0,6/1 KV, SECAO NOMINAL 2,5 MM2</t>
  </si>
  <si>
    <t>2,86</t>
  </si>
  <si>
    <t>CABO DE COBRE, FLEXIVEL, CLASSE 4 OU 5, ISOLACAO EM PVC/A, ANTICHAMA BWF-B, COBERTURA PVC-ST1, ANTICHAMA BWF-B, 1 CONDUTOR, 0,6/1 KV, SECAO NOMINAL 240 MM2</t>
  </si>
  <si>
    <t>197,09</t>
  </si>
  <si>
    <t>CABO DE COBRE, FLEXIVEL, CLASSE 4 OU 5, ISOLACAO EM PVC/A, ANTICHAMA BWF-B, COBERTURA PVC-ST1, ANTICHAMA BWF-B, 1 CONDUTOR, 0,6/1 KV, SECAO NOMINAL 25 MM2</t>
  </si>
  <si>
    <t>20,94</t>
  </si>
  <si>
    <t>CABO DE COBRE, FLEXIVEL, CLASSE 4 OU 5, ISOLACAO EM PVC/A, ANTICHAMA BWF-B, COBERTURA PVC-ST1, ANTICHAMA BWF-B, 1 CONDUTOR, 0,6/1 KV, SECAO NOMINAL 300 MM2</t>
  </si>
  <si>
    <t>246,65</t>
  </si>
  <si>
    <t>CABO DE COBRE, FLEXIVEL, CLASSE 4 OU 5, ISOLACAO EM PVC/A, ANTICHAMA BWF-B, COBERTURA PVC-ST1, ANTICHAMA BWF-B, 1 CONDUTOR, 0,6/1 KV, SECAO NOMINAL 35 MM2</t>
  </si>
  <si>
    <t>28,86</t>
  </si>
  <si>
    <t>CABO DE COBRE, FLEXIVEL, CLASSE 4 OU 5, ISOLACAO EM PVC/A, ANTICHAMA BWF-B, COBERTURA PVC-ST1, ANTICHAMA BWF-B, 1 CONDUTOR, 0,6/1 KV, SECAO NOMINAL 4 MM2</t>
  </si>
  <si>
    <t>4,10</t>
  </si>
  <si>
    <t>CABO DE COBRE, FLEXIVEL, CLASSE 4 OU 5, ISOLACAO EM PVC/A, ANTICHAMA BWF-B, COBERTURA PVC-ST1, ANTICHAMA BWF-B, 1 CONDUTOR, 0,6/1 KV, SECAO NOMINAL 400 MM2</t>
  </si>
  <si>
    <t>321,76</t>
  </si>
  <si>
    <t>CABO DE COBRE, FLEXIVEL, CLASSE 4 OU 5, ISOLACAO EM PVC/A, ANTICHAMA BWF-B, COBERTURA PVC-ST1, ANTICHAMA BWF-B, 1 CONDUTOR, 0,6/1 KV, SECAO NOMINAL 50 MM2</t>
  </si>
  <si>
    <t>41,14</t>
  </si>
  <si>
    <t>CABO DE COBRE, FLEXIVEL, CLASSE 4 OU 5, ISOLACAO EM PVC/A, ANTICHAMA BWF-B, COBERTURA PVC-ST1, ANTICHAMA BWF-B, 1 CONDUTOR, 0,6/1 KV, SECAO NOMINAL 500 MM2</t>
  </si>
  <si>
    <t>413,32</t>
  </si>
  <si>
    <t>CABO DE COBRE, FLEXIVEL, CLASSE 4 OU 5, ISOLACAO EM PVC/A, ANTICHAMA BWF-B, COBERTURA PVC-ST1, ANTICHAMA BWF-B, 1 CONDUTOR, 0,6/1 KV, SECAO NOMINAL 6 MM2</t>
  </si>
  <si>
    <t>5,60</t>
  </si>
  <si>
    <t>CABO DE COBRE, FLEXIVEL, CLASSE 4 OU 5, ISOLACAO EM PVC/A, ANTICHAMA BWF-B, COBERTURA PVC-ST1, ANTICHAMA BWF-B, 1 CONDUTOR, 0,6/1 KV, SECAO NOMINAL 70 MM2</t>
  </si>
  <si>
    <t>56,99</t>
  </si>
  <si>
    <t>CABO DE COBRE, FLEXIVEL, CLASSE 4 OU 5, ISOLACAO EM PVC/A, ANTICHAMA BWF-B, COBERTURA PVC-ST1, ANTICHAMA BWF-B, 1 CONDUTOR, 0,6/1 KV, SECAO NOMINAL 95 MM2</t>
  </si>
  <si>
    <t>75,70</t>
  </si>
  <si>
    <t>CABO DE COBRE, FLEXIVEL, CLASSE 4 OU 5, ISOLACAO EM PVC/A, ANTICHAMA BWF-B, 1 CONDUTOR, 450/750 V, SECAO NOMINAL 0,5 MM2</t>
  </si>
  <si>
    <t>0,55</t>
  </si>
  <si>
    <t>CABO DE COBRE, FLEXIVEL, CLASSE 4 OU 5, ISOLACAO EM PVC/A, ANTICHAMA BWF-B, 1 CONDUTOR, 450/750 V, SECAO NOMINAL 0,75 MM2</t>
  </si>
  <si>
    <t>0,76</t>
  </si>
  <si>
    <t>CABO DE COBRE, FLEXIVEL, CLASSE 4 OU 5, ISOLACAO EM PVC/A, ANTICHAMA BWF-B, 1 CONDUTOR, 450/750 V, SECAO NOMINAL 1,0 MM2</t>
  </si>
  <si>
    <t>0,91</t>
  </si>
  <si>
    <t>CABO DE COBRE, FLEXIVEL, CLASSE 4 OU 5, ISOLACAO EM PVC/A, ANTICHAMA BWF-B, 1 CONDUTOR, 450/750 V, SECAO NOMINAL 1,5 MM2</t>
  </si>
  <si>
    <t>CABO DE COBRE, FLEXIVEL, CLASSE 4 OU 5, ISOLACAO EM PVC/A, ANTICHAMA BWF-B, 1 CONDUTOR, 450/750 V, SECAO NOMINAL 10 MM2</t>
  </si>
  <si>
    <t>8,22</t>
  </si>
  <si>
    <t>CABO DE COBRE, FLEXIVEL, CLASSE 4 OU 5, ISOLACAO EM PVC/A, ANTICHAMA BWF-B, 1 CONDUTOR, 450/750 V, SECAO NOMINAL 120 MM2</t>
  </si>
  <si>
    <t>97,51</t>
  </si>
  <si>
    <t>CABO DE COBRE, FLEXIVEL, CLASSE 4 OU 5, ISOLACAO EM PVC/A, ANTICHAMA BWF-B, 1 CONDUTOR, 450/750 V, SECAO NOMINAL 150 MM2</t>
  </si>
  <si>
    <t>121,74</t>
  </si>
  <si>
    <t>CABO DE COBRE, FLEXIVEL, CLASSE 4 OU 5, ISOLACAO EM PVC/A, ANTICHAMA BWF-B, 1 CONDUTOR, 450/750 V, SECAO NOMINAL 16 MM2</t>
  </si>
  <si>
    <t>12,67</t>
  </si>
  <si>
    <t>CABO DE COBRE, FLEXIVEL, CLASSE 4 OU 5, ISOLACAO EM PVC/A, ANTICHAMA BWF-B, 1 CONDUTOR, 450/750 V, SECAO NOMINAL 185 MM2</t>
  </si>
  <si>
    <t>148,16</t>
  </si>
  <si>
    <t>CABO DE COBRE, FLEXIVEL, CLASSE 4 OU 5, ISOLACAO EM PVC/A, ANTICHAMA BWF-B, 1 CONDUTOR, 450/750 V, SECAO NOMINAL 2,5 MM2</t>
  </si>
  <si>
    <t>1,92</t>
  </si>
  <si>
    <t>CABO DE COBRE, FLEXIVEL, CLASSE 4 OU 5, ISOLACAO EM PVC/A, ANTICHAMA BWF-B, 1 CONDUTOR, 450/750 V, SECAO NOMINAL 240 MM2</t>
  </si>
  <si>
    <t>195,82</t>
  </si>
  <si>
    <t>CABO DE COBRE, FLEXIVEL, CLASSE 4 OU 5, ISOLACAO EM PVC/A, ANTICHAMA BWF-B, 1 CONDUTOR, 450/750 V, SECAO NOMINAL 25 MM2</t>
  </si>
  <si>
    <t>20,33</t>
  </si>
  <si>
    <t>CABO DE COBRE, FLEXIVEL, CLASSE 4 OU 5, ISOLACAO EM PVC/A, ANTICHAMA BWF-B, 1 CONDUTOR, 450/750 V, SECAO NOMINAL 35 MM2</t>
  </si>
  <si>
    <t>27,95</t>
  </si>
  <si>
    <t>CABO DE COBRE, FLEXIVEL, CLASSE 4 OU 5, ISOLACAO EM PVC/A, ANTICHAMA BWF-B, 1 CONDUTOR, 450/750 V, SECAO NOMINAL 4 MM2</t>
  </si>
  <si>
    <t>3,44</t>
  </si>
  <si>
    <t>CABO DE COBRE, FLEXIVEL, CLASSE 4 OU 5, ISOLACAO EM PVC/A, ANTICHAMA BWF-B, 1 CONDUTOR, 450/750 V, SECAO NOMINAL 50 MM2</t>
  </si>
  <si>
    <t>41,03</t>
  </si>
  <si>
    <t>CABO DE COBRE, FLEXIVEL, CLASSE 4 OU 5, ISOLACAO EM PVC/A, ANTICHAMA BWF-B, 1 CONDUTOR, 450/750 V, SECAO NOMINAL 6 MM2</t>
  </si>
  <si>
    <t>4,81</t>
  </si>
  <si>
    <t>CABO DE COBRE, FLEXIVEL, CLASSE 4 OU 5, ISOLACAO EM PVC/A, ANTICHAMA BWF-B, 1 CONDUTOR, 450/750 V, SECAO NOMINAL 70 MM2</t>
  </si>
  <si>
    <t>57,70</t>
  </si>
  <si>
    <t>CABO DE COBRE, FLEXIVEL, CLASSE 4 OU 5, ISOLACAO EM PVC/A, ANTICHAMA BWF-B, 1 CONDUTOR, 450/750 V, SECAO NOMINAL 95 MM2</t>
  </si>
  <si>
    <t>75,65</t>
  </si>
  <si>
    <t>CABO DE COBRE, RIGIDO, CLASSE 2, COMPACTADO, BLINDADO, ISOLACAO EM EPR OU XLPE, COBERTURA ANTICHAMA EM PVC, PEAD OU HFFR, 1 CONDUTOR, 20/35 KV, SECAO NOMINAL 120 MM2</t>
  </si>
  <si>
    <t>195,27</t>
  </si>
  <si>
    <t>CABO DE COBRE, RIGIDO, CLASSE 2, COMPACTADO, BLINDADO, ISOLACAO EM EPR OU XLPE, COBERTURA ANTICHAMA EM PVC, PEAD OU HFFR, 1 CONDUTOR, 20/35 KV, SECAO NOMINAL 150 MM2</t>
  </si>
  <si>
    <t>229,56</t>
  </si>
  <si>
    <t>CABO DE COBRE, RIGIDO, CLASSE 2, COMPACTADO, BLINDADO, ISOLACAO EM EPR OU XLPE, COBERTURA ANTICHAMA EM PVC, PEAD OU HFFR, 1 CONDUTOR, 20/35 KV, SECAO NOMINAL 185 MM2</t>
  </si>
  <si>
    <t>250,15</t>
  </si>
  <si>
    <t>CABO DE COBRE, RIGIDO, CLASSE 2, COMPACTADO, BLINDADO, ISOLACAO EM EPR OU XLPE, COBERTURA ANTICHAMA EM PVC, PEAD OU HFFR, 1 CONDUTOR, 20/35 KV, SECAO NOMINAL 240 MM2</t>
  </si>
  <si>
    <t>310,99</t>
  </si>
  <si>
    <t>CABO DE COBRE, RIGIDO, CLASSE 2, COMPACTADO, BLINDADO, ISOLACAO EM EPR OU XLPE, COBERTURA ANTICHAMA EM PVC, PEAD OU HFFR, 1 CONDUTOR, 20/35 KV, SECAO NOMINAL 300 MM2</t>
  </si>
  <si>
    <t>366,56</t>
  </si>
  <si>
    <t>CABO DE COBRE, RIGIDO, CLASSE 2, COMPACTADO, BLINDADO, ISOLACAO EM EPR OU XLPE, COBERTURA ANTICHAMA EM PVC, PEAD OU HFFR, 1 CONDUTOR, 20/35 KV, SECAO NOMINAL 400 MM2</t>
  </si>
  <si>
    <t>431,30</t>
  </si>
  <si>
    <t>CABO DE COBRE, RIGIDO, CLASSE 2, COMPACTADO, BLINDADO, ISOLACAO EM EPR OU XLPE, COBERTURA ANTICHAMA EM PVC, PEAD OU HFFR, 1 CONDUTOR, 20/35 KV, SECAO NOMINAL 50 MM2</t>
  </si>
  <si>
    <t>131,14</t>
  </si>
  <si>
    <t>CABO DE COBRE, RIGIDO, CLASSE 2, COMPACTADO, BLINDADO, ISOLACAO EM EPR OU XLPE, COBERTURA ANTICHAMA EM PVC, PEAD OU HFFR, 1 CONDUTOR, 20/35 KV, SECAO NOMINAL 500 MM2</t>
  </si>
  <si>
    <t>589,51</t>
  </si>
  <si>
    <t>CABO DE COBRE, RIGIDO, CLASSE 2, COMPACTADO, BLINDADO, ISOLACAO EM EPR OU XLPE, COBERTURA ANTICHAMA EM PVC, PEAD OU HFFR, 1 CONDUTOR, 20/35 KV, SECAO NOMINAL 70 MM2</t>
  </si>
  <si>
    <t>155,63</t>
  </si>
  <si>
    <t>CABO DE COBRE, RIGIDO, CLASSE 2, COMPACTADO, BLINDADO, ISOLACAO EM EPR OU XLPE, COBERTURA ANTICHAMA EM PVC, PEAD OU HFFR, 1 CONDUTOR, 20/35 KV, SECAO NOMINAL 95 MM2</t>
  </si>
  <si>
    <t>185,68</t>
  </si>
  <si>
    <t>CABO DE COBRE, RIGIDO, CLASSE 2, ISOLACAO EM PVC/A, ANTICHAMA BWF-B, 1 CONDUTOR, 450/750 V, SECAO NOMINAL 1,5 MM2</t>
  </si>
  <si>
    <t>1,16</t>
  </si>
  <si>
    <t>CABO DE COBRE, RIGIDO, CLASSE 2, ISOLACAO EM PVC/A, ANTICHAMA BWF-B, 1 CONDUTOR, 450/750 V, SECAO NOMINAL 10 MM2</t>
  </si>
  <si>
    <t>8,72</t>
  </si>
  <si>
    <t>CABO DE COBRE, RIGIDO, CLASSE 2, ISOLACAO EM PVC/A, ANTICHAMA BWF-B, 1 CONDUTOR, 450/750 V, SECAO NOMINAL 150 MM2</t>
  </si>
  <si>
    <t>119,37</t>
  </si>
  <si>
    <t>CABO DE COBRE, RIGIDO, CLASSE 2, ISOLACAO EM PVC/A, ANTICHAMA BWF-B, 1 CONDUTOR, 450/750 V, SECAO NOMINAL 16 MM2</t>
  </si>
  <si>
    <t>13,64</t>
  </si>
  <si>
    <t>CABO DE COBRE, RIGIDO, CLASSE 2, ISOLACAO EM PVC/A, ANTICHAMA BWF-B, 1 CONDUTOR, 450/750 V, SECAO NOMINAL 185 MM2</t>
  </si>
  <si>
    <t>146,51</t>
  </si>
  <si>
    <t>CABO DE COBRE, RIGIDO, CLASSE 2, ISOLACAO EM PVC/A, ANTICHAMA BWF-B, 1 CONDUTOR, 450/750 V, SECAO NOMINAL 2,5 MM2</t>
  </si>
  <si>
    <t>CABO DE COBRE, RIGIDO, CLASSE 2, ISOLACAO EM PVC/A, ANTICHAMA BWF-B, 1 CONDUTOR, 450/750 V, SECAO NOMINAL 240 MM2</t>
  </si>
  <si>
    <t>193,59</t>
  </si>
  <si>
    <t>CABO DE COBRE, RIGIDO, CLASSE 2, ISOLACAO EM PVC/A, ANTICHAMA BWF-B, 1 CONDUTOR, 450/750 V, SECAO NOMINAL 25 MM2</t>
  </si>
  <si>
    <t>20,85</t>
  </si>
  <si>
    <t>CABO DE COBRE, RIGIDO, CLASSE 2, ISOLACAO EM PVC/A, ANTICHAMA BWF-B, 1 CONDUTOR, 450/750 V, SECAO NOMINAL 300 MM2</t>
  </si>
  <si>
    <t>239,61</t>
  </si>
  <si>
    <t>CABO DE COBRE, RIGIDO, CLASSE 2, ISOLACAO EM PVC/A, ANTICHAMA BWF-B, 1 CONDUTOR, 450/750 V, SECAO NOMINAL 35 MM2</t>
  </si>
  <si>
    <t>28,34</t>
  </si>
  <si>
    <t>CABO DE COBRE, RIGIDO, CLASSE 2, ISOLACAO EM PVC/A, ANTICHAMA BWF-B, 1 CONDUTOR, 450/750 V, SECAO NOMINAL 4 MM2</t>
  </si>
  <si>
    <t>CABO DE COBRE, RIGIDO, CLASSE 2, ISOLACAO EM PVC/A, ANTICHAMA BWF-B, 1 CONDUTOR, 450/750 V, SECAO NOMINAL 400 MM2</t>
  </si>
  <si>
    <t>310,00</t>
  </si>
  <si>
    <t>CABO DE COBRE, RIGIDO, CLASSE 2, ISOLACAO EM PVC/A, ANTICHAMA BWF-B, 1 CONDUTOR, 450/750 V, SECAO NOMINAL 50 MM2</t>
  </si>
  <si>
    <t>CABO DE COBRE, RIGIDO, CLASSE 2, ISOLACAO EM PVC/A, ANTICHAMA BWF-B, 1 CONDUTOR, 450/750 V, SECAO NOMINAL 500 MM2</t>
  </si>
  <si>
    <t>384,10</t>
  </si>
  <si>
    <t>CABO DE COBRE, RIGIDO, CLASSE 2, ISOLACAO EM PVC/A, ANTICHAMA BWF-B, 1 CONDUTOR, 450/750 V, SECAO NOMINAL 6 MM2</t>
  </si>
  <si>
    <t>CABO DE COBRE, RIGIDO, CLASSE 2, ISOLACAO EM PVC/A, ANTICHAMA BWF-B, 1 CONDUTOR, 450/750 V, SECAO NOMINAL 70 MM2</t>
  </si>
  <si>
    <t>55,53</t>
  </si>
  <si>
    <t>CABO DE COBRE, RIGIDO, CLASSE 2, ISOLACAO EM PVC/A, ANTICHAMA BWF-B, 1 CONDUTOR, 450/750 V, SECAO NOMINAL 95 MM2</t>
  </si>
  <si>
    <t>75,22</t>
  </si>
  <si>
    <t>CABO DE PAR TRANCADO UTP, 4 PARES, CATEGORIA 5E</t>
  </si>
  <si>
    <t>CABO DE PAR TRANCADO UTP, 4 PARES, CATEGORIA 6</t>
  </si>
  <si>
    <t>CABO FLEXIVEL PVC 750 V, 2 CONDUTORES DE 1,5 MM2</t>
  </si>
  <si>
    <t>4,69</t>
  </si>
  <si>
    <t>CABO FLEXIVEL PVC 750 V, 2 CONDUTORES DE 10,0 MM2</t>
  </si>
  <si>
    <t>22,57</t>
  </si>
  <si>
    <t>CABO FLEXIVEL PVC 750 V, 2 CONDUTORES DE 4,0 MM2</t>
  </si>
  <si>
    <t>10,06</t>
  </si>
  <si>
    <t>CABO FLEXIVEL PVC 750 V, 2 CONDUTORES DE 6,0 MM2</t>
  </si>
  <si>
    <t>15,10</t>
  </si>
  <si>
    <t>CABO FLEXIVEL PVC 750 V, 3 CONDUTORES DE 1,5 MM2</t>
  </si>
  <si>
    <t>6,22</t>
  </si>
  <si>
    <t>CABO FLEXIVEL PVC 750 V, 3 CONDUTORES DE 10,0 MM2</t>
  </si>
  <si>
    <t>31,14</t>
  </si>
  <si>
    <t>CABO FLEXIVEL PVC 750 V, 3 CONDUTORES DE 4,0 MM2</t>
  </si>
  <si>
    <t>14,45</t>
  </si>
  <si>
    <t>CABO FLEXIVEL PVC 750 V, 3 CONDUTORES DE 6,0 MM2</t>
  </si>
  <si>
    <t>20,47</t>
  </si>
  <si>
    <t>CABO FLEXIVEL PVC 750 V, 4 CONDUTORES DE 1,5 MM2</t>
  </si>
  <si>
    <t>7,95</t>
  </si>
  <si>
    <t>CABO FLEXIVEL PVC 750 V, 4 CONDUTORES DE 10,0 MM2</t>
  </si>
  <si>
    <t>42,81</t>
  </si>
  <si>
    <t>CABO FLEXIVEL PVC 750 V, 4 CONDUTORES DE 4,0 MM2</t>
  </si>
  <si>
    <t>18,44</t>
  </si>
  <si>
    <t>CABO FLEXIVEL PVC 750 V, 4 CONDUTORES DE 6,0 MM2</t>
  </si>
  <si>
    <t>CABO MULTIPOLAR DE COBRE, FLEXIVEL, CLASSE 4 OU 5, ISOLACAO EM HEPR, COBERTURA EM PVC-ST2, ANTICHAMA BWF-B, 0,6/1 KV, 3 CONDUTORES DE 1,5 MM2</t>
  </si>
  <si>
    <t>5,25</t>
  </si>
  <si>
    <t>CABO MULTIPOLAR DE COBRE, FLEXIVEL, CLASSE 4 OU 5, ISOLACAO EM HEPR, COBERTURA EM PVC-ST2, ANTICHAMA BWF-B, 0,6/1 KV, 3 CONDUTORES DE 10 MM2</t>
  </si>
  <si>
    <t>27,98</t>
  </si>
  <si>
    <t>CABO MULTIPOLAR DE COBRE, FLEXIVEL, CLASSE 4 OU 5, ISOLACAO EM HEPR, COBERTURA EM PVC-ST2, ANTICHAMA BWF-B, 0,6/1 KV, 3 CONDUTORES DE 120 MM2</t>
  </si>
  <si>
    <t>322,85</t>
  </si>
  <si>
    <t>CABO MULTIPOLAR DE COBRE, FLEXIVEL, CLASSE 4 OU 5, ISOLACAO EM HEPR, COBERTURA EM PVC-ST2, ANTICHAMA BWF-B, 0,6/1 KV, 3 CONDUTORES DE 16 MM2</t>
  </si>
  <si>
    <t>43,75</t>
  </si>
  <si>
    <t>CABO MULTIPOLAR DE COBRE, FLEXIVEL, CLASSE 4 OU 5, ISOLACAO EM HEPR, COBERTURA EM PVC-ST2, ANTICHAMA BWF-B, 0,6/1 KV, 3 CONDUTORES DE 2,5 MM2</t>
  </si>
  <si>
    <t>7,78</t>
  </si>
  <si>
    <t>CABO MULTIPOLAR DE COBRE, FLEXIVEL, CLASSE 4 OU 5, ISOLACAO EM HEPR, COBERTURA EM PVC-ST2, ANTICHAMA BWF-B, 0,6/1 KV, 3 CONDUTORES DE 25 MM2</t>
  </si>
  <si>
    <t>67,69</t>
  </si>
  <si>
    <t>CABO MULTIPOLAR DE COBRE, FLEXIVEL, CLASSE 4 OU 5, ISOLACAO EM HEPR, COBERTURA EM PVC-ST2, ANTICHAMA BWF-B, 0,6/1 KV, 3 CONDUTORES DE 35 MM2</t>
  </si>
  <si>
    <t>91,66</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</si>
  <si>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</si>
  <si>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</si>
  <si>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135,03</t>
  </si>
  <si>
    <t>CABO MULTIPOLAR DE COBRE, FLEXIVEL, CLASSE 4 OU 5, ISOLACAO EM HEPR, COBERTURA EM PVC-ST2, ANTICHAMA BWF-B, 0,6/1 KV, 3 CONDUTORES DE 6 MM2</t>
  </si>
  <si>
    <t>16,88</t>
  </si>
  <si>
    <t>CABO MULTIPOLAR DE COBRE, FLEXIVEL, CLASSE 4 OU 5, ISOLACAO EM HEPR, COBERTURA EM PVC-ST2, ANTICHAMA BWF-B, 0,6/1 KV, 3 CONDUTORES DE 70 MM2</t>
  </si>
  <si>
    <t>189,47</t>
  </si>
  <si>
    <t>CABO MULTIPOLAR DE COBRE, FLEXIVEL, CLASSE 4 OU 5, ISOLACAO EM HEPR, COBERTURA EM PVC-ST2, ANTICHAMA BWF-B, 0,6/1 KV, 3 CONDUTORES DE 95 MM2</t>
  </si>
  <si>
    <t>248,36</t>
  </si>
  <si>
    <t>CABO TELEFONICO CCI 50, 1 PAR, USO INTERNO, SEM BLINDAGEM</t>
  </si>
  <si>
    <t>0,98</t>
  </si>
  <si>
    <t>CABO TELEFONICO CCI 50, 2 PARES, USO INTERNO, SEM BLINDAGEM</t>
  </si>
  <si>
    <t>CABO TELEFONICO CCI 50, 3 PARES, USO INTERNO, SEM BLINDAGEM</t>
  </si>
  <si>
    <t>2,64</t>
  </si>
  <si>
    <t>CABO TELEFONICO CCI 50, 4 PARES, USO INTERNO, SEM BLINDAGEM</t>
  </si>
  <si>
    <t>CABO TELEFONICO CCI 50, 5 PARES, USO INTERNO, SEM BLINDAGEM</t>
  </si>
  <si>
    <t>4,52</t>
  </si>
  <si>
    <t>CABO TELEFONICO CCI 50, 6 PARES, USO INTERNO, SEM BLINDAGEM</t>
  </si>
  <si>
    <t>5,20</t>
  </si>
  <si>
    <t>CABO TELEFONICO CI 50, 10 PARES, USO INTERNO</t>
  </si>
  <si>
    <t>10,21</t>
  </si>
  <si>
    <t>CABO TELEFONICO CI 50, 20 PARES, USO INTERNO</t>
  </si>
  <si>
    <t>19,78</t>
  </si>
  <si>
    <t>CABO TELEFONICO CI 50, 200 PARES, USO INTERNO</t>
  </si>
  <si>
    <t>192,32</t>
  </si>
  <si>
    <t>CABO TELEFONICO CI 50, 30 PARES, USO INTERNO</t>
  </si>
  <si>
    <t>26,92</t>
  </si>
  <si>
    <t>CABO TELEFONICO CI 50, 50 PARES, USO INTERNO</t>
  </si>
  <si>
    <t>47,80</t>
  </si>
  <si>
    <t>CABO TELEFONICO CI 50, 75 PARES, USO INTERNO</t>
  </si>
  <si>
    <t>78,07</t>
  </si>
  <si>
    <t>CABO TELEFONICO CTP - APL - 50, 10 PARES, USO EXTERNO</t>
  </si>
  <si>
    <t>13,25</t>
  </si>
  <si>
    <t>CABO TELEFONICO CTP - APL - 50, 100 PARES, USO EXTERNO</t>
  </si>
  <si>
    <t>96,19</t>
  </si>
  <si>
    <t>CABO TELEFONICO CTP - APL - 50, 20 PARES, USO EXTERNO</t>
  </si>
  <si>
    <t>CABO TELEFONICO CTP - APL - 50, 30 PARES, USO EXTERNO</t>
  </si>
  <si>
    <t>31,28</t>
  </si>
  <si>
    <t>CACAMBA METALICA BASCULANTE COM CAPACIDADE DE 10 M3 (INCLUI MONTAGEM, NAO INCLUI CAMINHAO)</t>
  </si>
  <si>
    <t>71.861,01</t>
  </si>
  <si>
    <t>CACAMBA METALICA BASCULANTE COM CAPACIDADE DE 12 M3 (INCLUI MONTAGEM, NAO INCLUI CAMINHAO)</t>
  </si>
  <si>
    <t>81.602,56</t>
  </si>
  <si>
    <t>CACAMBA METALICA BASCULANTE COM CAPACIDADE DE 6 M3 (INCLUI MONTAGEM, NAO INCLUI CAMINHAO)</t>
  </si>
  <si>
    <t>53.881,11</t>
  </si>
  <si>
    <t>CACAMBA METALICA BASCULANTE COM CAPACIDADE DE 8 M3 (INCLUI MONTAGEM, NAO INCLUI CAMINHAO)</t>
  </si>
  <si>
    <t>64.926,74</t>
  </si>
  <si>
    <t>CADEADO SIMPLES, CORPO EM LATAO MACICO, COM LARGURA DE 25 MM E ALTURA DE APROX 25 MM, HASTE CEMENTADA (NAO LONGA), EM ACO TEMPERADO COM DIAMETRO DE APROX 5,0 MM, INCLUINDO 2 CHAVES</t>
  </si>
  <si>
    <t>18,22</t>
  </si>
  <si>
    <t>CADEADO SIMPLES, CORPO EM LATAO MACICO, COM LARGURA DE 35 MM E ALTURA DE APROX 30 MM, HASTE CEMENTADA (NAO LONGA), EM ACO TEMPERADO COM DIAMETRO DE APROX 6,0 MM, INCLUINDO 2 CHAVES</t>
  </si>
  <si>
    <t>27,12</t>
  </si>
  <si>
    <t>CADEADO SIMPLES, CORPO EM LATAO MACICO, COM LARGURA DE 50 MM E ALTURA DE APROX 40 MM, HASTE CEMENTADA EM ACO TEMPERADO COM DIAMETRO DE APROX 8,0 MM, INCLUINDO 2 CHAVES</t>
  </si>
  <si>
    <t>38,75</t>
  </si>
  <si>
    <t>CADEIRA SUSPENSA MANUAL / BALANCIM INDIVIDUAL (NBR 14751)</t>
  </si>
  <si>
    <t>1.010,73</t>
  </si>
  <si>
    <t>CAIBRO APARELHADO  *7,5 X 7,5* CM, EM MACARANDUBA, ANGELIM OU EQUIVALENTE DA REGIAO</t>
  </si>
  <si>
    <t>28,57</t>
  </si>
  <si>
    <t>CAIBRO APARELHADO *6 X 8* CM, EM MACARANDUBA, ANGELIM OU EQUIVALENTE DA REGIAO</t>
  </si>
  <si>
    <t>23,92</t>
  </si>
  <si>
    <t>CAIBRO NAO APARELHADO  *7,5 X 7,5* CM, EM MACARANDUBA, ANGELIM OU EQUIVALENTE DA REGIAO -  BRUTA</t>
  </si>
  <si>
    <t>27,37</t>
  </si>
  <si>
    <t>CAIBRO NAO APARELHADO *5 X 6* CM, EM MACARANDUBA, ANGELIM OU EQUIVALENTE DA REGIAO -  BRUTA</t>
  </si>
  <si>
    <t>14,00</t>
  </si>
  <si>
    <t>CAIBRO NAO APARELHADO,  *6 X 8* CM,  EM MACARANDUBA, ANGELIM OU EQUIVALENTE DA REGIAO -  BRUTA</t>
  </si>
  <si>
    <t>22,28</t>
  </si>
  <si>
    <t>CAIBRO ROLICO DE MADEIRA TRATADA, D = 4 A 7 CM, H = 3,00 M, EM EUCALIPTO OU EQUIVALENTE DA REGIAO</t>
  </si>
  <si>
    <t>22,32</t>
  </si>
  <si>
    <t>CAIBRO 5 X 5 CM EM PINUS, MISTA OU EQUIVALENTE DA REGIAO - BRUTA</t>
  </si>
  <si>
    <t>5,27</t>
  </si>
  <si>
    <t>CAIXA D'AGUA DE FIBRA DE VIDRO, PARA 500 LITROS, COM TAMPA</t>
  </si>
  <si>
    <t>446,00</t>
  </si>
  <si>
    <t>CAIXA D'AGUA EM POLIETILENO 1000 LITROS, COM TAMPA</t>
  </si>
  <si>
    <t>427,90</t>
  </si>
  <si>
    <t>CAIXA D'AGUA EM POLIETILENO 1500 LITROS, COM TAMPA</t>
  </si>
  <si>
    <t>869,06</t>
  </si>
  <si>
    <t>CAIXA D'AGUA EM POLIETILENO 2000 LITROS, COM TAMPA</t>
  </si>
  <si>
    <t>976,18</t>
  </si>
  <si>
    <t>CAIXA D'AGUA EM POLIETILENO 500 LITROS, COM TAMPA</t>
  </si>
  <si>
    <t>245,67</t>
  </si>
  <si>
    <t>CAIXA D'AGUA EM POLIETILENO 750 LITROS, COM TAMPA</t>
  </si>
  <si>
    <t>421,30</t>
  </si>
  <si>
    <t>CAIXA D'AGUA FIBRA DE VIDRO PARA 1000 LITROS, COM TAMPA</t>
  </si>
  <si>
    <t>612,97</t>
  </si>
  <si>
    <t>CAIXA D'AGUA FIBRA DE VIDRO PARA 10000 LITROS, COM TAMPA</t>
  </si>
  <si>
    <t>5.920,56</t>
  </si>
  <si>
    <t>CAIXA D'AGUA FIBRA DE VIDRO PARA 1500 LITROS, COM TAMPA</t>
  </si>
  <si>
    <t>994,52</t>
  </si>
  <si>
    <t>CAIXA D'AGUA FIBRA DE VIDRO PARA 2000 LITROS, COM TAMPA</t>
  </si>
  <si>
    <t>1.282,01</t>
  </si>
  <si>
    <t>CAIXA D'AGUA FIBRA DE VIDRO PARA 5000 LITROS, COM TAMPA</t>
  </si>
  <si>
    <t>2.855,23</t>
  </si>
  <si>
    <t>CAIXA DE ATERRAMENTO EM CONCRETO PRÃ-MOLDADO, DIAMETRO DE 0,30 M E ALTURA DE 0,35 M, SEM FUNDO E COM TAMPA</t>
  </si>
  <si>
    <t>90,93</t>
  </si>
  <si>
    <t>CAIXA DE CONCRETO ARMADO PRE-MOLDADO, COM FUNDO E SEM TAMPA, DIMENSOES DE 0,30 X 0,30 X 0,30 M</t>
  </si>
  <si>
    <t>98,31</t>
  </si>
  <si>
    <t>CAIXA DE CONCRETO ARMADO PRE-MOLDADO, COM FUNDO E SEM TAMPA, DIMENSOES DE 0,40 X 0,40 X 0,40 M</t>
  </si>
  <si>
    <t>180,25</t>
  </si>
  <si>
    <t>CAIXA DE CONCRETO ARMADO PRE-MOLDADO, COM FUNDO E SEM TAMPA, DIMENSOES DE 0,60 X 0,60 X 0,50 M</t>
  </si>
  <si>
    <t>315,44</t>
  </si>
  <si>
    <t>CAIXA DE CONCRETO ARMADO PRE-MOLDADO, COM FUNDO E SEM TAMPA, DIMENSOES DE 0,80 X 0,80 X 0,50 M</t>
  </si>
  <si>
    <t>571,89</t>
  </si>
  <si>
    <t>CAIXA DE CONCRETO ARMADO PRE-MOLDADO, COM FUNDO E SEM TAMPA, DIMENSOES DE 1,00 X 1,00 X 0,50 M</t>
  </si>
  <si>
    <t>1.024,15</t>
  </si>
  <si>
    <t>CAIXA DE CONCRETO ARMADO PRE-MOLDADO, COM FUNDO E TAMPA, DIMENSOES DE 0,30 X 0,30 X 0,30 M</t>
  </si>
  <si>
    <t>151,57</t>
  </si>
  <si>
    <t>CAIXA DE CONCRETO ARMADO PRE-MOLDADO, COM FUNDO E TAMPA, DIMENSOES DE 0,40 X 0,40 X 0,40 M</t>
  </si>
  <si>
    <t>278,57</t>
  </si>
  <si>
    <t>CAIXA DE CONCRETO ARMADO PRE-MOLDADO, COM FUNDO E TAMPA, DIMENSOES DE 0,60 X 0,60 X 0,50 M</t>
  </si>
  <si>
    <t>353,94</t>
  </si>
  <si>
    <t>CAIXA DE CONCRETO ARMADO PRE-MOLDADO, SEM FUNDO, QUADRADA, DIMENSOES DE 0,30 X 0,30 X 0,30 M</t>
  </si>
  <si>
    <t>78,42</t>
  </si>
  <si>
    <t>CAIXA DE CONCRETO ARMADO PRE-MOLDADO, SEM FUNDO, QUADRADA, DIMENSOES DE 0,40 X 0,40 X 0,40 M</t>
  </si>
  <si>
    <t>130,27</t>
  </si>
  <si>
    <t>CAIXA DE CONCRETO ARMADO PRE-MOLDADO, SEM FUNDO, QUADRADA, DIMENSOES DE 0,60 X 0,60 X 0,50 M</t>
  </si>
  <si>
    <t>252,35</t>
  </si>
  <si>
    <t>CAIXA DE CONCRETO ARMADO PRE-MOLDADO, SEM FUNDO, QUADRADA, DIMENSOES DE 0,80 X 0,80 X 0,50 M</t>
  </si>
  <si>
    <t>524,36</t>
  </si>
  <si>
    <t>CAIXA DE CONCRETO ARMADO PRE-MOLDADO, SEM FUNDO, QUADRADA, DIMENSOES DE 1,00 X 1,00 X 0,50 M</t>
  </si>
  <si>
    <t>826,70</t>
  </si>
  <si>
    <t>CAIXA DE DERIVACAO PARA MEDIDOR DE ENERGIA, COM BARRAMENTO MONOFASICO, EM POLICARBONATO / TERMOPLASTICO - MODULO (PADRAO CONCESSIONARIA LOCAL)</t>
  </si>
  <si>
    <t>210,08</t>
  </si>
  <si>
    <t>CAIXA DE DERIVACAO PARA MEDIDOR DE ENERGIA, COM BARRAMENTO POLIFASICO, EM POLICARBONATO / TERMOPLASTICO - MODULO (PADRAO CONCESSIONARIA LOCAL)</t>
  </si>
  <si>
    <t>223,26</t>
  </si>
  <si>
    <t>CAIXA DE DESCARGA DE PLASTICO EXTERNA, DE *9* L, PUXADOR FIO DE NYLON, NAO INCLUSO CANO, BOLSA, ENGATE</t>
  </si>
  <si>
    <t>52,40</t>
  </si>
  <si>
    <t>CAIXA DE DESCARGA PLASTICA DE EMBUTIR COMPLETA, COM ESPELHO PLASTICO, CAPACIDADE 6 A 10 L, ACESSORIOS INCLUSOS</t>
  </si>
  <si>
    <t>1.158,31</t>
  </si>
  <si>
    <t>CAIXA DE GORDURA CILINDRICA EM CONCRETO SIMPLES,  PRE-MOLDADA, COM DIAMETRO DE 40 CM E ALTURA DE 45 CM, COM TAMPA</t>
  </si>
  <si>
    <t>CAIXA DE GORDURA EM PVC, DIAMETRO MINIMO 300 MM, DIAMETRO DE SAIDA 100 MM, CAPACIDADE  APROXIMADA 18 LITROS, COM TAMPA E CESTO</t>
  </si>
  <si>
    <t>452,93</t>
  </si>
  <si>
    <t>CAIXA DE INCENDIO/ABRIGO PARA MANGUEIRA, DE EMBUTIR/INTERNA, COM 75 X 45 X 17 CM, EM CHAPA DE ACO, PORTA COM VENTILACAO, VISOR COM A INSCRICAO "INCENDIO", SUPORTE/CESTA INTERNA PARA A MANGUEIRA, PINTURA ELETROSTATICA VERMELHA</t>
  </si>
  <si>
    <t>327,93</t>
  </si>
  <si>
    <t>CAIXA DE INCENDIO/ABRIGO PARA MANGUEIRA, DE EMBUTIR/INTERNA, COM 90 X 60 X 17 CM, EM CHAPA DE ACO, PORTA COM VENTILACAO, VISOR COM A INSCRICAO "INCENDIO", SUPORTE/CESTA INTERNA PARA A MANGUEIRA, PINTURA ELETROSTATICA VERMELHA</t>
  </si>
  <si>
    <t>414,79</t>
  </si>
  <si>
    <t>CAIXA DE INCENDIO/ABRIGO PARA MANGUEIRA, DE SOBREPOR/EXTERNA, COM 75 X 45 X 17 CM, EM CHAPA DE ACO, PORTA COM VENTILACAO, VISOR COM A INSCRICAO "INCENDIO", SUPORTE/CESTA INTERNA PARA A MANGUEIRA, PINTURA ELETROSTATICA VERMELHA</t>
  </si>
  <si>
    <t>343,55</t>
  </si>
  <si>
    <t>CAIXA DE INCENDIO/ABRIGO PARA MANGUEIRA, DE SOBREPOR/EXTERNA, COM 90 X 60 X 17 CM, EM CHAPA DE ACO, PORTA COM VENTILACAO, VISOR COM A INSCRICAO "INCENDIO", SUPORTE/CESTA INTERNA PARA A MANGUEIRA, PINTURA ELETROSTATICA VERMELHA</t>
  </si>
  <si>
    <t>419,67</t>
  </si>
  <si>
    <t>CAIXA DE INSPECAO PARA ATERRAMENTO E PARA RAIOS, EM POLIPROPILENO,  DIAMETRO = 300 MM X ALTURA = 400 MM</t>
  </si>
  <si>
    <t>52,16</t>
  </si>
  <si>
    <t>CAIXA DE INSPECAO PARA ATERRAMENTO OU OUTRO USO, EM PVC, DN = 250 X 250 MM</t>
  </si>
  <si>
    <t>60,48</t>
  </si>
  <si>
    <t>CAIXA DE INSPECAO PARA ATERRAMENTO OU OUTRO USO, EM PVC, DN = 300 X *300* MM</t>
  </si>
  <si>
    <t>96,61</t>
  </si>
  <si>
    <t>CAIXA DE INSPECAO PARA ATERRAMENTO OU OUTRO USO, EM PVC, DN = 300 X 250 MM</t>
  </si>
  <si>
    <t>82,43</t>
  </si>
  <si>
    <t>CAIXA DE INSPECAO PARA ATERRAMENTO OU OUTRO USO, EM PVC, DN = 300 X 600 MM</t>
  </si>
  <si>
    <t>180,50</t>
  </si>
  <si>
    <t>CAIXA DE LUZ "3 X 3" EM ACO ESMALTADA</t>
  </si>
  <si>
    <t>CAIXA DE LUZ "4 X 2" EM ACO ESMALTADA</t>
  </si>
  <si>
    <t>2,04</t>
  </si>
  <si>
    <t>CAIXA DE LUZ "4 X 4" EM ACO ESMALTADA</t>
  </si>
  <si>
    <t>4,31</t>
  </si>
  <si>
    <t>CAIXA DE PASSAGEM / DERIVACAO / LUZ, OCTOGONAL 4 X4, EM ACO ESMALTADA, COM FUNDO MOVEL SIMPLES (FMS)</t>
  </si>
  <si>
    <t>CAIXA DE PASSAGEM ELETRICA DE PAREDE, DE EMBUTIR, EM PVC, COM TAMPA APARAFUSADA, DIMENSOES 120 X 120 X *75* MM</t>
  </si>
  <si>
    <t>28,35</t>
  </si>
  <si>
    <t>CAIXA DE PASSAGEM ELETRICA DE PAREDE, DE EMBUTIR, EM PVC, COM TAMPA APARAFUSADA, DIMENSOES 150 X 150 X *75* MM</t>
  </si>
  <si>
    <t>34,68</t>
  </si>
  <si>
    <t>CAIXA DE PASSAGEM ELETRICA DE PAREDE, DE EMBUTIR, EM PVC, COM TAMPA APARAFUSADA, DIMENSOES 200 X 200 X *90* MM</t>
  </si>
  <si>
    <t>57,02</t>
  </si>
  <si>
    <t>CAIXA DE PASSAGEM ELETRICA DE PAREDE, DE EMBUTIR, EM TERMOPLASTICO / PVC, COM TAMPA APARAFUSADA, DIMENSOES 400 X 400 X *120* MM</t>
  </si>
  <si>
    <t>189,01</t>
  </si>
  <si>
    <t>CAIXA DE PASSAGEM ELETRICA DE PAREDE, DE SOBREPOR, EM PVC, COM TAMPA APARAFUSADA, DIMENSOES 300 X 300 X *100* MM</t>
  </si>
  <si>
    <t>114,93</t>
  </si>
  <si>
    <t>CAIXA DE PASSAGEM ELETRICA DE PAREDE, DE SOBREPOR, EM PVC, COM TAMPA APARAFUSADA, DIMENSOES, 400 X 400 X *120* MM</t>
  </si>
  <si>
    <t>169,23</t>
  </si>
  <si>
    <t>CAIXA DE PASSAGEM ELETRICA DE PAREDE, DE SOBREPOR, EM TERMOPLASTICO / PVC, COM TAMPA APARAFUSA, DIMENSOES 200 X 200 X *100* MM</t>
  </si>
  <si>
    <t>64,02</t>
  </si>
  <si>
    <t>CAIXA DE PASSAGEM ELETRICA DE PAREDE, DE SOBREPOR, EM TERMOPLASTICO / PVC, COM TAMPA APARAFUSADA, DIMENSOES, 150 X 150 X *100* MM</t>
  </si>
  <si>
    <t>37,93</t>
  </si>
  <si>
    <t>CAIXA DE PASSAGEM ELETRICA, PARA PISO, EM PVC, DIMENSOES DE 3/4" A 4"</t>
  </si>
  <si>
    <t>448,69</t>
  </si>
  <si>
    <t>CAIXA DE PASSAGEM METALICA DE SOBREPOR COM TAMPA PARAFUSADA, DIMENSOES 20 X 20 X 10 CM</t>
  </si>
  <si>
    <t>41,43</t>
  </si>
  <si>
    <t>CAIXA DE PASSAGEM METALICA DE SOBREPOR COM TAMPA PARAFUSADA, DIMENSOES 30 X 30 X 10 CM</t>
  </si>
  <si>
    <t>81,43</t>
  </si>
  <si>
    <t>CAIXA DE PASSAGEM METALICA DE SOBREPOR COM TAMPA PARAFUSADA, DIMENSOES 40 X 40 X 15 CM</t>
  </si>
  <si>
    <t>130,87</t>
  </si>
  <si>
    <t>CAIXA DE PASSAGEM METALICA DE SOBREPOR COM TAMPA PARAFUSADA, DIMENSOES 50 X 50 X 15 CM</t>
  </si>
  <si>
    <t>195,76</t>
  </si>
  <si>
    <t>CAIXA DE PASSAGEM METALICA DE SOBREPOR COM TAMPA PARAFUSADA, DIMENSOES 60 X 60 X 20 CM</t>
  </si>
  <si>
    <t>261,27</t>
  </si>
  <si>
    <t>CAIXA DE PASSAGEM METALICA DE SOBREPOR COM TAMPA PARAFUSADA, DIMENSOES 70 X 70 X 20 CM</t>
  </si>
  <si>
    <t>315,75</t>
  </si>
  <si>
    <t>CAIXA DE PASSAGEM METALICA DE SOBREPOR COM TAMPA PARAFUSADA, DIMENSOES 80 X 80 X 20 CM</t>
  </si>
  <si>
    <t>400,20</t>
  </si>
  <si>
    <t>CAIXA DE PASSAGEM METALICA, DE SOBREPOR, COM TAMPA APARAFUSADA, DIMENSOES 15 X 15 X *10* CM</t>
  </si>
  <si>
    <t>29,05</t>
  </si>
  <si>
    <t>CAIXA DE PASSAGEM METALICA, DE SOBREPOR, COM TAMPA APARAFUSADA, DIMENSOES 35 X 35 X *12* CM</t>
  </si>
  <si>
    <t>95,38</t>
  </si>
  <si>
    <t>CAIXA DE PASSAGEM/ LUZ / TELEFONIA, DE EMBUTIR,  EM CHAPA DE ACO GALVANIZADO, DIMENSOES 150 X 150 X 15 CM (PADRAO CONCESSIONARIA LOCAL)</t>
  </si>
  <si>
    <t>1.834,11</t>
  </si>
  <si>
    <t>CAIXA DE PASSAGEM/ LUZ / TELEFONIA, DE EMBUTIR,  EM CHAPA DE ACO GALVANIZADO, DIMENSOES 20 X 20 X *12* CM (PADRAO CONCESSIONARIA LOCAL)</t>
  </si>
  <si>
    <t>78,96</t>
  </si>
  <si>
    <t>CAIXA DE PASSAGEM/ LUZ / TELEFONIA, DE EMBUTIR,  EM CHAPA DE ACO GALVANIZADO, DIMENSOES 200 X 200 X 20 CM (PADRAO CONCESSIONARIA LOCAL)</t>
  </si>
  <si>
    <t>3.582,65</t>
  </si>
  <si>
    <t>CAIXA DE PASSAGEM/ LUZ / TELEFONIA, DE EMBUTIR,  EM CHAPA DE ACO GALVANIZADO, DIMENSOES 40 X 40 X *12* CM (PADRAO CONCESSIONARIA LOCAL)</t>
  </si>
  <si>
    <t>174,90</t>
  </si>
  <si>
    <t>CAIXA DE PASSAGEM/ LUZ / TELEFONIA, DE EMBUTIR,  EM CHAPA DE ACO GALVANIZADO, DIMENSOES 60 X 60 X *12* CM (PADRAO CONCESSIONARIA LOCAL)</t>
  </si>
  <si>
    <t>289,83</t>
  </si>
  <si>
    <t>CAIXA DE PASSAGEM/ LUZ / TELEFONIA, DE EMBUTIR,  EM CHAPA DE ACO GALVANIZADO, DIMENSOES 80 X 80 X *12* CM (PADRAO CONCESSIONARIA LOCAL)</t>
  </si>
  <si>
    <t>433,29</t>
  </si>
  <si>
    <t>CAIXA DE PASSAGEM/ LUZ / TELEFONIA, DE EMBUTIR, EM CHAPA DE ACO GALVANIZADO, DIMENSOES 120 X 120 X *12* CM (PADRAO CONCESSIONARIA LOCAL)</t>
  </si>
  <si>
    <t>871,63</t>
  </si>
  <si>
    <t>CAIXA DE PASSAGEM/ LUZ / TELEFONIA, DE SOBREPOR,  EM CHAPA DE ACO GALVANIZADO, DIMENSOES 80 X 80 X *12* CM (PADRAO CONCESSIONARIA LOCAL)</t>
  </si>
  <si>
    <t>542,74</t>
  </si>
  <si>
    <t>CAIXA DE PASSAGEM, EM PVC, DE 4" X 2", PARA ELETRODUTO FLEXIVEL CORRUGADO</t>
  </si>
  <si>
    <t>CAIXA DE PASSAGEM, EM PVC, DE 4" X 4", PARA ELETRODUTO FLEXIVEL CORRUGADO</t>
  </si>
  <si>
    <t>5,99</t>
  </si>
  <si>
    <t>CAIXA DE PROTECAO EXTERNA PARA MEDIDOR HOROSAZONAL, DE BAIXA TENSAO, COM MODULO, EM CHAPA DE ACO (PADRAO DA CONCESSIONARIA LOCAL)</t>
  </si>
  <si>
    <t>3.408,68</t>
  </si>
  <si>
    <t>CAIXA DE PROTECAO PARA TRANSFORMADOR CORRENTE, EM CHAPA DE ACO 18 USG (PADRAO DA CONCESSIONARIA LOCAL)</t>
  </si>
  <si>
    <t>1.090,70</t>
  </si>
  <si>
    <t>CAIXA INTERNA/EXTERNA DE MEDICAO PARA 1 MEDIDOR TRIFASICO, COM VISOR, EM CHAPA DE ACO 18 USG (PADRAO DA CONCESSIONARIA LOCAL)</t>
  </si>
  <si>
    <t>345,66</t>
  </si>
  <si>
    <t>CAIXA INTERNA/EXTERNA DE MEDICAO PARA 4 MEDIDORES MONOFASICOS, COM VISOR, EM CHAPA DE ACO 18 USG (PADRAO DA CONCESSIONARIA LOCAL)</t>
  </si>
  <si>
    <t>559,70</t>
  </si>
  <si>
    <t>CAIXA MODULAR PARA MEDIDOR DE ENERGIA AGRUPADA, EM POLICARBONATO /  TERMOPLASTICO, COM SUPORTE PARA DISJUNTOR (PADRAO DA CONCESSIONARIA LOCAL)</t>
  </si>
  <si>
    <t>124,55</t>
  </si>
  <si>
    <t>CAIXA OCTOGONAL DE FUNDO MOVEL, EM PVC, DE 3" X 3", PARA ELETRODUTO FLEXIVEL CORRUGADO</t>
  </si>
  <si>
    <t>CAIXA OCTOGONAL DE FUNDO MOVEL, EM PVC, DE 4" X 4", PARA ELETRODUTO FLEXIVEL CORRUGADO</t>
  </si>
  <si>
    <t>7,80</t>
  </si>
  <si>
    <t>CAIXA PARA HIDROMETRO CONCRETO PRE MOLDADO, *0,24 M X 0,45 M X 0,30* M (L X C X A)</t>
  </si>
  <si>
    <t>99,95</t>
  </si>
  <si>
    <t>CAIXA PARA MEDICAO COLETIVA TIPO L, PADRAO BIFASICO OU TRIFASICO, PARA ATE 4 MEDIDORES, SEM BARRAMENTO E COM PORTAS INFERIOR E SUPERIOR</t>
  </si>
  <si>
    <t>2.280,00</t>
  </si>
  <si>
    <t>CAIXA PARA MEDICAO COLETIVA TIPO M, PADRAO BIFASICO OU TRIFASICO, PARA ATE 8 MEDIDORES, SEM BARRAMENTO E COM PORTAS INFERIOR E SUPERIOR</t>
  </si>
  <si>
    <t>3.825,08</t>
  </si>
  <si>
    <t>CAIXA PARA MEDICAO COLETIVA TIPO N, PADRAO BIFASICO OU TRIFASICO, PARA ATE 12 MEDIDORES, SEM BARRAMENTO E COM PORTAS INFERIOR E SUPERIOR</t>
  </si>
  <si>
    <t>4.810,88</t>
  </si>
  <si>
    <t>CAIXA PARA MEDIDOR MONOFASICO, EM POLICARBONATO / TERMOPLASTICO, PARA ALOJAR 1 DISJUNTOR (PADRAO DA CONCESSIONARIA LOCAL)</t>
  </si>
  <si>
    <t>65,02</t>
  </si>
  <si>
    <t>CAIXA PARA MEDIDOR POLIFASICO, EM POLICARBONATO / TERMOPLASTICO, PARA ALOJAR 1 DISJUNTOR (PADRAO DA CONCESSIONARIA LOCAL)</t>
  </si>
  <si>
    <t>154,23</t>
  </si>
  <si>
    <t>CAIXA PRE-MOLDADA PARA BOCA DE LOBO, EM CONCRETO ARMADO, COM FCK DE 25 MPA, COM DIMENSOES 1,10 X 0,65 X 1,00 M (COMPRIMENTO X LARGURA X ALTURA)</t>
  </si>
  <si>
    <t>458,82</t>
  </si>
  <si>
    <t>CAIXA SIFONADA PVC, 100 X 100 X 50 MM, COM GRELHA REDONDA, BRANCA</t>
  </si>
  <si>
    <t>28,67</t>
  </si>
  <si>
    <t>CAIXA SIFONADA PVC, 250 X 230 X 75 MM, COM TAMPA CEGA QUADRADA, BRANCA</t>
  </si>
  <si>
    <t>120,60</t>
  </si>
  <si>
    <t>CAIXA SIFONADA, PVC, 150 X *185* X 75 MM, COM GRELHA QUADRADA, BRANCA</t>
  </si>
  <si>
    <t>82,16</t>
  </si>
  <si>
    <t>CAIXA SIFONADA, PVC, 150 X 150 X 50 MM, COM GRELHA QUADRADA, BRANCA (NBR 5688)</t>
  </si>
  <si>
    <t>53,65</t>
  </si>
  <si>
    <t>CAIXA SIFONADA, PVC, 150 X 150 X 50 MM, COM GRELHA REDONDA, BRANCA</t>
  </si>
  <si>
    <t>64,67</t>
  </si>
  <si>
    <t>CAL HIDRATADA CH-I PARA ARGAMASSAS</t>
  </si>
  <si>
    <t>0,65</t>
  </si>
  <si>
    <t>CAL HIDRATADA PARA PINTURA</t>
  </si>
  <si>
    <t>1,08</t>
  </si>
  <si>
    <t>CAL VIRGEM COMUM PARA ARGAMASSAS (NBR 6453)</t>
  </si>
  <si>
    <t>CALCARIO DOLOMITICO A (POSTO PEDREIRA/FORNECEDOR,  SEM FRETE)</t>
  </si>
  <si>
    <t>CALCETEIRO  (MENSALISTA)</t>
  </si>
  <si>
    <t>2.997,13</t>
  </si>
  <si>
    <t>CALCETEIRO (HORISTA)</t>
  </si>
  <si>
    <t>17,05</t>
  </si>
  <si>
    <t>CALHA MOLDURA AMERICANA DE CHAPA DE ACO GALVANIZADA NUM 26, CORTE 33 CM</t>
  </si>
  <si>
    <t>37,18</t>
  </si>
  <si>
    <t>CALHA PARA AGUA FURTADA DE CHAPA DE ACO GALVANIZADA NUM 26, CORTE 40 CM</t>
  </si>
  <si>
    <t>37,47</t>
  </si>
  <si>
    <t>CALHA PARA AGUA FURTADA DE CHAPA DE ACO GALVANIZADA NUM 26, CORTE 50 CM</t>
  </si>
  <si>
    <t>44,29</t>
  </si>
  <si>
    <t>CALHA PLATIBANDA DE CHAPA DE ACO GALVANIZADA NUM 26, CORTE 45 CM</t>
  </si>
  <si>
    <t>CALHA PLUVIAL DE PVC, DIAMETRO ENTRE 119 E 170 MM, COMPRIMENTO DE 3 M, PARA DRENAGEM PREDIAL</t>
  </si>
  <si>
    <t>55,76</t>
  </si>
  <si>
    <t>CALHA QUADRADA DE CHAPA DE ACO GALVANIZADA NUM 24, CORTE 100 CM</t>
  </si>
  <si>
    <t>122,16</t>
  </si>
  <si>
    <t>CALHA QUADRADA DE CHAPA DE ACO GALVANIZADA NUM 24, CORTE 33 CM</t>
  </si>
  <si>
    <t>47,94</t>
  </si>
  <si>
    <t>CALHA QUADRADA DE CHAPA DE ACO GALVANIZADA NUM 24, CORTE 50 CM</t>
  </si>
  <si>
    <t>62,45</t>
  </si>
  <si>
    <t>CALHA QUADRADA DE CHAPA DE ACO GALVANIZADA NUM 26, CORTE 33 CM</t>
  </si>
  <si>
    <t>CALHA QUADRADA DE CHAPA DE ACO GALVANIZADA NUM 28, CORTE 25 CM</t>
  </si>
  <si>
    <t>23,97</t>
  </si>
  <si>
    <t>CALHA/CANALETA DE CONCRETO SIMPLES, TIPO MEIA CANA, DIAMETRO DE 20 CM, PARA AGUA PLUVIAL</t>
  </si>
  <si>
    <t>17,02</t>
  </si>
  <si>
    <t>CALHA/CANALETA DE CONCRETO SIMPLES, TIPO MEIA CANA, DIAMETRO DE 30 CM, PARA AGUA PLUVIAL</t>
  </si>
  <si>
    <t>20,80</t>
  </si>
  <si>
    <t>CALHA/CANALETA DE CONCRETO SIMPLES, TIPO MEIA CANA, DIAMETRO DE 40 CM, PARA AGUA PLUVIAL</t>
  </si>
  <si>
    <t>27,20</t>
  </si>
  <si>
    <t>CALHA/CANALETA DE CONCRETO SIMPLES, TIPO MEIA CANA, DIAMETRO DE 50 CM, PARA AGUA PLUVIAL</t>
  </si>
  <si>
    <t>44,13</t>
  </si>
  <si>
    <t>CALHA/CANALETA DE CONCRETO SIMPLES, TIPO MEIA CANA, DIAMETRO DE 60 CM, PARA AGUA PLUVIAL</t>
  </si>
  <si>
    <t>57,08</t>
  </si>
  <si>
    <t>CALHA/CANALETA DE CONCRETO SIMPLES, TIPO MEIA CANA, DIAMETRO DE 80 CM, PARA AGUA PLUVIAL</t>
  </si>
  <si>
    <t>106,67</t>
  </si>
  <si>
    <t>CAMADA SEPARADORA DE FILME DE POLIETILENO 20 A 25 MICRA</t>
  </si>
  <si>
    <t>1,78</t>
  </si>
  <si>
    <t>CAMINHAO TOCO, PESO BRUTO TOTAL 13000 KG, CARGA UTIL MAXIMA 7925 KG, DISTANCIA ENTRE EIXOS 4,80 M, POTENCIA 189 CV (INCLUI CABINE E CHASSI, NAO INCLUI CARROCERIA)</t>
  </si>
  <si>
    <t>385.595,00</t>
  </si>
  <si>
    <t>CAMINHAO TOCO, PESO BRUTO TOTAL 13200 KG, CARGA UTIL MAXIMA 9200 KG, DISTANCIA ENTRE EIXOS 3,31 M, POTENCIA 175 CV (INCLUI CABINE E CHASSI, NAO INCLUI CARROCERIA)</t>
  </si>
  <si>
    <t>CAMINHAO TOCO, PESO BRUTO TOTAL 14300 KG, CARGA UTIL MAXIMA 9480 KG, DISTANCIA ENTRE EIXOS 4,80 M, POTENCIA 185 CV (INCLUI CABINE E CHASSI, NAO INCLUI CARROCERIA)</t>
  </si>
  <si>
    <t>402.678,28</t>
  </si>
  <si>
    <t>CAMINHAO TOCO, PESO BRUTO TOTAL 16000 KG, CARGA UTIL MAXIMA DE 10685 KG, DISTANCIA ENTRE EIXOS 4,8M, POTENCIA 189 CV (INCLUI CABINE E CHASSI, NAO INCLUI CARROCERIA)</t>
  </si>
  <si>
    <t>339.225,92</t>
  </si>
  <si>
    <t>CAMINHAO TOCO, PESO BRUTO TOTAL 16000 KG, CARGA UTIL MAXIMA 10600 KG, DISTANCIA ENTRE EIXOS 4,80 M, POTENCIA 277 CV (INCLUI CABINE E CHASSI, NAO INCLUI CARROCERIA)</t>
  </si>
  <si>
    <t>472.231,79</t>
  </si>
  <si>
    <t>CAMINHAO TOCO, PESO BRUTO TOTAL 16000 KG, CARGA UTIL MAXIMA 10780 KG, DISTANCIA ENTRE EIXOS 3,56 M, POTENCIA 277 CV (INCLUI CABINE E CHASSI, NAO INCLUI CARROCERIA)</t>
  </si>
  <si>
    <t>474.062,17</t>
  </si>
  <si>
    <t>CAMINHAO TOCO, PESO BRUTO TOTAL 16000 KG, CARGA UTIL MAXIMA 11030 KG, DISTANCIA ENTRE EIXOS 5,41 M, POTENCIA 185 CV (INCLUI CABINE E CHASSI, NAO INCLUI CARROCERIA)</t>
  </si>
  <si>
    <t>429.889,57</t>
  </si>
  <si>
    <t>CAMINHAO TOCO, PESO BRUTO TOTAL 16000 KG, CARGA UTIL MAXIMA 11330 KG, DISTANCIA ENTRE EIXOS 4,80 M, POTENCIA 186 CV (INCLUI CABINE E CHASSI, NAO INCLUI CARROCERIA)</t>
  </si>
  <si>
    <t>474.062,13</t>
  </si>
  <si>
    <t>CAMINHAO TOCO, PESO BRUTO TOTAL 16000 KG, CARGA UTIL MAXIMA 13071 KG, DISTANCIA ENTRE EIXOS 4,80 M, POTENCIA 230 CV (INCLUI CABINE E CHASSI, NAO INCLUI CARROCERIA)</t>
  </si>
  <si>
    <t>452.708,00</t>
  </si>
  <si>
    <t>CAMINHAO TOCO, PESO BRUTO TOTAL 8250 KG, CARGA UTIL MAXIMA 5110 KG, DISTANCIA ENTRE EIXOS 4,30 M, POTENCIA 162 CV (INCLUI CABINE E CHASSI, NAO INCLUI CARROCERIA)</t>
  </si>
  <si>
    <t>316.041,45</t>
  </si>
  <si>
    <t>CAMINHAO TOCO, PESO BRUTO TOTAL 9000 KG, CARGA UTIL MAXIMA 5940 KG, DISTANCIA ENTRE EIXOS 3,69 M, POTENCIA 177 CV (INCLUI CABINE E CHASSI, NAO INCLUI CARROCERIA)</t>
  </si>
  <si>
    <t>346.486,33</t>
  </si>
  <si>
    <t>CAMINHAO TOCO, PESO BRUTO TOTAL 9600 KG, CARGA UTIL MAXIMA 6190 KG, DISTANCIA ENTRE EIXOS 3,70 M, POTENCIA 156 CV (INCLUI CABINE E CHASSI, NAO INCLUI CARROCERIA)</t>
  </si>
  <si>
    <t>345.266,12</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</si>
  <si>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</si>
  <si>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</si>
  <si>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492.975,84</t>
  </si>
  <si>
    <t>CAMINHAO TRUCADO, PESO BRUTO TOTAL 23000 KG, CARGA UTIL MAXIMA 15285 KG, DISTANCIA ENTRE EIXOS 4,80 M, POTENCIA 326 CV (INCLUI CABINE E CHASSI, NAO INCLUI CARROCERIA)</t>
  </si>
  <si>
    <t>556.428,19</t>
  </si>
  <si>
    <t>CAMINHAO TRUCADO, PESO BRUTO TOTAL 23000 KG, CARGA UTIL MAXIMA 15935 KG, DISTANCIA ENTRE EIXOS 4,80 M, POTENCIA 230 CV (INCLUI CABINE E CHASSI, NAO INCLUI CARROCERIA)</t>
  </si>
  <si>
    <t>500.663,33</t>
  </si>
  <si>
    <t>CAMINHAO TRUCADO, PESO BRUTO TOTAL 23000 KG, CARGA UTIL MAXIMA 15940 KG, DISTANCIA ENTRE EIXOS 3,60 M, POTENCIA 286 CV (INCLUI CABINE E CHASSI, NAO INCLUI CARROCERIA)</t>
  </si>
  <si>
    <t>528.362,74</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</si>
  <si>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</si>
  <si>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277 CV (INCLUI CABINE E CHASSI, NAO INCLUI CARROCERIA)</t>
  </si>
  <si>
    <t>522.261,55</t>
  </si>
  <si>
    <t>CAMINHONETE COM MOTOR A DIESEL, POTENCIA *160* CV, CABINE DUPLA, 4X4</t>
  </si>
  <si>
    <t>239.030,67</t>
  </si>
  <si>
    <t>CAMPAINHA ALTA POTENCIA 110V / 220V, DIAMETRO 150 MM</t>
  </si>
  <si>
    <t>137,29</t>
  </si>
  <si>
    <t>CAMPAINHA CIGARRA 127 V / 220 V (APENAS MODULO)</t>
  </si>
  <si>
    <t>18,65</t>
  </si>
  <si>
    <t>CAMPAINHA CIGARRA 127 V / 220 V, CONJUNTO MONTADO PARA EMBUTIR 4" X 2" (PLACA + SUPORTE + MODULO)</t>
  </si>
  <si>
    <t>22,04</t>
  </si>
  <si>
    <t>CANALETA DE CONCRETO ESTRUTURAL 14 X 19 X 29 CM, FBK 14 MPA (NBR 6136)</t>
  </si>
  <si>
    <t>4,44</t>
  </si>
  <si>
    <t>CANALETA DE CONCRETO ESTRUTURAL 14 X 19 X 29 CM, FBK 4,5 MPA (NBR 6136)</t>
  </si>
  <si>
    <t>3,69</t>
  </si>
  <si>
    <t>CANALETA DE CONCRETO ESTRUTURAL 14 X 19 X 39 CM, FBK 14 MPA (NBR 6136)</t>
  </si>
  <si>
    <t>4,71</t>
  </si>
  <si>
    <t>CANALETA DE CONCRETO ESTRUTURAL 14 X 19 X 39 CM, FBK 4,5 MPA (NBR 6136)</t>
  </si>
  <si>
    <t>3,71</t>
  </si>
  <si>
    <t>CANALETA DE CONCRETO 14 X 19 X 19 CM (CLASSE C - NBR 6136)</t>
  </si>
  <si>
    <t>CANALETA DE CONCRETO 19 X 19 X 19 CM (CLASSE C - NBR 6136)</t>
  </si>
  <si>
    <t>2,56</t>
  </si>
  <si>
    <t>CANALETA DE CONCRETO 9 X 19 X 19 CM (CLASSE C - NBR 6136)</t>
  </si>
  <si>
    <t>1,44</t>
  </si>
  <si>
    <t>CANALETA ESTRUTURAL CERAMICA, 14 X 19 X 19 CM, 6,0 MPA (NBR 15270)</t>
  </si>
  <si>
    <t>1,83</t>
  </si>
  <si>
    <t>CANALETA ESTRUTURAL CERAMICA, 14 X 19 X 29 CM, 6,0 MPA (NBR 15270)</t>
  </si>
  <si>
    <t>2,47</t>
  </si>
  <si>
    <t>CANALETA ESTRUTURAL CERAMICA, 14 X 19 X 39 CM, 6,0 MPA (NBR 15270)</t>
  </si>
  <si>
    <t>3,28</t>
  </si>
  <si>
    <t>CANOPLA ACABAMENTO CROMADO PARA INSTALACAO DE SPRINKLER, SOB FORRO, 15 MM</t>
  </si>
  <si>
    <t>5,23</t>
  </si>
  <si>
    <t>CANTONEIRA (ABAS IGUAIS) EM FERRO GALVANIZADO, 25,4 MM X 3,17 MM (L X E), 1,27KG/M</t>
  </si>
  <si>
    <t>15,44</t>
  </si>
  <si>
    <t>CANTONEIRA (ABAS IGUAIS) EM FERRO GALVANIZADO, 38,1 MM X 3,17 MM (L X E), 3,48 KG/M</t>
  </si>
  <si>
    <t>40,57</t>
  </si>
  <si>
    <t>CANTONEIRA (ABAS IGUAIS) EM FERRO GALVANIZADO, 50,8 MM X 9,53 MM (L X E), 6,99 KG/M</t>
  </si>
  <si>
    <t>85,50</t>
  </si>
  <si>
    <t>CANTONEIRA "U" ALUMINIO ABAS IGUAIS 1 ", E = 3/32 "</t>
  </si>
  <si>
    <t>35,32</t>
  </si>
  <si>
    <t>CANTONEIRA ACO ABAS IGUAIS (QUALQUER BITOLA), ESPESSURA ENTRE 1/8" E 1/4"</t>
  </si>
  <si>
    <t>10,27</t>
  </si>
  <si>
    <t>CANTONEIRA ALUMINIO ABAS DESIGUAIS 1" X 3/4 ", E = 1/8 "</t>
  </si>
  <si>
    <t>37,85</t>
  </si>
  <si>
    <t>CANTONEIRA ALUMINIO ABAS DESIGUAIS 2 1/2" X 1/2 ", E = 3/16 "</t>
  </si>
  <si>
    <t>36,58</t>
  </si>
  <si>
    <t>CANTONEIRA ALUMINIO ABAS IGUAIS 1 ", E = 1/8 ", 25,40 X 3,17 MM (0,408 KG/M)</t>
  </si>
  <si>
    <t>CANTONEIRA ALUMINIO ABAS IGUAIS 1 ", E = 3 /16 "</t>
  </si>
  <si>
    <t>22,25</t>
  </si>
  <si>
    <t>CANTONEIRA ALUMINIO ABAS IGUAIS 1 1/2 ", E = 3/16 "</t>
  </si>
  <si>
    <t>CANTONEIRA ALUMINIO ABAS IGUAIS 1 1/4 ", E = 3/16 "</t>
  </si>
  <si>
    <t>35,20</t>
  </si>
  <si>
    <t>CANTONEIRA ALUMINIO ABAS IGUAIS 2 ", E = 1/4 "</t>
  </si>
  <si>
    <t>59,50</t>
  </si>
  <si>
    <t>CANTONEIRA ALUMINIO ABAS IGUAIS 2 ", E = 1/8 "</t>
  </si>
  <si>
    <t>37,59</t>
  </si>
  <si>
    <t>CAP OU TAMPAO DE FERRO GALVANIZADO, COM ROSCA BSP, DE 1 1/2"</t>
  </si>
  <si>
    <t>19,90</t>
  </si>
  <si>
    <t>CAP OU TAMPAO DE FERRO GALVANIZADO, COM ROSCA BSP, DE 1 1/4"</t>
  </si>
  <si>
    <t>16,12</t>
  </si>
  <si>
    <t>CAP OU TAMPAO DE FERRO GALVANIZADO, COM ROSCA BSP, DE 1/2"</t>
  </si>
  <si>
    <t>CAP OU TAMPAO DE FERRO GALVANIZADO, COM ROSCA BSP, DE 1/4"</t>
  </si>
  <si>
    <t>5,44</t>
  </si>
  <si>
    <t>CAP OU TAMPAO DE FERRO GALVANIZADO, COM ROSCA BSP, DE 1"</t>
  </si>
  <si>
    <t>10,56</t>
  </si>
  <si>
    <t>CAP OU TAMPAO DE FERRO GALVANIZADO, COM ROSCA BSP, DE 2 1/2"</t>
  </si>
  <si>
    <t>51,86</t>
  </si>
  <si>
    <t>CAP OU TAMPAO DE FERRO GALVANIZADO, COM ROSCA BSP, DE 2"</t>
  </si>
  <si>
    <t>28,75</t>
  </si>
  <si>
    <t>CAP OU TAMPAO DE FERRO GALVANIZADO, COM ROSCA BSP, DE 3/4"</t>
  </si>
  <si>
    <t>7,24</t>
  </si>
  <si>
    <t>CAP OU TAMPAO DE FERRO GALVANIZADO, COM ROSCA BSP, DE 3/8"</t>
  </si>
  <si>
    <t>CAP OU TAMPAO DE FERRO GALVANIZADO, COM ROSCA BSP, DE 3"</t>
  </si>
  <si>
    <t>73,92</t>
  </si>
  <si>
    <t>CAP OU TAMPAO DE FERRO GALVANIZADO, COM ROSCA BSP, DE 4"</t>
  </si>
  <si>
    <t>123,65</t>
  </si>
  <si>
    <t>CAP PPR DN 20 MM, PARA AGUA QUENTE PREDIAL</t>
  </si>
  <si>
    <t>2,02</t>
  </si>
  <si>
    <t>CAP PPR DN 25 MM, PARA AGUA QUENTE PREDIAL</t>
  </si>
  <si>
    <t>3,48</t>
  </si>
  <si>
    <t>CAP PVC, ROSCAVEL, 1 1/2",  AGUA FRIA PREDIAL</t>
  </si>
  <si>
    <t>16,69</t>
  </si>
  <si>
    <t>CAP PVC, ROSCAVEL, 1 1/4",  AGUA FRIA PREDIAL</t>
  </si>
  <si>
    <t>16,17</t>
  </si>
  <si>
    <t>CAP PVC, ROSCAVEL, 1/2", PARA AGUA FRIA PREDIAL</t>
  </si>
  <si>
    <t>2,07</t>
  </si>
  <si>
    <t>CAP PVC, ROSCAVEL, 1",  PARA AGUA FRIA PREDIAL</t>
  </si>
  <si>
    <t>5,56</t>
  </si>
  <si>
    <t>CAP PVC, ROSCAVEL, 2 1/2",  AGUA FRIA PREDIAL</t>
  </si>
  <si>
    <t>32,87</t>
  </si>
  <si>
    <t>CAP PVC, ROSCAVEL, 2",  AGUA FRIA PREDIAL</t>
  </si>
  <si>
    <t>16,97</t>
  </si>
  <si>
    <t>CAP PVC, ROSCAVEL, 3/4",  PARA AGUA FRIA PREDIAL</t>
  </si>
  <si>
    <t>CAP PVC, ROSCAVEL, 3",  AGUA FRIA PREDIAL</t>
  </si>
  <si>
    <t>42,94</t>
  </si>
  <si>
    <t>CAP PVC, SERIE R, DN 100 MM, PARA ESGOTO OU AGUAS PLUVIAIS PREDIAIS</t>
  </si>
  <si>
    <t>21,02</t>
  </si>
  <si>
    <t>CAP PVC, SERIE R, DN 150 MM, PARA ESGOTO OU AGUAS PLUVIAIS PREDIAIS</t>
  </si>
  <si>
    <t>100,20</t>
  </si>
  <si>
    <t>CAP PVC, SERIE R, DN 75 MM, PARA ESGOTO OU AGUAS PLUVIAIS PREDIAIS</t>
  </si>
  <si>
    <t>CAP PVC, SOLDAVEL, DN 100 MM, SERIE NORMAL, PARA ESGOTO PREDIAL</t>
  </si>
  <si>
    <t>12,29</t>
  </si>
  <si>
    <t>CAP PVC, SOLDAVEL, DN 50 MM, SERIE NORMAL, PARA ESGOTO PREDIAL</t>
  </si>
  <si>
    <t>CAP PVC, SOLDAVEL, DN 75 MM, SERIE NORMAL, PARA ESGOTO PREDIAL</t>
  </si>
  <si>
    <t>9,30</t>
  </si>
  <si>
    <t>CAP PVC, SOLDAVEL, 110 MM, PARA AGUA FRIA PREDIAL</t>
  </si>
  <si>
    <t>105,57</t>
  </si>
  <si>
    <t>CAP PVC, SOLDAVEL, 20 MM, PARA AGUA FRIA PREDIAL</t>
  </si>
  <si>
    <t>1,50</t>
  </si>
  <si>
    <t>CAP PVC, SOLDAVEL, 25 MM, PARA AGUA FRIA PREDIAL</t>
  </si>
  <si>
    <t>CAP PVC, SOLDAVEL, 32 MM, PARA AGUA FRIA PREDIAL</t>
  </si>
  <si>
    <t>2,97</t>
  </si>
  <si>
    <t>CAP PVC, SOLDAVEL, 40 MM, PARA AGUA FRIA PREDIAL</t>
  </si>
  <si>
    <t>5,72</t>
  </si>
  <si>
    <t>CAP PVC, SOLDAVEL, 50 MM, PARA AGUA FRIA PREDIAL</t>
  </si>
  <si>
    <t>10,83</t>
  </si>
  <si>
    <t>CAP PVC, SOLDAVEL, 60 MM, PARA AGUA FRIA PREDIAL</t>
  </si>
  <si>
    <t>CAP PVC, SOLDAVEL, 75 MM, PARA AGUA FRIA PREDIAL</t>
  </si>
  <si>
    <t>29,61</t>
  </si>
  <si>
    <t>CAP PVC, SOLDAVEL, 85 MM, PARA AGUA FRIA PREDIAL</t>
  </si>
  <si>
    <t>70,24</t>
  </si>
  <si>
    <t>CAP, PVC PBA, JE, DN 100 / DE 110 MM,  PARA REDE DE AGUA (NBR 10351)</t>
  </si>
  <si>
    <t>45,28</t>
  </si>
  <si>
    <t>CAP, PVC PBA, JE, DN 50 / DE 60 MM,  PARA REDE DE AGUA (NBR 10351)</t>
  </si>
  <si>
    <t>11,35</t>
  </si>
  <si>
    <t>CAP, PVC PBA, JE, DN 75 / DE 85 MM,  PARA REDE DE AGUA (NBR 10351)</t>
  </si>
  <si>
    <t>29,57</t>
  </si>
  <si>
    <t>CAP, PVC, JE, OCRE, DN 150 MM (CONEXAO PARA TUBO COLETOR DE ESGOTO)</t>
  </si>
  <si>
    <t>97,80</t>
  </si>
  <si>
    <t>CAP, PVC, JE, OCRE, DN 200 MM (CONEXAO PARA TUBO COLETOR DE ESGOTO)</t>
  </si>
  <si>
    <t>152,27</t>
  </si>
  <si>
    <t>CAPA PARA CHUVA EM PVC COM FORRO DE POLIESTER, COM CAPUZ (AMARELA OU AZUL)</t>
  </si>
  <si>
    <t>18,20</t>
  </si>
  <si>
    <t>CAPACETE DE SEGURANCA ABA FRONTAL COM SUSPENSAO DE POLIETILENO, SEM JUGULAR (CLASSE B)</t>
  </si>
  <si>
    <t>CAPACITOR TRIFASICO, POTENCIA 2,5 KVAR, TENSAO 220 V, FORNECIDO COM CAPA PROTETORA, RESISTOR INTERNO A UNIDADE CAPACITIVA</t>
  </si>
  <si>
    <t>142,96</t>
  </si>
  <si>
    <t>CAPACITOR TRIFASICO, POTENCIA 5 KVAR, TENSAO 220 V, FORNECIDO COM CAPA PROTETORA, RESISTOR INTERNO A UNIDADE CAPACITIVA</t>
  </si>
  <si>
    <t>242,91</t>
  </si>
  <si>
    <t>CAPIM BRAQUIARIA DECUMBENS/ BRAQUIARINHA, VC *70*% MINIMO</t>
  </si>
  <si>
    <t>42,71</t>
  </si>
  <si>
    <t>CAPTOR FRANKLIN (4 PONTAS), EM LATAO CROMADO, H = 300 MM, DUAS DESCIDAS</t>
  </si>
  <si>
    <t>82,58</t>
  </si>
  <si>
    <t>CAPTOR FRANKLIN (4 PONTAS), EM LATAO CROMADO, H = 300 MM, UMA DESCIDA</t>
  </si>
  <si>
    <t>74,86</t>
  </si>
  <si>
    <t>CAPTOR FRANKLIN (4 PONTAS), EM LATAO CROMADO, H = 350 MM, DUAS DESCIDAS</t>
  </si>
  <si>
    <t>144,80</t>
  </si>
  <si>
    <t>CAPTOR FRANKLIN (4 PONTAS), EM LATAO CROMADO, H=350 MM, UMA DESCIDA</t>
  </si>
  <si>
    <t>130,30</t>
  </si>
  <si>
    <t>CARENAGEM /TAMPA, EM PLASTICO, COR BRANCA, UTILIZADO EM KIT CHASSI METALICO PARA INSTALACAO HIDRAULICA DE CUBA SIMPLES SEM MAQUINA DE LAVAR ROUPA, LARGURA *355* MM X ALTURA *670* MM (COM FUROS E DEMAIS ENCAIXES)</t>
  </si>
  <si>
    <t>34,18</t>
  </si>
  <si>
    <t>CARENAGEM /TAMPA, EM PLASTICO, COR BRANCA, UTILIZADO EM KIT CHASSI METALICO PARA INSTALACAO HIDRAULICA DE TANQUE COM MAQUINA DE LAVAR ROUPA, LARGURA *360* MM X ALTURA *470* MM (COM FUROS E DEMAIS ENCAIXES)</t>
  </si>
  <si>
    <t>31,06</t>
  </si>
  <si>
    <t>CARPETE DE NYLON EM MANTA PARA TRAFEGO COMERCIAL PESADO, E = 6 A 7 MM (INSTALADO)</t>
  </si>
  <si>
    <t>118,27</t>
  </si>
  <si>
    <t>CARPETE DE NYLON EM MANTA PARA TRAFEGO COMERCIAL PESADO, E = 9 A 10 MM (INSTALADO)</t>
  </si>
  <si>
    <t>145,30</t>
  </si>
  <si>
    <t>CARPETE DE NYLON EM PLACAS 50 X 50 CM PARA TRAFEGO COMERCIAL PESADO, E = 6,5 MM (INSTALADO)</t>
  </si>
  <si>
    <t>148,37</t>
  </si>
  <si>
    <t>CARPETE DE POLIESTER EM MANTA PARA TRAFEGO COMERCIAL PESADO, E = 4 A 5 MM (INSTALADO)</t>
  </si>
  <si>
    <t>45,78</t>
  </si>
  <si>
    <t>CARPETE DE POLIPROPILENO EM MANTA PARA TRAFEGO COMERCIAL MEDIO, E = 5 A 6 MM (INSTALADO)</t>
  </si>
  <si>
    <t>77,95</t>
  </si>
  <si>
    <t>CARPINTEIRO AUXILIAR (HORISTA)</t>
  </si>
  <si>
    <t>CARPINTEIRO AUXILIAR (MENSALISTA)</t>
  </si>
  <si>
    <t>CARPINTEIRO DE ESQUADRIAS (HORISTA)</t>
  </si>
  <si>
    <t>CARPINTEIRO DE ESQUADRIAS (MENSALISTA)</t>
  </si>
  <si>
    <t>CARPINTEIRO DE FORMAS (HORISTA)</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</si>
  <si>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</si>
  <si>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</si>
  <si>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</si>
  <si>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3.697,70</t>
  </si>
  <si>
    <t>CARRINHO DE MAO DE ACO CAPACIDADE 50 A 60 L, PNEU COM CAMARA</t>
  </si>
  <si>
    <t>235,33</t>
  </si>
  <si>
    <t>CARROCERIA FIXA ABERTA DE MADEIRA PARA TRANSPORTE GERAL DE CARGA SECA DIMENSOES APROXIMADAS 2,25 X 4,10 X 0,50 M (INCLUI MONTAGEM, NAO INCLUI CAMINHAO)</t>
  </si>
  <si>
    <t>16.750,00</t>
  </si>
  <si>
    <t>CARROCERIA FIXA ABERTA DE MADEIRA PARA TRANSPORTE GERAL DE CARGA SECA DIMENSOES APROXIMADAS 2,5 X 5,5 X 0,50 M (INCLUI MONTAGEM, NAO INCLUI CAMINHAO)</t>
  </si>
  <si>
    <t>22.723,77</t>
  </si>
  <si>
    <t>CARROCERIA FIXA ABERTA DE MADEIRA PARA TRANSPORTE GERAL DE CARGA SECA DIMENSOES APROXIMADAS 2,5 X 6,00 X 0,50 M (INCLUI MONTAGEM, NAO INCLUI CAMINHAO)</t>
  </si>
  <si>
    <t>24.597,90</t>
  </si>
  <si>
    <t>CARROCERIA FIXA ABERTA DE MADEIRA PARA TRANSPORTE GERAL DE CARGA SECA DIMENSOES APROXIMADAS 2,5 X 6,5 X 0,50 M (INCLUI MONTAGEM, NAO INCLUI CAMINHAO)</t>
  </si>
  <si>
    <t>26.472,02</t>
  </si>
  <si>
    <t>CARROCERIA FIXA ABERTA DE MADEIRA PARA TRANSPORTE GERAL DE CARGA SECA DIMENSOES APROXIMADAS 2,5 X 7,00 X 0,50 M (INCLUI MONTAGEM, NAO INCLUI CAMINHAO)</t>
  </si>
  <si>
    <t>28.346,15</t>
  </si>
  <si>
    <t>CARROCERIA FIXA ABERTA DE MADEIRA PARA TRANSPORTE GERAL DE CARGA SECA DIMENSOES APROXIMADAS 2,5 X 7,5 X 0,50 M (INCLUI MONTAGEM, NAO INCLUI CAMINHAO)</t>
  </si>
  <si>
    <t>32.328,67</t>
  </si>
  <si>
    <t>CARVAO ANTRACITO PARA FILTRO, GRAO VARIANDO DE 0,8 ATE 1,1 MM, COEFICIENTE DE UNIFORMIDADE MENOR QUE 1,7 MM (DISTRIBUIDOR)</t>
  </si>
  <si>
    <t>CARVAO ANTRACITO PARA FILTRO, GRAO VARIANDO DE 0,8 ATE 1,1 MM, COEFICIENTE DE UNIFORMIDADE MENOR QUE 1,7 MM (POSTO JAZIDA/PRODUTOR)</t>
  </si>
  <si>
    <t xml:space="preserve">T     </t>
  </si>
  <si>
    <t>2.218,70</t>
  </si>
  <si>
    <t>CASCALHO DE CAVA</t>
  </si>
  <si>
    <t>37,99</t>
  </si>
  <si>
    <t>CASCALHO DE RIO</t>
  </si>
  <si>
    <t>60,79</t>
  </si>
  <si>
    <t>CASCALHO LAVADO</t>
  </si>
  <si>
    <t>72,91</t>
  </si>
  <si>
    <t>CAVALETE PARA TALHA COM ESTRUTURA EM TUBO METALICO ALTURA MINIMA 3,2 M EQUIPADO COM RODAS DE BORRACHA PARA MOVIMENTACAO DE TUBOS DE CONCRETO NA CENTRAL DE PREMOLDADOS COM CAPACIDADE DE CARGA DE 3 TONELADAS</t>
  </si>
  <si>
    <t>9.388,39</t>
  </si>
  <si>
    <t>CAVALO MECANICO TRACAO 4X2, PESO BRUTO TOTAL COMBINADO 49000 KG, CAPACIDADE MAXIMA DE TRACAO *66000* KG, POTENCIA *360* CV (INCLUI CABINE E CHASSI, NAO INCLUI SEMIRREBOQUE)</t>
  </si>
  <si>
    <t>665.688,84</t>
  </si>
  <si>
    <t>CAVALO MECANICO TRACAO 4X2, PESO BRUTO TOTAL 16000 KG, CAPACIDADE MAXIMA DE TRACAO *36000* KG, DISTANCIA ENTRE EIXOS *3,56* M, POTENCIA *286* CV (INCLUI CABINE E CHASSI, NAO INCLUI SEMIRREBOQUE)</t>
  </si>
  <si>
    <t>570.920,76</t>
  </si>
  <si>
    <t>CAVALO MECANICO TRACAO 4X2, PESO BRUTO TOTAL 16000 KG, CAPACIDADE MAXIMA DE TRACAO *45000* KG, DISTANCIA ENTRE EIXOS *3,56* M, POTENCIA *330* CV (INCLUI CABINE E CHASSI, NAO INCLUI SEMIRREBOQUE)</t>
  </si>
  <si>
    <t>577.854,92</t>
  </si>
  <si>
    <t>CAVALO MECANICO TRACAO 4X2, PESO BRUTO TOTAL 16000 KG, CAPACIDADE MAXIMA DE TRACAO *80000* KG, POTENCIA *380* CV (INCLUI CABINE E CHASSI, NAO INCLUI SEMIRREBOQUE)</t>
  </si>
  <si>
    <t>656.905,56</t>
  </si>
  <si>
    <t>CAVALO MECANICO TRACAO 6X2, PESO BRUTO TOTAL COMBINADO 56000 KG, CAPACIDADE MAXIMA DE TRACAO *66000* KG, POTENCIA *360* CV (INCLUI CABINE E CHASSI, NAO INCLUI SEMIRREBOQUE)</t>
  </si>
  <si>
    <t>805.529,78</t>
  </si>
  <si>
    <t>CAVOUQUEIRO OU OPERADOR DE PERFURATRIZ / ROMPEDOR</t>
  </si>
  <si>
    <t>11,07</t>
  </si>
  <si>
    <t>CAVOUQUEIRO OU OPERADOR DE PERFURATRIZ / ROMPEDOR (MENSALISTA)</t>
  </si>
  <si>
    <t>1.946,50</t>
  </si>
  <si>
    <t>CENTRALIZADOR DE BARRA DE ACO (CHUMBADOR TIPO CARAMBOLA), PARA ACO ATE 20 MM</t>
  </si>
  <si>
    <t>1,47</t>
  </si>
  <si>
    <t>CENTRO DE MEDICAO AGRUPADA, EM POLICARBONATO / PVC, COM 12 MEDIDORES E PROTECAO GERAL (INCLUI BARRAMENTO, DISJUNTORES E ACESSORIOS DE FIXACAO) (PADRAO CONCESSIONARIA LOCAL)</t>
  </si>
  <si>
    <t>5.202,22</t>
  </si>
  <si>
    <t>CENTRO DE MEDICAO AGRUPADA, EM POLICARBONATO / PVC, COM 16 MEDIDORES E PROTECAO GERAL (INCLUI BARRAMENTO, DISJUNTORES E ACESSORIOS DE FIXACAO) (PADRAO CONCESSIONARIA LOCAL)</t>
  </si>
  <si>
    <t>6.936,30</t>
  </si>
  <si>
    <t>CENTRO DE MEDICAO AGRUPADA, EM POLICARBONATO / PVC, COM 4 MEDIDORES E PROTECAO GERAL (INCLUI BARRAMENTO, DISJUNTORES E ACESSORIOS DE FIXACAO) (PADRAO CONCESSIONARIA LOCAL)</t>
  </si>
  <si>
    <t>1.208,85</t>
  </si>
  <si>
    <t>CENTRO DE MEDICAO AGRUPADA, EM POLICARBONATO / PVC, COM 8 MEDIDORES E PROTECAO GERAL (INCLUI BARRAMENTO, DISJUNTORES E ACESSORIOS DE FIXACAO) (PADRAO CONCESSIONARIA LOCAL)</t>
  </si>
  <si>
    <t>2.667,80</t>
  </si>
  <si>
    <t>CERA LIQUIDA INCOLOR MULTIPISO</t>
  </si>
  <si>
    <t>19,62</t>
  </si>
  <si>
    <t>CHAPA ACO INOX AISI 304 NUMERO 4 (E = 6 MM), ACABAMENTO NUMERO 1 (LAMINADO A QUENTE, FOSCO)</t>
  </si>
  <si>
    <t>1.226,38</t>
  </si>
  <si>
    <t>CHAPA ACO INOX AISI 304 NUMERO 9 (E = 4 MM), ACABAMENTO NUMERO 1 (LAMINADO A QUENTE, FOSCO)</t>
  </si>
  <si>
    <t>817,57</t>
  </si>
  <si>
    <t>CHAPA DE ACO CARBONO GALVANIZADA, PERFURADA (GRADE FUROS) E = 1,5 MM, DIAMETRO DO FURO = 9,52 MM (FUROS ALTERNADOS HORIZ.)</t>
  </si>
  <si>
    <t>48,35</t>
  </si>
  <si>
    <t>CHAPA DE ACO CARBONO LAMINADO A QUENTE, QUALIDADE ESTRUTURAL, BITOLA 3/16", E =4,75 MM (37,29 KG/M2)</t>
  </si>
  <si>
    <t>12,28</t>
  </si>
  <si>
    <t>CHAPA DE ACO FINA A FRIO BITOLA MSG 20, E = 0,90 MM (7,20 KG/M2)</t>
  </si>
  <si>
    <t>13,45</t>
  </si>
  <si>
    <t>CHAPA DE ACO FINA A FRIO BITOLA MSG 24, E = 0,60 MM (4,80 KG/M2)</t>
  </si>
  <si>
    <t>14,33</t>
  </si>
  <si>
    <t>CHAPA DE ACO FINA A FRIO BITOLA MSG 26, E = 0,45 MM (3,60 KG/M2)</t>
  </si>
  <si>
    <t>13,49</t>
  </si>
  <si>
    <t>CHAPA DE ACO FINA A QUENTE BITOLA MSG 13, E = 2,25 MM (18,00 KG/M2)</t>
  </si>
  <si>
    <t>12,49</t>
  </si>
  <si>
    <t>CHAPA DE ACO FINA A QUENTE BITOLA MSG 14, E = 2,00 MM (16,0 KG/M2)</t>
  </si>
  <si>
    <t>CHAPA DE ACO FINA A QUENTE BITOLA MSG 16, E = 1,50 MM (12,00 KG/M2)</t>
  </si>
  <si>
    <t>13,20</t>
  </si>
  <si>
    <t>CHAPA DE ACO FINA A QUENTE BITOLA MSG 18, E = 1,20 MM (9,60 KG/M2)</t>
  </si>
  <si>
    <t>CHAPA DE ACO FINA A QUENTE BITOLA MSG 3/16 ", E = 4,75 MM (38,00 KG/M2)</t>
  </si>
  <si>
    <t>11,13</t>
  </si>
  <si>
    <t>CHAPA DE ACO GALVANIZADA BITOLA GSG 14, E = 1,95 MM (15,60 KG/M2)</t>
  </si>
  <si>
    <t>15,30</t>
  </si>
  <si>
    <t>CHAPA DE ACO GALVANIZADA BITOLA GSG 16, E = 1,55 MM (12,40 KG/M2)</t>
  </si>
  <si>
    <t>15,93</t>
  </si>
  <si>
    <t>CHAPA DE ACO GALVANIZADA BITOLA GSG 18, E = 1,25 MM (10,00 KG/M2)</t>
  </si>
  <si>
    <t>15,26</t>
  </si>
  <si>
    <t>CHAPA DE ACO GALVANIZADA BITOLA GSG 19, E = 1,11 MM (8,88 KG/M2)</t>
  </si>
  <si>
    <t>16,63</t>
  </si>
  <si>
    <t>CHAPA DE ACO GALVANIZADA BITOLA GSG 20, E = 0,95 MM (7,60 KG/M2)</t>
  </si>
  <si>
    <t>14,68</t>
  </si>
  <si>
    <t>CHAPA DE ACO GALVANIZADA BITOLA GSG 22, E = 0,80 MM (6,40 KG/M2)</t>
  </si>
  <si>
    <t>15,90</t>
  </si>
  <si>
    <t>CHAPA DE ACO GALVANIZADA BITOLA GSG 24, E = 0,64 (5,12 KG/M2)</t>
  </si>
  <si>
    <t>16,00</t>
  </si>
  <si>
    <t>CHAPA DE ACO GALVANIZADA BITOLA GSG 26, E = 0,50 MM (4,00 KG/M2)</t>
  </si>
  <si>
    <t>CHAPA DE ACO GALVANIZADA BITOLA GSG 30, E = 0,35 MM (2,80 KG/M2)</t>
  </si>
  <si>
    <t>20,03</t>
  </si>
  <si>
    <t>CHAPA DE ACO GROSSA, ASTM A36, E = 1 " (25,40 MM) 199,18 KG/M2</t>
  </si>
  <si>
    <t>14,55</t>
  </si>
  <si>
    <t>CHAPA DE ACO GROSSA, ASTM A36, E = 1/2 " (12,70 MM) 99,59 KG/M2</t>
  </si>
  <si>
    <t>12,12</t>
  </si>
  <si>
    <t>CHAPA DE ACO GROSSA, ASTM A36, E = 1/4 " (6,35 MM) 49,79 KG/M2</t>
  </si>
  <si>
    <t>12,01</t>
  </si>
  <si>
    <t>CHAPA DE ACO GROSSA, ASTM A36, E = 3/4 " (19,05 MM) 149,39 KG/M2</t>
  </si>
  <si>
    <t>13,85</t>
  </si>
  <si>
    <t>CHAPA DE ACO GROSSA, ASTM A36, E = 3/8 " (9,53 MM) 74,69 KG/M2</t>
  </si>
  <si>
    <t>12,32</t>
  </si>
  <si>
    <t>CHAPA DE ACO GROSSA, ASTM A36, E = 5/8 " (15,88 MM) 124,49 KG/M2</t>
  </si>
  <si>
    <t>13,66</t>
  </si>
  <si>
    <t>CHAPA DE ACO GROSSA, ASTM A36, E = 7/8 " (22,23 MM) 174,28 KG/M2</t>
  </si>
  <si>
    <t>14,11</t>
  </si>
  <si>
    <t>CHAPA DE ACO GROSSA, SAE 1020, BITOLA 1/4", E = 6,35 MM (49,85 KG/M2)</t>
  </si>
  <si>
    <t>12,08</t>
  </si>
  <si>
    <t>CHAPA DE ACO XADREZ PARA PISOS, E = 1/4 " (6,30 MM) 54,53 KG/M2</t>
  </si>
  <si>
    <t>CHAPA DE LAMINADO MELAMINICO, LISO BRILHANTE, DE *1,25 X 3,08* M, E = 0,8 MM</t>
  </si>
  <si>
    <t>45,56</t>
  </si>
  <si>
    <t>CHAPA DE LAMINADO MELAMINICO, LISO FOSCO, DE *1,25 X 3,08* M, E = 0,8 MM</t>
  </si>
  <si>
    <t>52,67</t>
  </si>
  <si>
    <t>CHAPA DE LAMINADO MELAMINICO, TEXTURIZADO, DE *1,25 X 3,08* M, E = 0,8 MM</t>
  </si>
  <si>
    <t>50,73</t>
  </si>
  <si>
    <t>CHAPA DE MDF BRANCO LISO 1 FACE, E = 12 MM, DE *2,75 X 1,85* M</t>
  </si>
  <si>
    <t>48,88</t>
  </si>
  <si>
    <t>CHAPA DE MDF BRANCO LISO 1 FACE, E = 15 MM, DE *2,75 X 1,85* M</t>
  </si>
  <si>
    <t>54,14</t>
  </si>
  <si>
    <t>CHAPA DE MDF BRANCO LISO 1 FACE, E = 18 MM, DE *2,75 X 1,85* M</t>
  </si>
  <si>
    <t>68,71</t>
  </si>
  <si>
    <t>CHAPA DE MDF BRANCO LISO 1 FACE, E = 25 MM, DE *2,75 X 1,85* M</t>
  </si>
  <si>
    <t>98,68</t>
  </si>
  <si>
    <t>CHAPA DE MDF BRANCO LISO 1 FACE, E = 6 MM, DE *2,75 X 1,85* M</t>
  </si>
  <si>
    <t>35,73</t>
  </si>
  <si>
    <t>CHAPA DE MDF BRANCO LISO 1 FACE, E = 9 MM, DE *2,75 X 1,85* M</t>
  </si>
  <si>
    <t>46,70</t>
  </si>
  <si>
    <t>CHAPA DE MDF BRANCO LISO 2 FACES, E = 12 MM, DE *2,75 X 1,85* M</t>
  </si>
  <si>
    <t>51,38</t>
  </si>
  <si>
    <t>CHAPA DE MDF BRANCO LISO 2 FACES, E = 15 MM, DE *2,75 X 1,85* M</t>
  </si>
  <si>
    <t>56,07</t>
  </si>
  <si>
    <t>CHAPA DE MDF BRANCO LISO 2 FACES, E = 18 MM, DE *2,75 X 1,85* M</t>
  </si>
  <si>
    <t>69,61</t>
  </si>
  <si>
    <t>CHAPA DE MDF BRANCO LISO 2 FACES, E = 25 MM, DE *2,75 X 1,85* M</t>
  </si>
  <si>
    <t>105,14</t>
  </si>
  <si>
    <t>CHAPA DE MDF BRANCO LISO 2 FACES, E = 6 MM, DE *2,75 X 1,85* M</t>
  </si>
  <si>
    <t>38,55</t>
  </si>
  <si>
    <t>CHAPA DE MDF BRANCO LISO 2 FACES, E = 9 MM, DE *2,75 X 1,85* M</t>
  </si>
  <si>
    <t>47,15</t>
  </si>
  <si>
    <t>CHAPA DE MDF CRU, E = 12 MM, DE *2,75 X 1,85* M</t>
  </si>
  <si>
    <t>39,35</t>
  </si>
  <si>
    <t>CHAPA DE MDF CRU, E = 15 MM, DE *2,75 X 1,85* M</t>
  </si>
  <si>
    <t>41,50</t>
  </si>
  <si>
    <t>CHAPA DE MDF CRU, E = 18 MM, DE *2,75 X 1,85* M</t>
  </si>
  <si>
    <t>50,64</t>
  </si>
  <si>
    <t>CHAPA DE MDF CRU, E = 20 MM, DE *2,75 X 1,85* M</t>
  </si>
  <si>
    <t>67,32</t>
  </si>
  <si>
    <t>CHAPA DE MDF CRU, E = 25 MM, DE *2,75 X 1,85* M</t>
  </si>
  <si>
    <t>82,08</t>
  </si>
  <si>
    <t>CHAPA DE MDF CRU, E = 6 MM, DE *2,75 X 1,85* M</t>
  </si>
  <si>
    <t>23,63</t>
  </si>
  <si>
    <t>CHAPA DE MDF CRU, E = 9 MM, DE *2,75 X 1,85* M</t>
  </si>
  <si>
    <t>31,77</t>
  </si>
  <si>
    <t>CHAPA EM ACO GALVANIZADO PARA STEEL DECK, COM NERVURAS TRAPEZOIDAIS, LARGURA UTIL DE 915 MM E ESPESSURA DE 0,80 MM</t>
  </si>
  <si>
    <t>144,09</t>
  </si>
  <si>
    <t>CHAPA EM ACO GALVANIZADO PARA STEEL DECK, COM NERVURAS TRAPEZOIDAIS, LARGURA UTIL DE 915 MM E ESPESSURA DE 0,95 MM</t>
  </si>
  <si>
    <t>168,24</t>
  </si>
  <si>
    <t>CHAPA EM ACO GALVANIZADO PARA STEEL DECK, COM NERVURAS TRAPEZOIDAIS, LARGURA UTIL DE 915 MM E ESPESSURA DE 1,25 MM</t>
  </si>
  <si>
    <t>218,19</t>
  </si>
  <si>
    <t>CHAPA PARA EMENDA DE VIGA, EM ACO GROSSO, QUALIDADE ESTRUTURAL, BITOLA 3/16 ", E= 4,75 MM, 4 FUROS, LARGURA 45 MM, COMPRIMENTO 500 MM</t>
  </si>
  <si>
    <t>134,86</t>
  </si>
  <si>
    <t>CHAPA/BOBINA LISA EM ALUMINIO, LIGA 1.200 - H14, QUALQUER ESPESSURA, QUALQUER LARGURA</t>
  </si>
  <si>
    <t>48,59</t>
  </si>
  <si>
    <t>CHAPA/PAINEL DE MADEIRA COMPENSADA PLASTIFICADA (MADEIRITE PLASTIFICADO) PARA FORMA DE CONCRETO, DE 2200 x 1100 MM, E = *17* MM</t>
  </si>
  <si>
    <t>90,02</t>
  </si>
  <si>
    <t>CHAPA/PAINEL DE MADEIRA COMPENSADA PLASTIFICADA (MADEIRITE PLASTIFICADO) PARA FORMA DE CONCRETO, DE 2200 x 1100 MM, E = 10 MM</t>
  </si>
  <si>
    <t>52,36</t>
  </si>
  <si>
    <t>CHAPA/PAINEL DE MADEIRA COMPENSADA PLASTIFICADA (MADEIRITE PLASTIFICADO) PARA FORMA DE CONCRETO, DE 2200 x 1100 MM, E = 12 MM</t>
  </si>
  <si>
    <t>64,88</t>
  </si>
  <si>
    <t>CHAPA/PAINEL DE MADEIRA COMPENSADA PLASTIFICADA (MADEIRITE PLASTIFICADO) PARA FORMA DE CONCRETO, DE 2200 X 1100 MM, E = 14 MM</t>
  </si>
  <si>
    <t>75,26</t>
  </si>
  <si>
    <t>CHAPA/PAINEL DE MADEIRA COMPENSADA PLASTIFICADA (MADEIRITE PLASTIFICADO) PARA FORMA DE CONCRETO, DE 2200 X 1100 MM, E = 20 MM</t>
  </si>
  <si>
    <t>108,41</t>
  </si>
  <si>
    <t>CHAPA/PAINEL DE MADEIRA COMPENSADA PLASTIFICADA (MADEIRITE PLASTIFICADO) PARA FORMA DE CONCRETO, DE 2200 X 1100 MM, E = 6 MM</t>
  </si>
  <si>
    <t>38,05</t>
  </si>
  <si>
    <t>CHAPA/PAINEL DE MADEIRA COMPENSADA RESINADA (MADEIRITE RESINADO ROSA) PARA FORMA DE CONCRETO, DE 2200 x 1100 MM, E = 14 MM</t>
  </si>
  <si>
    <t>43,30</t>
  </si>
  <si>
    <t>CHAPA/PAINEL DE MADEIRA COMPENSADA RESINADA (MADEIRITE RESINADO ROSA) PARA FORMA DE CONCRETO, DE 2200 x 1100 MM, E = 17 MM</t>
  </si>
  <si>
    <t>53,15</t>
  </si>
  <si>
    <t>CHAPA/PAINEL DE MADEIRA COMPENSADA RESINADA (MADEIRITE RESINADO ROSA) PARA FORMA DE CONCRETO, DE 2200 x 1100 MM, E = 8 A 12 MM</t>
  </si>
  <si>
    <t>33,49</t>
  </si>
  <si>
    <t>CHAPA/PAINEL DE MADEIRA COMPENSADA RESINADA (MADEIRITE RESINADO ROSA) PARA FORMA DE CONCRETO, DE 2200 X 1100 MM, E = 20 MM</t>
  </si>
  <si>
    <t>65,95</t>
  </si>
  <si>
    <t>CHAPA/PAINEL DE MADEIRA COMPENSADA RESINADA (MADEIRITE RESINADO ROSA) PARA FORMA DE CONCRETO, DE 2200 X 1100 MM, E = 6 MM</t>
  </si>
  <si>
    <t>20,22</t>
  </si>
  <si>
    <t>CHAVE DUPLA PARA CONEXOES TIPO STORZ, ENGATE RAPIDO 1 1/2" X 2 1/2", EM LATAO, PARA INSTALACAO PREDIAL COMBATE A INCENDIO</t>
  </si>
  <si>
    <t>22,19</t>
  </si>
  <si>
    <t>CHUMBADOR DE ACO TIPO PARABOLT, * 5/8" X 200* MM,  COM PORCA E ARRUELA</t>
  </si>
  <si>
    <t>21,42</t>
  </si>
  <si>
    <t>CHUMBADOR DE ACO, DIAMETRO 1/2", COMPRIMENTO 75 MM</t>
  </si>
  <si>
    <t>11,10</t>
  </si>
  <si>
    <t>CHUMBADOR DE ACO, DIAMETRO 5/8", COMPRIMENTO 6", COM PORCA</t>
  </si>
  <si>
    <t>24,32</t>
  </si>
  <si>
    <t>CHUMBADOR DE ACO, 1" X 600 MM, PARA POSTES DE ACO COM BASE, INCLUSO PORCA E ARRUELA</t>
  </si>
  <si>
    <t>270,69</t>
  </si>
  <si>
    <t>CHUMBADOR, DIAMETRO 1/4" COM PARAFUSO 1/4" X 40 MM</t>
  </si>
  <si>
    <t>1,24</t>
  </si>
  <si>
    <t>CHUVEIRO COMUM EM PLASTICO BRANCO, COM CANO, 3 TEMPERATURAS, 5500 W (110/220 V)</t>
  </si>
  <si>
    <t>89,90</t>
  </si>
  <si>
    <t>CHUVEIRO COMUM EM PLASTICO CROMADO, COM CANO, 4 TEMPERATURAS (110/220 V)</t>
  </si>
  <si>
    <t>CIMENTO ASFALTICO DE PETROLEO A GRANEL (CAP) 50/70 (COLETADO CAIXA NA ANP ACRESCIDO DE ICMS)</t>
  </si>
  <si>
    <t>5.397,13</t>
  </si>
  <si>
    <t>CIMENTO BRANCO</t>
  </si>
  <si>
    <t>CIMENTO IMPERMEABILIZANTE DE PEGA ULTRARRAPIDA PARA TAMPONAMENTOS</t>
  </si>
  <si>
    <t>17,15</t>
  </si>
  <si>
    <t>CIMENTO PORTLAND COMPOSTO CP II-32</t>
  </si>
  <si>
    <t>0,56</t>
  </si>
  <si>
    <t>CIMENTO PORTLAND DE ALTO FORNO (AF) CP III-40</t>
  </si>
  <si>
    <t>CIMENTO PORTLAND ESTRUTURAL BRANCO  CPB-32</t>
  </si>
  <si>
    <t>2,11</t>
  </si>
  <si>
    <t>CIMENTO PORTLAND POZOLANICO CP IV-32</t>
  </si>
  <si>
    <t>CINTA CIRCULAR EM ACO GALVANIZADO DE 150 MM DE DIAMETRO PARA FIXACAO DE CAIXA MEDICAO, INCLUI PARAFUSOS E PORCAS</t>
  </si>
  <si>
    <t>42,98</t>
  </si>
  <si>
    <t>CINTA CIRCULAR EM ACO GALVANIZADO DE 210 MM DE DIAMETRO PARA INSTALACAO DE TRANSFORMADOR EM POSTE DE CONCRETO</t>
  </si>
  <si>
    <t>51,20</t>
  </si>
  <si>
    <t>CINTURAO DE SEGURANCA TIPO PARAQUEDISTA, FIVELA EM ACO, AJUSTE NO SUSPENSARIO, CINTURA E PERNAS</t>
  </si>
  <si>
    <t>COBRE ELETROLITICO EM BARRA OU CHAPA</t>
  </si>
  <si>
    <t>126,57</t>
  </si>
  <si>
    <t>COLA A BASE DE RESINA SINTETICA PARA CHAPA DE LAMINADO MELAMINICO</t>
  </si>
  <si>
    <t>45,68</t>
  </si>
  <si>
    <t>COLA BRANCA BASE PVA</t>
  </si>
  <si>
    <t>38,63</t>
  </si>
  <si>
    <t>COLA PARA TUBOS E MANTAS ELASTOMERICAS, A BASE DE SOLVENTE</t>
  </si>
  <si>
    <t>131,37</t>
  </si>
  <si>
    <t>COLAR DE TOMADA EM POLIPROPILENO, PP, COM PARAFUSOS, PARA PEAD, 63 X 1/2" - LIGACAO PREDIAL DE AGUA</t>
  </si>
  <si>
    <t>COLAR DE TOMADA EM POLIPROPILENO, PP, COM PARAFUSOS, PARA PEAD, 63 X 3/4" - LIGACAO PREDIAL DE AGUA</t>
  </si>
  <si>
    <t>20,43</t>
  </si>
  <si>
    <t>COLAR TOMADA PVC, COM TRAVAS, SAIDA COM ROSCA, DE 110 MM X 1/2" OU 110 MM X 3/4", PARA LIGACAO PREDIAL DE AGUA</t>
  </si>
  <si>
    <t>26,63</t>
  </si>
  <si>
    <t>COLAR TOMADA PVC, COM TRAVAS, SAIDA COM ROSCA, DE 32 MM X 1/2" OU 32 MM X 3/4", PARA LIGACAO PREDIAL DE AGUA</t>
  </si>
  <si>
    <t>9,22</t>
  </si>
  <si>
    <t>COLAR TOMADA PVC, COM TRAVAS, SAIDA COM ROSCA, DE 40 MM X 1/2" OU 40 MM X 3/4", PARA LIGACAO PREDIAL DE AGUA</t>
  </si>
  <si>
    <t>11,85</t>
  </si>
  <si>
    <t>COLAR TOMADA PVC, COM TRAVAS, SAIDA COM ROSCA, DE 50 MM X 1/2" OU 50 MM X 3/4", PARA LIGACAO PREDIAL DE AGUA</t>
  </si>
  <si>
    <t>14,31</t>
  </si>
  <si>
    <t>COLAR TOMADA PVC, COM TRAVAS, SAIDA COM ROSCA, DE 60 MM X 1/2" OU 60 MM X 3/4", PARA LIGACAO PREDIAL DE AGUA</t>
  </si>
  <si>
    <t>COLAR TOMADA PVC, COM TRAVAS, SAIDA COM ROSCA, DE 75 MM X 1/2" OU 75 MM X 3/4", PARA LIGACAO PREDIAL DE AGUA</t>
  </si>
  <si>
    <t>20,69</t>
  </si>
  <si>
    <t>COLAR TOMADA PVC, COM TRAVAS, SAIDA COM ROSCA, DE 85 MM X 1/2" OU 85 MM X 3/4", PARA LIGACAO PREDIAL DE AGUA</t>
  </si>
  <si>
    <t>17,53</t>
  </si>
  <si>
    <t>COLAR TOMADA PVC, COM TRAVAS, SAIDA ROSCAVEL COM BUCHA DE LATAO, DE 110 MM X 1/2" OU 110 MM X 3/4", PARA LIGACAO PREDIAL DE AGUA</t>
  </si>
  <si>
    <t>31,89</t>
  </si>
  <si>
    <t>COLAR TOMADA PVC, COM TRAVAS, SAIDA ROSCAVEL COM BUCHA DE LATAO, DE 60 MM X 1/2" OU 60 MM X 3/4", PARA LIGACAO PREDIAL DE AGUA</t>
  </si>
  <si>
    <t>21,15</t>
  </si>
  <si>
    <t>COLAR TOMADA PVC, COM TRAVAS, SAIDA ROSCAVEL COM BUCHA DE LATAO, DE 75 MM X 1/2" OU 75 MM X 3/4", PARA LIGACAO PREDIAL DE AGUA</t>
  </si>
  <si>
    <t>26,37</t>
  </si>
  <si>
    <t>COLAR TOMADA PVC, COM TRAVAS, SAIDA ROSCAVEL COM BUCHA DE LATAO, DE 85 MM X 1/2" OU 85 MM X 3/4", PARA LIGACAO PREDIAL DE AGUA</t>
  </si>
  <si>
    <t>28,03</t>
  </si>
  <si>
    <t>COMPACTADOR DE SOLO A PERCUSSAO (SOQUETE), COM MOTOR GASOLINA DE 4 TEMPOS, PESO ENTRE 55 E 65 KG, FORCA DE IMPACTO DE 1.000 A 1.500 KGF, FREQUENCIA DE 600 A 700 GOLPES POR MINUTO, VELOCIDADE DE TRABALHO ENTRE 10 E 15 M/MIN, POTENCIA ENTRE 2,00 E 3,00 HP</t>
  </si>
  <si>
    <t>12.074,50</t>
  </si>
  <si>
    <t>COMPACTADOR DE SOLO TIPO PLACA VIBRATORIA REVERSIVEL, A GASOLINA, 4 TEMPOS, PESO DE 125 A 150 KG, FORCA CENTRIFUGA DE 2500 A 2800 KGF, LARG. TRABALHO DE 400 A 450 MM, FREQ VIBRACAO DE 4300 A 4500 RPM, VELOC. TRABALHO DE 15 A 20 M/MIN, POT. DE 5,5 A 6,0 HP</t>
  </si>
  <si>
    <t>10.136,45</t>
  </si>
  <si>
    <t>COMPACTADOR DE SOLO TIPO PLACA VIBRATORIA REVERSIVEL, A GASOLINA, 4 TEMPOS, PESO DE 150 A 175 KG, FORCA CENTRIFUGA DE 2800 A 3100 KGF, LARG. TRABALHO DE 450 A 520 MM, FREQ VIBRACAO DE 4000 A 4300 RPM, VELOC. TRABALHO DE 15 A 20 M/MIN, POT. DE 6,0 A 7,0 HP</t>
  </si>
  <si>
    <t>8.749,63</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</si>
  <si>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</si>
  <si>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6.763,80</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</si>
  <si>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</si>
  <si>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119.593,27</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</si>
  <si>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</si>
  <si>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15.745,24</t>
  </si>
  <si>
    <t>COMPACTADOR DE SOLOS DE PERCURSAO (SOQUETE) COM MOTOR A GASOLINA 4 TEMPOS DE 4 HP (4 CV)</t>
  </si>
  <si>
    <t>14.961,88</t>
  </si>
  <si>
    <t>COMPENSADO NAVAL - CHAPA/PAINEL EM MADEIRA COMPENSADA PRENSADA, DE 2200 X 1600 MM, E = 10 MM</t>
  </si>
  <si>
    <t>74,59</t>
  </si>
  <si>
    <t>COMPENSADO NAVAL - CHAPA/PAINEL EM MADEIRA COMPENSADA PRENSADA, DE 2200 X 1600 MM, E = 12 MM</t>
  </si>
  <si>
    <t>80,53</t>
  </si>
  <si>
    <t>COMPENSADO NAVAL - CHAPA/PAINEL EM MADEIRA COMPENSADA PRENSADA, DE 2200 X 1600 MM, E = 15 MM</t>
  </si>
  <si>
    <t>92,22</t>
  </si>
  <si>
    <t>COMPENSADO NAVAL - CHAPA/PAINEL EM MADEIRA COMPENSADA PRENSADA, DE 2200 X 1600 MM, E = 18 MM</t>
  </si>
  <si>
    <t>111,26</t>
  </si>
  <si>
    <t>COMPENSADO NAVAL - CHAPA/PAINEL EM MADEIRA COMPENSADA PRENSADA, DE 2200 X 1600 MM, E = 20 MM</t>
  </si>
  <si>
    <t>126,37</t>
  </si>
  <si>
    <t>COMPENSADO NAVAL - CHAPA/PAINEL EM MADEIRA COMPENSADA PRENSADA, DE 2200 X 1600 MM, E = 25 MM</t>
  </si>
  <si>
    <t>150,28</t>
  </si>
  <si>
    <t>COMPENSADO NAVAL - CHAPA/PAINEL EM MADEIRA COMPENSADA PRENSADA, DE 2200 X 1600 MM, E = 4 MM</t>
  </si>
  <si>
    <t>40,98</t>
  </si>
  <si>
    <t>COMPENSADO NAVAL - CHAPA/PAINEL EM MADEIRA COMPENSADA PRENSADA, DE 2200 X 1600 MM, E = 6 MM</t>
  </si>
  <si>
    <t>47,81</t>
  </si>
  <si>
    <t>COMPRESSOR DE AR ESTACIONARIO, VAZAO 620 PCM, PRESSAO EFETIVA DE TRABALHO 109 PSI, MOTOR ELETRICO, POTENCIA 127 CV</t>
  </si>
  <si>
    <t>158.054,55</t>
  </si>
  <si>
    <t>COMPRESSOR DE AR REBOCAVEL VAZAO 400 PCM, PRESSAO EFETIVA DE TRABALHO 102 PSI, MOTOR DIESEL, POTENCIA 110 CV</t>
  </si>
  <si>
    <t>127.366,79</t>
  </si>
  <si>
    <t>COMPRESSOR DE AR REBOCAVEL VAZAO 748 PCM, PRESSAO EFETIVA DE TRABALHO 102 PSI, MOTOR DIESEL, POTENCIA 210 CV</t>
  </si>
  <si>
    <t>272.675,11</t>
  </si>
  <si>
    <t>COMPRESSOR DE AR REBOCAVEL VAZAO 860 PCM, PRESSAO EFETIVA DE TRABALHO 102 PSI, MOTOR DIESEL, POTENCIA 250 CV</t>
  </si>
  <si>
    <t>296.181,33</t>
  </si>
  <si>
    <t>COMPRESSOR DE AR REBOCAVEL, VAZAO *89* PCM, PRESSAO EFETIVA DE TRABALHO *102* PSI, MOTOR DIESEL, POTENCIA *20* CV</t>
  </si>
  <si>
    <t>107.096,59</t>
  </si>
  <si>
    <t>COMPRESSOR DE AR REBOCAVEL, VAZAO 152 PCM, PRESSAO EFETIVA DE TRABALHO 102 PSI, MOTOR DIESEL, POTENCIA 31,5 KW</t>
  </si>
  <si>
    <t>68.958,61</t>
  </si>
  <si>
    <t>COMPRESSOR DE AR REBOCAVEL, VAZAO 189 PCM, PRESSAO EFETIVA DE TRABALHO 102 PSI, MOTOR DIESEL, POTENCIA 63 CV</t>
  </si>
  <si>
    <t>80.198,04</t>
  </si>
  <si>
    <t>COMPRESSOR DE AR REBOCAVEL, VAZAO 250 PCM, PRESSAO EFETIVA DE TRABALHO 102 PSI, MOTOR DIESEL, POTENCIA 81 CV</t>
  </si>
  <si>
    <t>107.403,91</t>
  </si>
  <si>
    <t>CONCERTINA CLIPADA (DUPLA) EM ACO GALVANIZADO DE ALTA RESISTENCIA, COM ESPIRAL DE 300 MM, D = 2,76 MM</t>
  </si>
  <si>
    <t>20,79</t>
  </si>
  <si>
    <t>CONCERTINA SIMPLES EM ACO GALVANIZADO DE ALTA RESISTENCIA, COM ESPIRAL DE 300 MM, D = 2,76 MM</t>
  </si>
  <si>
    <t>14,86</t>
  </si>
  <si>
    <t>CONCRETO AUTOADENSAVEL (CAA) CLASSE DE RESISTENCIA C15, ESPALHAMENTO SF2, INCLUI SERVICO DE BOMBEAMENTO (NBR 15823)</t>
  </si>
  <si>
    <t>405,09</t>
  </si>
  <si>
    <t>CONCRETO AUTOADENSAVEL (CAA) CLASSE DE RESISTENCIA C20, ESPALHAMENTO SF2, INCLUI SERVICO DE BOMBEAMENTO (NBR 15823)</t>
  </si>
  <si>
    <t>420,94</t>
  </si>
  <si>
    <t>CONCRETO AUTOADENSAVEL (CAA) CLASSE DE RESISTENCIA C25, ESPALHAMENTO SF2, INCLUI SERVICO DE BOMBEAMENTO (NBR 15823)</t>
  </si>
  <si>
    <t>425,67</t>
  </si>
  <si>
    <t>CONCRETO AUTOADENSAVEL (CAA) CLASSE DE RESISTENCIA C30, ESPALHAMENTO SF2, INCLUI SERVICO DE BOMBEAMENTO (NBR 15823)</t>
  </si>
  <si>
    <t>438,00</t>
  </si>
  <si>
    <t>CONCRETO BETUMINOSO USINADO A QUENTE (CBUQ) PARA PAVIMENTACAO ASFALTICA, PADRAO DNIT, FAIXA C, COM CAP 30/45 - AQUISICAO POSTO USINA</t>
  </si>
  <si>
    <t>485,54</t>
  </si>
  <si>
    <t>CONCRETO BETUMINOSO USINADO A QUENTE (CBUQ) PARA PAVIMENTACAO ASFALTICA, PADRAO DNIT, FAIXA C, COM CAP 50/70 - AQUISICAO POSTO USINA</t>
  </si>
  <si>
    <t>495,00</t>
  </si>
  <si>
    <t>CONCRETO BETUMINOSO USINADO A QUENTE (CBUQ) PARA PAVIMENTACAO ASFALTICA, PADRAO DNIT, PARA BINDER, COM CAP 50/70 - AQUISICAO POSTO USINA</t>
  </si>
  <si>
    <t>434,03</t>
  </si>
  <si>
    <t>CONCRETO USINADO BOMBEAVEL, CLASSE DE RESISTENCIA C20, COM BRITA 0 E 1, SLUMP = 100 +/- 20 MM, EXCLUI SERVICO DE BOMBEAMENTO (NBR 8953)</t>
  </si>
  <si>
    <t>360,00</t>
  </si>
  <si>
    <t>CONCRETO USINADO BOMBEAVEL, CLASSE DE RESISTENCIA C20, COM BRITA 0 E 1, SLUMP = 100 +/- 20 MM, INCLUI SERVICO DE BOMBEAMENTO (NBR 8953)</t>
  </si>
  <si>
    <t>388,65</t>
  </si>
  <si>
    <t>CONCRETO USINADO BOMBEAVEL, CLASSE DE RESISTENCIA C20, COM BRITA 0 E 1, SLUMP = 130 +/- 20 MM, EXCLUI SERVICO DE BOMBEAMENTO (NBR 8953)</t>
  </si>
  <si>
    <t>372,89</t>
  </si>
  <si>
    <t>CONCRETO USINADO BOMBEAVEL, CLASSE DE RESISTENCIA C20, COM BRITA 0 E 1, SLUMP = 190 +/- 20 MM, INCLUI SERVICO DE BOMBEAMENTO (NBR 8953)</t>
  </si>
  <si>
    <t>427,33</t>
  </si>
  <si>
    <t>CONCRETO USINADO BOMBEAVEL, CLASSE DE RESISTENCIA C20, COM BRITA 0, SLUMP = 220 +/- 20 MM, INCLUI SERVICO DE BOMBEAMENTO (NBR 8953)</t>
  </si>
  <si>
    <t>433,53</t>
  </si>
  <si>
    <t>CONCRETO USINADO BOMBEAVEL, CLASSE DE RESISTENCIA C25, COM BRITA 0 E 1, SLUMP = 100 +/- 20 MM, EXCLUI SERVICO DE BOMBEAMENTO (NBR 8953)</t>
  </si>
  <si>
    <t>370,14</t>
  </si>
  <si>
    <t>CONCRETO USINADO BOMBEAVEL, CLASSE DE RESISTENCIA C25, COM BRITA 0 E 1, SLUMP = 100 +/- 20 MM, INCLUI SERVICO DE BOMBEAMENTO (NBR 8953)</t>
  </si>
  <si>
    <t>400,99</t>
  </si>
  <si>
    <t>CONCRETO USINADO BOMBEAVEL, CLASSE DE RESISTENCIA C25, COM BRITA 0 E 1, SLUMP = 130 +/- 20 MM, EXCLUI SERVICO DE BOMBEAMENTO (NBR 8953)</t>
  </si>
  <si>
    <t>384,39</t>
  </si>
  <si>
    <t>CONCRETO USINADO BOMBEAVEL, CLASSE DE RESISTENCIA C25, COM BRITA 0 E 1, SLUMP = 190 +/- 20 MM, EXCLUI SERVICO DE BOMBEAMENTO (NBR 8953)</t>
  </si>
  <si>
    <t>425,48</t>
  </si>
  <si>
    <t>CONCRETO USINADO BOMBEAVEL, CLASSE DE RESISTENCIA C30, COM BRITA 0 E 1, SLUMP = 100 +/- 20 MM, EXCLUI SERVICO DE BOMBEAMENTO (NBR 8953)</t>
  </si>
  <si>
    <t>382,48</t>
  </si>
  <si>
    <t>CONCRETO USINADO BOMBEAVEL, CLASSE DE RESISTENCIA C30, COM BRITA 0 E 1, SLUMP = 100 +/- 20 MM, INCLUI SERVICO DE BOMBEAMENTO (NBR 8953)</t>
  </si>
  <si>
    <t>413,33</t>
  </si>
  <si>
    <t>CONCRETO USINADO BOMBEAVEL, CLASSE DE RESISTENCIA C30, COM BRITA 0 E 1, SLUMP = 130 +/- 20 MM, EXCLUI SERVICO DE BOMBEAMENTO (NBR 8953)</t>
  </si>
  <si>
    <t>405,89</t>
  </si>
  <si>
    <t>CONCRETO USINADO BOMBEAVEL, CLASSE DE RESISTENCIA C30, COM BRITA 0 E 1, SLUMP = 190 +/- 20 MM, EXCLUI SERVICO DE BOMBEAMENTO (NBR 8953)</t>
  </si>
  <si>
    <t>428,38</t>
  </si>
  <si>
    <t>CONCRETO USINADO BOMBEAVEL, CLASSE DE RESISTENCIA C30, COM BRITA 0 E 1, SLUMP = 220 +/- 30 MM, EXCLUI SERVICO DE BOMBEAMENTO (NBR 8953)</t>
  </si>
  <si>
    <t>446,68</t>
  </si>
  <si>
    <t>CONCRETO USINADO BOMBEAVEL, CLASSE DE RESISTENCIA C35, COM BRITA 0 E 1, SLUMP = 100 +/- 20 MM, EXCLUI SERVICO DE BOMBEAMENTO (NBR 8953)</t>
  </si>
  <si>
    <t>394,82</t>
  </si>
  <si>
    <t>CONCRETO USINADO BOMBEAVEL, CLASSE DE RESISTENCIA C35, COM BRITA 0 E 1, SLUMP = 100 +/- 20 MM, INCLUI SERVICO DE BOMBEAMENTO (NBR 8953)</t>
  </si>
  <si>
    <t>CONCRETO USINADO BOMBEAVEL, CLASSE DE RESISTENCIA C40, COM BRITA 0 E 1, SLUMP = 100 +/- 20 MM, EXCLUI SERVICO DE BOMBEAMENTO (NBR 8953)</t>
  </si>
  <si>
    <t>411,86</t>
  </si>
  <si>
    <t>CONCRETO USINADO BOMBEAVEL, CLASSE DE RESISTENCIA C40, COM BRITA 0 E 1, SLUMP = 100 +/- 20 MM, INCLUI SERVICO DE BOMBEAMENTO (NBR 8953)</t>
  </si>
  <si>
    <t>CONCRETO USINADO BOMBEAVEL, CLASSE DE RESISTENCIA C45, COM BRITA 0 E 1, SLUMP = 100 +/- 20 MM, INCLUI SERVICO DE BOMBEAMENTO (NBR 8953)</t>
  </si>
  <si>
    <t>457,66</t>
  </si>
  <si>
    <t>CONCRETO USINADO BOMBEAVEL, CLASSE DE RESISTENCIA C50, COM BRITA 0 E 1, SLUMP = 100 +/- 20 MM, INCLUI SERVICO DE BOMBEAMENTO (NBR 8953)</t>
  </si>
  <si>
    <t>488,98</t>
  </si>
  <si>
    <t>CONCRETO USINADO BOMBEAVEL, CLASSE DE RESISTENCIA C60, COM BRITA 0 E 1, SLUMP = 100 +/- 20 MM, INCLUI SERVICO DE BOMBEAMENTO (NBR 8953)</t>
  </si>
  <si>
    <t>522,91</t>
  </si>
  <si>
    <t>CONCRETO USINADO CONVENCIONAL (NAO BOMBEAVEL) CLASSE DE RESISTENCIA C10, COM BRITA 1 E 2, SLUMP = 80 MM +/- 10 MM (NBR 8953)</t>
  </si>
  <si>
    <t>339,91</t>
  </si>
  <si>
    <t>CONCRETO USINADO CONVENCIONAL (NAO BOMBEAVEL) CLASSE DE RESISTENCIA C15, COM BRITA 1 E 2, SLUMP = 80 MM +/- 10 MM (NBR 8953)</t>
  </si>
  <si>
    <t>345,47</t>
  </si>
  <si>
    <t>CONDULETE DE ALUMINIO TIPO B, PARA ELETRODUTO ROSCAVEL DE 1/2", COM TAMPA CEGA</t>
  </si>
  <si>
    <t>12,16</t>
  </si>
  <si>
    <t>CONDULETE DE ALUMINIO TIPO B, PARA ELETRODUTO ROSCAVEL DE 1", COM TAMPA CEGA</t>
  </si>
  <si>
    <t>15,80</t>
  </si>
  <si>
    <t>CONDULETE DE ALUMINIO TIPO B, PARA ELETRODUTO ROSCAVEL DE 3/4", COM TAMPA CEGA</t>
  </si>
  <si>
    <t>12,34</t>
  </si>
  <si>
    <t>CONDULETE DE ALUMINIO TIPO C, PARA ELETRODUTO ROSCAVEL DE 1/2", COM TAMPA CEGA</t>
  </si>
  <si>
    <t>CONDULETE DE ALUMINIO TIPO C, PARA ELETRODUTO ROSCAVEL DE 1", COM TAMPA CEGA</t>
  </si>
  <si>
    <t>16,35</t>
  </si>
  <si>
    <t>CONDULETE DE ALUMINIO TIPO C, PARA ELETRODUTO ROSCAVEL DE 3/4", COM TAMPA CEGA</t>
  </si>
  <si>
    <t>13,08</t>
  </si>
  <si>
    <t>CONDULETE DE ALUMINIO TIPO C, PARA ELETRODUTO ROSCAVEL DE 4", COM TAMPA CEGA</t>
  </si>
  <si>
    <t>216,83</t>
  </si>
  <si>
    <t>CONDULETE DE ALUMINIO TIPO E, PARA ELETRODUTO ROSCAVEL DE 1  1/4", COM TAMPA CEGA</t>
  </si>
  <si>
    <t>21,82</t>
  </si>
  <si>
    <t>CONDULETE DE ALUMINIO TIPO E, PARA ELETRODUTO ROSCAVEL DE 1 1/2", COM TAMPA CEGA</t>
  </si>
  <si>
    <t>29,00</t>
  </si>
  <si>
    <t>CONDULETE DE ALUMINIO TIPO E, PARA ELETRODUTO ROSCAVEL DE 1/2", COM TAMPA CEGA</t>
  </si>
  <si>
    <t>10,58</t>
  </si>
  <si>
    <t>CONDULETE DE ALUMINIO TIPO E, PARA ELETRODUTO ROSCAVEL DE 1", COM TAMPA CEGA</t>
  </si>
  <si>
    <t>17,80</t>
  </si>
  <si>
    <t>CONDULETE DE ALUMINIO TIPO E, PARA ELETRODUTO ROSCAVEL DE 2", COM TAMPA CEGA</t>
  </si>
  <si>
    <t>42,54</t>
  </si>
  <si>
    <t>CONDULETE DE ALUMINIO TIPO E, PARA ELETRODUTO ROSCAVEL DE 3/4", COM TAMPA CEGA</t>
  </si>
  <si>
    <t>10,59</t>
  </si>
  <si>
    <t>CONDULETE DE ALUMINIO TIPO E, PARA ELETRODUTO ROSCAVEL DE 3", COM TAMPA CEGA</t>
  </si>
  <si>
    <t>118,14</t>
  </si>
  <si>
    <t>CONDULETE DE ALUMINIO TIPO E, PARA ELETRODUTO ROSCAVEL DE 4", COM TAMPA CEGA</t>
  </si>
  <si>
    <t>196,81</t>
  </si>
  <si>
    <t>CONDULETE DE ALUMINIO TIPO LR, PARA ELETRODUTO ROSCAVEL DE 1 1/2", COM TAMPA CEGA</t>
  </si>
  <si>
    <t>CONDULETE DE ALUMINIO TIPO LR, PARA ELETRODUTO ROSCAVEL DE 1 1/4", COM TAMPA CEGA</t>
  </si>
  <si>
    <t>26,64</t>
  </si>
  <si>
    <t>CONDULETE DE ALUMINIO TIPO LR, PARA ELETRODUTO ROSCAVEL DE 1/2", COM TAMPA CEGA</t>
  </si>
  <si>
    <t>10,26</t>
  </si>
  <si>
    <t>CONDULETE DE ALUMINIO TIPO LR, PARA ELETRODUTO ROSCAVEL DE 1", COM TAMPA CEGA</t>
  </si>
  <si>
    <t>17,21</t>
  </si>
  <si>
    <t>CONDULETE DE ALUMINIO TIPO LR, PARA ELETRODUTO ROSCAVEL DE 2", COM TAMPA CEGA</t>
  </si>
  <si>
    <t>51,08</t>
  </si>
  <si>
    <t>CONDULETE DE ALUMINIO TIPO LR, PARA ELETRODUTO ROSCAVEL DE 3/4", COM TAMPA CEGA</t>
  </si>
  <si>
    <t>10,94</t>
  </si>
  <si>
    <t>CONDULETE DE ALUMINIO TIPO LR, PARA ELETRODUTO ROSCAVEL DE 3", COM TAMPA CEGA</t>
  </si>
  <si>
    <t>151,08</t>
  </si>
  <si>
    <t>CONDULETE DE ALUMINIO TIPO LR, PARA ELETRODUTO ROSCAVEL DE 4", COM TAMPA CEGA</t>
  </si>
  <si>
    <t>235,71</t>
  </si>
  <si>
    <t>CONDULETE DE ALUMINIO TIPO T, PARA ELETRODUTO ROSCAVEL DE 1 1/2", COM TAMPA CEGA</t>
  </si>
  <si>
    <t>40,18</t>
  </si>
  <si>
    <t>CONDULETE DE ALUMINIO TIPO T, PARA ELETRODUTO ROSCAVEL DE 1 1/4", COM TAMPA CEGA</t>
  </si>
  <si>
    <t>30,21</t>
  </si>
  <si>
    <t>CONDULETE DE ALUMINIO TIPO T, PARA ELETRODUTO ROSCAVEL DE 1/2", COM TAMPA CEGA</t>
  </si>
  <si>
    <t>12,54</t>
  </si>
  <si>
    <t>CONDULETE DE ALUMINIO TIPO T, PARA ELETRODUTO ROSCAVEL DE 1", COM TAMPA CEGA</t>
  </si>
  <si>
    <t>CONDULETE DE ALUMINIO TIPO T, PARA ELETRODUTO ROSCAVEL DE 2", COM TAMPA CEGA</t>
  </si>
  <si>
    <t>54,45</t>
  </si>
  <si>
    <t>CONDULETE DE ALUMINIO TIPO T, PARA ELETRODUTO ROSCAVEL DE 3/4", COM TAMPA CEGA</t>
  </si>
  <si>
    <t>12,62</t>
  </si>
  <si>
    <t>CONDULETE DE ALUMINIO TIPO T, PARA ELETRODUTO ROSCAVEL DE 3", COM TAMPA CEGA</t>
  </si>
  <si>
    <t>169,99</t>
  </si>
  <si>
    <t>CONDULETE DE ALUMINIO TIPO T, PARA ELETRODUTO ROSCAVEL DE 4", COM TAMPA CEGA</t>
  </si>
  <si>
    <t>233,27</t>
  </si>
  <si>
    <t>CONDULETE DE ALUMINIO TIPO TB, PARA ELETRODUTO ROSCAVEL DE 3", COM TAMPA CEGA</t>
  </si>
  <si>
    <t>125,16</t>
  </si>
  <si>
    <t>CONDULETE DE ALUMINIO TIPO X, PARA ELETRODUTO ROSCAVEL DE 1 1/2", COM TAMPA CEGA</t>
  </si>
  <si>
    <t>37,27</t>
  </si>
  <si>
    <t>CONDULETE DE ALUMINIO TIPO X, PARA ELETRODUTO ROSCAVEL DE 1 1/4", COM TAMPA CEGA</t>
  </si>
  <si>
    <t>31,94</t>
  </si>
  <si>
    <t>CONDULETE DE ALUMINIO TIPO X, PARA ELETRODUTO ROSCAVEL DE 1/2", COM TAMPA CEGA</t>
  </si>
  <si>
    <t>15,21</t>
  </si>
  <si>
    <t>CONDULETE DE ALUMINIO TIPO X, PARA ELETRODUTO ROSCAVEL DE 1", COM TAMPA CEGA</t>
  </si>
  <si>
    <t>19,46</t>
  </si>
  <si>
    <t>CONDULETE DE ALUMINIO TIPO X, PARA ELETRODUTO ROSCAVEL DE 2", COM TAMPA CEGA</t>
  </si>
  <si>
    <t>57,55</t>
  </si>
  <si>
    <t>CONDULETE DE ALUMINIO TIPO X, PARA ELETRODUTO ROSCAVEL DE 3/4", COM TAMPA CEGA</t>
  </si>
  <si>
    <t>16,67</t>
  </si>
  <si>
    <t>CONDULETE DE ALUMINIO TIPO X, PARA ELETRODUTO ROSCAVEL DE 3", COM TAMPA CEGA</t>
  </si>
  <si>
    <t>139,98</t>
  </si>
  <si>
    <t>CONDULETE DE ALUMINIO TIPO X, PARA ELETRODUTO ROSCAVEL DE 4", COM TAMPA CEGA</t>
  </si>
  <si>
    <t>233,03</t>
  </si>
  <si>
    <t>CONDULETE EM PVC, TIPO "B", SEM TAMPA, DE 1/2" OU 3/4"</t>
  </si>
  <si>
    <t>CONDULETE EM PVC, TIPO "B", SEM TAMPA, DE 1"</t>
  </si>
  <si>
    <t>13,26</t>
  </si>
  <si>
    <t>CONDULETE EM PVC, TIPO "C", SEM TAMPA, DE 1/2"</t>
  </si>
  <si>
    <t>13,95</t>
  </si>
  <si>
    <t>CONDULETE EM PVC, TIPO "C", SEM TAMPA, DE 1"</t>
  </si>
  <si>
    <t>15,59</t>
  </si>
  <si>
    <t>CONDULETE EM PVC, TIPO "C", SEM TAMPA, DE 3/4"</t>
  </si>
  <si>
    <t>12,40</t>
  </si>
  <si>
    <t>CONDULETE EM PVC, TIPO "E", SEM TAMPA, DE 1/2"</t>
  </si>
  <si>
    <t>12,10</t>
  </si>
  <si>
    <t>CONDULETE EM PVC, TIPO "E", SEM TAMPA, DE 1"</t>
  </si>
  <si>
    <t>13,99</t>
  </si>
  <si>
    <t>CONDULETE EM PVC, TIPO "E", SEM TAMPA, DE 3/4"</t>
  </si>
  <si>
    <t>CONDULETE EM PVC, TIPO "LB", SEM TAMPA, DE 1/2" OU 3/4"</t>
  </si>
  <si>
    <t>13,97</t>
  </si>
  <si>
    <t>CONDULETE EM PVC, TIPO "LB", SEM TAMPA, DE 1"</t>
  </si>
  <si>
    <t>16,26</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</si>
  <si>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</si>
  <si>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</si>
  <si>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</si>
  <si>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</si>
  <si>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</si>
  <si>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</si>
  <si>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20,32</t>
  </si>
  <si>
    <t>CONDULETE EM PVC, TIPO "T", SEM TAMPA, DE 3/4"</t>
  </si>
  <si>
    <t>CONDULETE EM PVC, TIPO "TB", SEM TAMPA, DE 1/2" OU 3/4"</t>
  </si>
  <si>
    <t>15,41</t>
  </si>
  <si>
    <t>CONDULETE EM PVC, TIPO "TB", SEM TAMPA, DE 1"</t>
  </si>
  <si>
    <t>CONDULETE EM PVC, TIPO "X", SEM TAMPA, DE 1/2"</t>
  </si>
  <si>
    <t>CONDULETE EM PVC, TIPO "X", SEM TAMPA, DE 1"</t>
  </si>
  <si>
    <t>23,22</t>
  </si>
  <si>
    <t>CONDULETE EM PVC, TIPO "X", SEM TAMPA, DE 3/4"</t>
  </si>
  <si>
    <t>CONDUTOR PLUVIAL, PVC, CIRCULAR, DIAMETRO ENTRE 80 E 100 MM, PARA DRENAGEM PREDIAL</t>
  </si>
  <si>
    <t>14,52</t>
  </si>
  <si>
    <t>CONE DE SINALIZACAO EM PVC FLEXIVEL, H = 70 / 76 CM (NBR 15071)</t>
  </si>
  <si>
    <t>131,80</t>
  </si>
  <si>
    <t>CONE DE SINALIZACAO EM PVC RIGIDO COM FAIXA REFLETIVA, H = 70 / 76 CM</t>
  </si>
  <si>
    <t>55,48</t>
  </si>
  <si>
    <t>CONECTOR / ADAPTADOR FEMEA, COM INSERTO METALICO, PPR, DN 25 MM X 1/2", PARA AGUA QUENTE E FRIA PREDIAL</t>
  </si>
  <si>
    <t>14,71</t>
  </si>
  <si>
    <t>CONECTOR / ADAPTADOR FEMEA, COM INSERTO METALICO, PPR, DN 32 MM X 3/4", PARA AGUA QUENTE E FRIA PREDIAL</t>
  </si>
  <si>
    <t>24,35</t>
  </si>
  <si>
    <t>CONECTOR / ADAPTADOR MACHO, COM INSERTO METALICO, PPR, DN 25 MM X 1/2", PARA AGUA QUENTE E FRIA PREDIAL</t>
  </si>
  <si>
    <t>21,26</t>
  </si>
  <si>
    <t>CONECTOR / ADAPTADOR MACHO, COM INSERTO METALICO, PPR, DN 32 MM X 3/4", PARA AGUA QUENTE E FRIA PREDIAL</t>
  </si>
  <si>
    <t>34,41</t>
  </si>
  <si>
    <t>CONECTOR BRONZE/LATAO (REF 603) SEM ANEL DE SOLDA, BOLSA X ROSCA F, 15 MM X 1/2"</t>
  </si>
  <si>
    <t>15,95</t>
  </si>
  <si>
    <t>CONECTOR BRONZE/LATAO (REF 603) SEM ANEL DE SOLDA, BOLSA X ROSCA F, 22 MM X 1/2"</t>
  </si>
  <si>
    <t>CONECTOR BRONZE/LATAO (REF 603) SEM ANEL DE SOLDA, BOLSA X ROSCA F, 22 MM X 3/4"</t>
  </si>
  <si>
    <t>20,07</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</si>
  <si>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</si>
  <si>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</si>
  <si>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</si>
  <si>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15,00</t>
  </si>
  <si>
    <t>CONECTOR CURVO 90 GRAUS DE ALUMINIO, BITOLA 1/2", PARA ADAPTAR ENTRADA DE ELETRODUTO METALICO FLEXIVEL EM QUADROS</t>
  </si>
  <si>
    <t>9,23</t>
  </si>
  <si>
    <t>CONECTOR CURVO 90 GRAUS DE ALUMINIO, BITOLA 1", PARA ADAPTAR ENTRADA DE ELETRODUTO METALICO FLEXIVEL EM QUADROS</t>
  </si>
  <si>
    <t>12,05</t>
  </si>
  <si>
    <t>CONECTOR CURVO 90 GRAUS DE ALUMINIO, BITOLA 2 1/2", PARA ADAPTAR ENTRADA DE ELETRODUTO METALICO FLEXIVEL EM QUADROS</t>
  </si>
  <si>
    <t>110,51</t>
  </si>
  <si>
    <t>CONECTOR CURVO 90 GRAUS DE ALUMINIO, BITOLA 2", PARA ADAPTAR ENTRADA DE ELETRODUTO METALICO FLEXIVEL EM QUADROS</t>
  </si>
  <si>
    <t>47,04</t>
  </si>
  <si>
    <t>CONECTOR CURVO 90 GRAUS DE ALUMINIO, BITOLA 3/4", PARA ADAPTAR ENTRADA DE ELETRODUTO METALICO FLEXIVEL EM QUADROS</t>
  </si>
  <si>
    <t>10,03</t>
  </si>
  <si>
    <t>CONECTOR CURVO 90 GRAUS DE ALUMINIO, BITOLA 3", PARA ADAPTAR ENTRADA DE ELETRODUTO METALICO FLEXIVEL EM QUADROS</t>
  </si>
  <si>
    <t>133,26</t>
  </si>
  <si>
    <t>CONECTOR CURVO 90 GRAUS DE ALUMINIO, BITOLA 4", PARA ADAPTAR ENTRADA DE ELETRODUTO METALICO FLEXIVEL EM QUADROS</t>
  </si>
  <si>
    <t>245,26</t>
  </si>
  <si>
    <t>CONECTOR DE ALUMINIO TIPO PRENSA CABO, BITOLA 1 1/2", PARA CABOS DE DIAMETRO DE 37 A 40 MM</t>
  </si>
  <si>
    <t>52,98</t>
  </si>
  <si>
    <t>CONECTOR DE ALUMINIO TIPO PRENSA CABO, BITOLA 1 1/4", PARA CABOS DE DIAMETRO DE 31 A 34 MM</t>
  </si>
  <si>
    <t>47,22</t>
  </si>
  <si>
    <t>CONECTOR DE ALUMINIO TIPO PRENSA CABO, BITOLA 1/2", PARA CABOS DE DIAMETRO DE 12,5 A 15 MM</t>
  </si>
  <si>
    <t>CONECTOR DE ALUMINIO TIPO PRENSA CABO, BITOLA 1", PARA CABOS DE DIAMETRO DE 22,5 A 25 MM</t>
  </si>
  <si>
    <t>20,62</t>
  </si>
  <si>
    <t>CONECTOR DE ALUMINIO TIPO PRENSA CABO, BITOLA 2", PARA CABOS DE DIAMETRO DE 47,5 A 50 MM</t>
  </si>
  <si>
    <t>79,99</t>
  </si>
  <si>
    <t>CONECTOR DE ALUMINIO TIPO PRENSA CABO, BITOLA 3/4", PARA CABOS DE DIAMETRO DE 17,5 A 20 MM</t>
  </si>
  <si>
    <t>16,21</t>
  </si>
  <si>
    <t>CONECTOR DE ALUMINIO TIPO PRENSA CABO, BITOLA 3/8", PARA CABOS DE DIAMETRO DE 9 A 10 MM</t>
  </si>
  <si>
    <t>13,14</t>
  </si>
  <si>
    <t>CONECTOR FEMEA RJ - 45, CATEGORIA 5 E</t>
  </si>
  <si>
    <t>19,22</t>
  </si>
  <si>
    <t>CONECTOR FEMEA RJ - 45, CATEGORIA 6</t>
  </si>
  <si>
    <t>33,43</t>
  </si>
  <si>
    <t>CONECTOR MACHO RJ - 45, CATEGORIA 5 E</t>
  </si>
  <si>
    <t>2,20</t>
  </si>
  <si>
    <t>CONECTOR MACHO RJ - 45, CATEGORIA 6</t>
  </si>
  <si>
    <t>CONECTOR METALICO TIPO PARAFUSO FENDIDO (SPLIT BOLT), COM SEPARADOR DE CABOS BIMETALICOS, PARA CABOS ATE 25 MM2</t>
  </si>
  <si>
    <t>10,79</t>
  </si>
  <si>
    <t>CONECTOR METALICO TIPO PARAFUSO FENDIDO (SPLIT BOLT), COM SEPARADOR DE CABOS BIMETALICOS, PARA CABOS ATE 50 MM2</t>
  </si>
  <si>
    <t>17,67</t>
  </si>
  <si>
    <t>CONECTOR METALICO TIPO PARAFUSO FENDIDO (SPLIT BOLT), COM SEPARADOR DE CABOS BIMETALICOS, PARA CABOS ATE 70 MM2</t>
  </si>
  <si>
    <t>23,71</t>
  </si>
  <si>
    <t>CONECTOR METALICO TIPO PARAFUSO FENDIDO (SPLIT BOLT), PARA CABOS ATE 10 MM2</t>
  </si>
  <si>
    <t>7,07</t>
  </si>
  <si>
    <t>CONECTOR METALICO TIPO PARAFUSO FENDIDO (SPLIT BOLT), PARA CABOS ATE 120 MM2</t>
  </si>
  <si>
    <t>37,21</t>
  </si>
  <si>
    <t>CONECTOR METALICO TIPO PARAFUSO FENDIDO (SPLIT BOLT), PARA CABOS ATE 150 MM2</t>
  </si>
  <si>
    <t>46,18</t>
  </si>
  <si>
    <t>CONECTOR METALICO TIPO PARAFUSO FENDIDO (SPLIT BOLT), PARA CABOS ATE 16 MM2</t>
  </si>
  <si>
    <t>8,31</t>
  </si>
  <si>
    <t>CONECTOR METALICO TIPO PARAFUSO FENDIDO (SPLIT BOLT), PARA CABOS ATE 185 MM2</t>
  </si>
  <si>
    <t>CONECTOR METALICO TIPO PARAFUSO FENDIDO (SPLIT BOLT), PARA CABOS ATE 25 MM2</t>
  </si>
  <si>
    <t>8,77</t>
  </si>
  <si>
    <t>CONECTOR METALICO TIPO PARAFUSO FENDIDO (SPLIT BOLT), PARA CABOS ATE 35 MM2</t>
  </si>
  <si>
    <t>10,95</t>
  </si>
  <si>
    <t>CONECTOR METALICO TIPO PARAFUSO FENDIDO (SPLIT BOLT), PARA CABOS ATE 50 MM2</t>
  </si>
  <si>
    <t>15,36</t>
  </si>
  <si>
    <t>CONECTOR METALICO TIPO PARAFUSO FENDIDO (SPLIT BOLT), PARA CABOS ATE 6 MM2</t>
  </si>
  <si>
    <t>6,20</t>
  </si>
  <si>
    <t>CONECTOR METALICO TIPO PARAFUSO FENDIDO (SPLIT BOLT), PARA CABOS ATE 70 MM2</t>
  </si>
  <si>
    <t>22,93</t>
  </si>
  <si>
    <t>CONECTOR METALICO TIPO PARAFUSO FENDIDO (SPLIT BOLT), PARA CABOS ATE 95 MM2</t>
  </si>
  <si>
    <t>34,67</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</si>
  <si>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</si>
  <si>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</si>
  <si>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</si>
  <si>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1,81</t>
  </si>
  <si>
    <t>CONECTOR RETO DE ALUMINIO PARA ELETRODUTO DE 1", PARA ADAPTAR ENTRADA DE ELETRODUTO METALICO FLEXIVEL EM QUADROS</t>
  </si>
  <si>
    <t>3,79</t>
  </si>
  <si>
    <t>CONECTOR RETO DE ALUMINIO PARA ELETRODUTO DE 2 1/2", PARA ADAPTAR ENTRADA DE ELETRODUTO METALICO FLEXIVEL EM QUADROS</t>
  </si>
  <si>
    <t>20,91</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</si>
  <si>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</si>
  <si>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</si>
  <si>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</si>
  <si>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30,37</t>
  </si>
  <si>
    <t>CONECTOR RETO DE ALUMINIO PARA ELETRODUTO DE 4", PARA ADAPTAR ENTRADA DE ELETRODUTO METALICO FLEXIVEL EM QUADROS</t>
  </si>
  <si>
    <t>47,60</t>
  </si>
  <si>
    <t>CONECTOR, CPVC, SOLDAVEL, 15 MM X 1/2", PARA AGUA QUENTE</t>
  </si>
  <si>
    <t>16,98</t>
  </si>
  <si>
    <t>CONECTOR, CPVC, SOLDAVEL, 22 MM X 1/2", PARA AGUA QUENTE</t>
  </si>
  <si>
    <t>20,84</t>
  </si>
  <si>
    <t>CONECTOR, CPVC, SOLDAVEL, 22 MM X 3/4", PARA AGUA QUENTE</t>
  </si>
  <si>
    <t>19,52</t>
  </si>
  <si>
    <t>CONECTOR, CPVC, SOLDAVEL, 28 MM X 1", PARA AGUA QUENTE</t>
  </si>
  <si>
    <t>CONECTOR, CPVC, SOLDAVEL, 35 MM X 1 1/4", PARA AGUA QUENTE</t>
  </si>
  <si>
    <t>128,45</t>
  </si>
  <si>
    <t>CONECTOR, CPVC, SOLDAVEL, 42 MM X 1 1/2", PARA AGUA QUENTE</t>
  </si>
  <si>
    <t>156,98</t>
  </si>
  <si>
    <t>CONEXAO FIXA, ROSCA FEMEA, EM PLASTICO, DN 16 MM X 1/2", PARA CONEXAO COM CRIMPAGEM EM TUBO PEX</t>
  </si>
  <si>
    <t>15,19</t>
  </si>
  <si>
    <t>CONEXAO FIXA, ROSCA FEMEA, EM PLASTICO, DN 16 MM X 3/4", PARA CONEXAO COM CRIMPAGEM EM TUBO PEX</t>
  </si>
  <si>
    <t>21,98</t>
  </si>
  <si>
    <t>CONEXAO FIXA, ROSCA FEMEA, EM PLASTICO, DN 20 MM X 1/2", PARA CONEXAO COM CRIMPAGEM EM TUBO PEX</t>
  </si>
  <si>
    <t>19,70</t>
  </si>
  <si>
    <t>CONEXAO FIXA, ROSCA FEMEA, EM PLASTICO, DN 20 MM X 3/4", PARA CONEXAO COM CRIMPAGEM EM TUBO PEX</t>
  </si>
  <si>
    <t>25,93</t>
  </si>
  <si>
    <t>CONEXAO FIXA, ROSCA FEMEA, EM PLASTICO, DN 25 MM X 1/2", PARA CONEXAO COM CRIMPAGEM EM TUBO PEX</t>
  </si>
  <si>
    <t>22,21</t>
  </si>
  <si>
    <t>CONEXAO FIXA, ROSCA FEMEA, EM PLASTICO, DN 25 MM X 3/4", PARA CONEXAO COM CRIMPAGEM EM TUBO PEX</t>
  </si>
  <si>
    <t>26,55</t>
  </si>
  <si>
    <t>CONEXAO FIXA, ROSCA FEMEA, EM PLASTICO, DN 32 MM X 3/4", PARA CONEXAO COM CRIMPAGEM EM TUBO PEX</t>
  </si>
  <si>
    <t>36,12</t>
  </si>
  <si>
    <t>CONEXAO FIXA, ROSCA FEMEA, METALICA, COM ANEL DESLIZANTE, DN 16 MM X 1/2", PARA TUBO PEX</t>
  </si>
  <si>
    <t>CONEXAO FIXA, ROSCA FEMEA, METALICA, COM ANEL DESLIZANTE, DN 20 MM X 1/2", PARA TUBO PEX</t>
  </si>
  <si>
    <t>12,14</t>
  </si>
  <si>
    <t>CONEXAO FIXA, ROSCA FEMEA, METALICA, COM ANEL DESLIZANTE, DN 20 MM X 3/4", PARA TUBO PEX</t>
  </si>
  <si>
    <t>14,94</t>
  </si>
  <si>
    <t>CONEXAO FIXA, ROSCA FEMEA, METALICA, COM ANEL DESLIZANTE, DN 25 MM X 1", PARA TUBO PEX</t>
  </si>
  <si>
    <t>20,76</t>
  </si>
  <si>
    <t>CONEXAO FIXA, ROSCA FEMEA, METALICA, COM ANEL DESLIZANTE, DN 25 MM X 3/4", PARA TUBO PEX</t>
  </si>
  <si>
    <t>17,37</t>
  </si>
  <si>
    <t>CONEXAO FIXA, ROSCA FEMEA, METALICA, COM ANEL DESLIZANTE, DN 32 MM X 1", PARA TUBO PEX</t>
  </si>
  <si>
    <t>31,56</t>
  </si>
  <si>
    <t>CONEXAO FIXA, ROSCA MACHO, METALICA, PARA TUBO PEX, DN 16 MM X 1/2"</t>
  </si>
  <si>
    <t>CONEXAO FIXA, ROSCA MACHO, METALICA, PARA TUBO PEX, DN 16 MM X 3/4"</t>
  </si>
  <si>
    <t>12,00</t>
  </si>
  <si>
    <t>CONEXAO FIXA, ROSCA MACHO, METALICA, PARA TUBO PEX, DN 20 MM X 1/2"</t>
  </si>
  <si>
    <t>10,12</t>
  </si>
  <si>
    <t>CONEXAO FIXA, ROSCA MACHO, METALICA, PARA TUBO PEX, DN 20 MM X 3/4"</t>
  </si>
  <si>
    <t>11,63</t>
  </si>
  <si>
    <t>CONEXAO FIXA, ROSCA MACHO, METALICA, PARA TUBO PEX, DN 25 MM X 1/2"</t>
  </si>
  <si>
    <t>15,79</t>
  </si>
  <si>
    <t>CONEXAO FIXA, ROSCA MACHO, METALICA, PARA TUBO PEX, DN 25 MM X 1"</t>
  </si>
  <si>
    <t>24,13</t>
  </si>
  <si>
    <t>CONEXAO FIXA, ROSCA MACHO, METALICA, PARA TUBO PEX, DN 25 MM X 3/4"</t>
  </si>
  <si>
    <t>16,99</t>
  </si>
  <si>
    <t>CONEXAO FIXA, ROSCA MACHO, METALICA, PARA TUBO PEX, DN 32 MM X 1"</t>
  </si>
  <si>
    <t>28,32</t>
  </si>
  <si>
    <t>CONEXAO MOVEL, ROSCA FEMEA, METALICA, COM ANEL DESLIZANTE, PARA TUBO PEX, DN 16 MM X 1/2"</t>
  </si>
  <si>
    <t>9,15</t>
  </si>
  <si>
    <t>CONEXAO MOVEL, ROSCA FEMEA, METALICA, COM ANEL DESLIZANTE, PARA TUBO PEX, DN 16 MM X 3/4"</t>
  </si>
  <si>
    <t>12,51</t>
  </si>
  <si>
    <t>CONEXAO MOVEL, ROSCA FEMEA, METALICA, COM ANEL DESLIZANTE, PARA TUBO PEX, DN 20 MM X 1/2"</t>
  </si>
  <si>
    <t>CONEXAO MOVEL, ROSCA FEMEA, METALICA, COM ANEL DESLIZANTE, PARA TUBO PEX, DN 20 MM X 3/4"</t>
  </si>
  <si>
    <t>14,90</t>
  </si>
  <si>
    <t>CONEXAO MOVEL, ROSCA FEMEA, METALICA, COM ANEL DESLIZANTE, PARA TUBO PEX, DN 25 MM X 1"</t>
  </si>
  <si>
    <t>19,71</t>
  </si>
  <si>
    <t>CONEXAO MOVEL, ROSCA FEMEA, METALICA, COM ANEL DESLIZANTE, PARA TUBO PEX, DN 25 MM X 3/4"</t>
  </si>
  <si>
    <t>17,92</t>
  </si>
  <si>
    <t>CONEXAO MOVEL, ROSCA FEMEA, METALICA, COM ANEL DESLIZANTE, PARA TUBO PEX, DN 32 MM X 1"</t>
  </si>
  <si>
    <t>29,02</t>
  </si>
  <si>
    <t>CONJ. DE FERRAGENS PARA PORTA DE VIDRO TEMPERADO, EM ZAMAC CROMADO, CONTEMPLANDO DOBRADICA INF., DOBRADICA SUP., PIVO PARA DOBRADICA INF., PIVO PARA DOBRADICA SUP., FECHADURA CENTRAL EM ZAMC. CROMADO, CONTRA FECHADURA DE PRESSAO</t>
  </si>
  <si>
    <t xml:space="preserve">CJ    </t>
  </si>
  <si>
    <t>182,08</t>
  </si>
  <si>
    <t>CONJUNTO ARRUELAS DE VEDACAO 5/16" PARA TELHA FIBROCIMENTO (UMA ARRUELA METALICA E UMA ARRUELA PVC - CONICAS)</t>
  </si>
  <si>
    <t>0,31</t>
  </si>
  <si>
    <t>CONJUNTO DE FERRAGENS PIVO, PARA PORTA PIVOTANTE DE ATE 100 KG, REGULAVEL COM ESFERA , CROMADO - SUPERIOR E INFERIOR - COMPLETO</t>
  </si>
  <si>
    <t>72,01</t>
  </si>
  <si>
    <t>CONJUNTO DE LIGACAO PARA BACIA SANITARIA AJUSTAVEL, EM PLASTICO BRANCO, COM TUBO, CANOPLA E ESPUDE</t>
  </si>
  <si>
    <t>9,91</t>
  </si>
  <si>
    <t>CONJUNTO DE LIGACAO PARA BACIA SANITARIA EM PLASTICO BRANCO COM TUBO, CANOPLA E ANEL DE EXPANSAO (TUBO 1.1/2 '' X 20 CM)</t>
  </si>
  <si>
    <t>13,76</t>
  </si>
  <si>
    <t>CONJUNTO MONTADO ESTOPIM COM ESPOLETA COMUM NUMERO 8, COM CABECA ACENDEDORA, 1,5 M</t>
  </si>
  <si>
    <t>44,96</t>
  </si>
  <si>
    <t>CONJUNTO PARA FUTSAL COM TRAVES OFICIAIS DE 3,00 X 2,00 M EM TUBO DE ACO GALVANIZADO 3" COM REQUADRO EM TUBO DE 1", PINTURA EM PRIMER COM TINTA ESMALTE SINTETICO E REDES DE POLIETILENO FIO 4 MM</t>
  </si>
  <si>
    <t>5.152,03</t>
  </si>
  <si>
    <t>CONJUNTO PARA QUADRA DE  VOLEI COM POSTES EM TUBO DE ACO GALVANIZADO 3", H = *255* CM, PINTURA EM TINTA ESMALTE SINTETICO, REDE DE NYLON COM 2 MM, MALHA 10 X 10 CM E ANTENAS OFICIAIS EM FIBRA DE VIDRO</t>
  </si>
  <si>
    <t>3.127,73</t>
  </si>
  <si>
    <t>CONJUNTO PRE-MOLDADO COMPOSTO POR GRELHA (0,99 X 0,45 M), QUADRO (1,10 X 0,52 M) E CANTONEIRA (1,10 X 0,35 M), EM CONCRETO ARMADO, COM FCK DE 21 MPA</t>
  </si>
  <si>
    <t>395,73</t>
  </si>
  <si>
    <t>CONTAINER ALMOXARIFADO, DE *2,40* X *6,00* M, PADRAO SIMPLES, SEM REVESTIMENTO E SEM DIVISORIAS INTERNOS E SEM SANITARIO, PARA USO EM CANTEIRO DE OBRAS</t>
  </si>
  <si>
    <t>17.202,00</t>
  </si>
  <si>
    <t>CONTATOR TRIPOLAR, CORRENTE DE *110* A, TENSAO NOMINAL DE *500* V, CATEGORIA AC-2 E AC-3</t>
  </si>
  <si>
    <t>1.434,88</t>
  </si>
  <si>
    <t>CONTATOR TRIPOLAR, CORRENTE DE *185* A, TENSAO NOMINAL DE *500* V, CATEGORIA AC-2 E AC-3</t>
  </si>
  <si>
    <t>2.146,04</t>
  </si>
  <si>
    <t>CONTATOR TRIPOLAR, CORRENTE DE *22* A, TENSAO NOMINAL DE *500* V, CATEGORIA AC-2 E AC-3</t>
  </si>
  <si>
    <t>149,89</t>
  </si>
  <si>
    <t>CONTATOR TRIPOLAR, CORRENTE DE *265* A, TENSAO NOMINAL DE *500* V, CATEGORIA AC-2 E AC-3</t>
  </si>
  <si>
    <t>4.842,74</t>
  </si>
  <si>
    <t>CONTATOR TRIPOLAR, CORRENTE DE *38* A, TENSAO NOMINAL DE *500* V, CATEGORIA AC-2 E AC-3</t>
  </si>
  <si>
    <t>CONTATOR TRIPOLAR, CORRENTE DE *500* A, TENSAO NOMINAL DE *500* V, CATEGORIA AC-2 E AC-3</t>
  </si>
  <si>
    <t>11.786,09</t>
  </si>
  <si>
    <t>CONTATOR TRIPOLAR, CORRENTE DE *65* A, TENSAO NOMINAL DE *500* V, CATEGORIA AC-2 E AC-3</t>
  </si>
  <si>
    <t>603,55</t>
  </si>
  <si>
    <t>CONTATOR TRIPOLAR, CORRENTE DE 12 A, TENSAO NOMINAL DE *500* V, CATEGORIA AC-2 E AC-3</t>
  </si>
  <si>
    <t>122,24</t>
  </si>
  <si>
    <t>CONTATOR TRIPOLAR, CORRENTE DE 25 A, TENSAO NOMINAL DE *500* V, CATEGORIA AC-2 E AC-3</t>
  </si>
  <si>
    <t>168,15</t>
  </si>
  <si>
    <t>CONTATOR TRIPOLAR, CORRENTE DE 250 A, TENSAO NOMINAL DE *500* V, PARA ACIONAMENTO DE CAPACITORES</t>
  </si>
  <si>
    <t>3.702,38</t>
  </si>
  <si>
    <t>CONTATOR TRIPOLAR, CORRENTE DE 300 A, TENSAO NOMINAL DE *500* V, CATEGORIA AC-2 E AC-3</t>
  </si>
  <si>
    <t>5.694,32</t>
  </si>
  <si>
    <t>CONTATOR TRIPOLAR, CORRENTE DE 32 A, TENSAO NOMINAL DE *500* V, CATEGORIA AC-2 E AC-3</t>
  </si>
  <si>
    <t>260,25</t>
  </si>
  <si>
    <t>CONTATOR TRIPOLAR, CORRENTE DE 400 A, TENSAO NOMINAL DE *500* V, CATEGORIA AC-2 E AC-3</t>
  </si>
  <si>
    <t>6.797,79</t>
  </si>
  <si>
    <t>CONTATOR TRIPOLAR, CORRENTE DE 45 A, TENSAO NOMINAL DE *500* V, CATEGORIA AC-2 E AC-3</t>
  </si>
  <si>
    <t>465,45</t>
  </si>
  <si>
    <t>CONTATOR TRIPOLAR, CORRENTE DE 630 A, TENSAO NOMINAL DE *500* V, CATEGORIA AC-2 E AC-3</t>
  </si>
  <si>
    <t>16.709,30</t>
  </si>
  <si>
    <t>CONTATOR TRIPOLAR, CORRENTE DE 75 A, TENSAO NOMINAL DE *500* V, CATEGORIA AC-2 E AC-3</t>
  </si>
  <si>
    <t>874,04</t>
  </si>
  <si>
    <t>CONTATOR TRIPOLAR, CORRENTE DE 9 A, TENSAO NOMINAL DE *500* V, CATEGORIA AC-2 E AC-3</t>
  </si>
  <si>
    <t>115,12</t>
  </si>
  <si>
    <t>CONTATOR TRIPOLAR, CORRENTE DE 95 A, TENSAO NOMINAL DE *500* V, CATEGORIA AC-2 E AC-3</t>
  </si>
  <si>
    <t>1.201,07</t>
  </si>
  <si>
    <t>CONTRA-PORCA SEXTAVADA, DIAMETRO NOMINAL 1 3/8", ALTURA 35 MM</t>
  </si>
  <si>
    <t>46,35</t>
  </si>
  <si>
    <t>CONTRAMARCO DE ALUMINIO (PERFIL 25) PARA ESQUADRIAS, TIPO CONVENCIONAL / CADEIRINHA, 60 MM (CM-060), INCLUSO CONEXOES, GRAPAS E TRAVAMENTOS</t>
  </si>
  <si>
    <t>6,37</t>
  </si>
  <si>
    <t>COORDENADOR / GERENTE DE OBRA</t>
  </si>
  <si>
    <t>122,00</t>
  </si>
  <si>
    <t>COORDENADOR / GERENTE DE OBRA (MENSALISTA)</t>
  </si>
  <si>
    <t>21.420,45</t>
  </si>
  <si>
    <t>CORDA DE POLIAMIDA 12 MM TIPO BOMBEIRO, PARA TRABALHO EM ALTURA</t>
  </si>
  <si>
    <t xml:space="preserve">100M  </t>
  </si>
  <si>
    <t>597,56</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</si>
  <si>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</si>
  <si>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</si>
  <si>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</si>
  <si>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</si>
  <si>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</si>
  <si>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</si>
  <si>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6,35</t>
  </si>
  <si>
    <t>CORDEL DETONANTE, NP 05 G/M</t>
  </si>
  <si>
    <t>9,99</t>
  </si>
  <si>
    <t>CORDEL DETONANTE, NP 10 G/M</t>
  </si>
  <si>
    <t>10,32</t>
  </si>
  <si>
    <t>CORRENTE DE ELO CURTO COMUM, SOLDADA, GALVANIZADA, ESPESSURA DO ELO = 1/2" (12,5 MM)</t>
  </si>
  <si>
    <t>29,81</t>
  </si>
  <si>
    <t>CORTADEIRA DE PISO DE CONCRETO E ASFALTO, PARA DISCO PADRAO DE DIAMETRO 350 MM (14") OU 450 MM (18") , MOTOR A GASOLINA, POTENCIA 13 HP, SEM DISCO</t>
  </si>
  <si>
    <t>10.705,67</t>
  </si>
  <si>
    <t>CORTADEIRA HIDRAULICA DE VERGALHAO, PARA ACO DE DIAMETRO ATE 50 MM, MOTOR ELETRICO TRIFASICO, POTENCIA DE 5,5 HP A 7,5 HP</t>
  </si>
  <si>
    <t>88.253,94</t>
  </si>
  <si>
    <t>COTOVELO BRONZE/LATAO (REF 707-3) SEM ANEL DE SOLDA, BOLSA X ROSCA F, 15MM X 1/2"</t>
  </si>
  <si>
    <t>15,84</t>
  </si>
  <si>
    <t>COTOVELO BRONZE/LATAO (REF 707-3) SEM ANEL DE SOLDA, BOLSA X ROSCA F, 22MM X 1/2"</t>
  </si>
  <si>
    <t>24,22</t>
  </si>
  <si>
    <t>COTOVELO BRONZE/LATAO (REF 707-3) SEM ANEL DE SOLDA, BOLSA X ROSCA F, 22MM X 3/4"</t>
  </si>
  <si>
    <t>27,16</t>
  </si>
  <si>
    <t>COTOVELO DE COBRE 90 GRAUS (REF 607) SEM ANEL DE SOLDA, BOLSA X BOLSA, 104 MM</t>
  </si>
  <si>
    <t>908,73</t>
  </si>
  <si>
    <t>COTOVELO DE COBRE 90 GRAUS (REF 607) SEM ANEL DE SOLDA, BOLSA X BOLSA, 15 MM</t>
  </si>
  <si>
    <t>5,93</t>
  </si>
  <si>
    <t>COTOVELO DE COBRE 90 GRAUS (REF 607) SEM ANEL DE SOLDA, BOLSA X BOLSA, 22 MM</t>
  </si>
  <si>
    <t>13,39</t>
  </si>
  <si>
    <t>COTOVELO DE COBRE 90 GRAUS (REF 607) SEM ANEL DE SOLDA, BOLSA X BOLSA, 28 MM</t>
  </si>
  <si>
    <t>23,00</t>
  </si>
  <si>
    <t>COTOVELO DE COBRE 90 GRAUS (REF 607) SEM ANEL DE SOLDA, BOLSA X BOLSA, 35 MM</t>
  </si>
  <si>
    <t>45,21</t>
  </si>
  <si>
    <t>COTOVELO DE COBRE 90 GRAUS (REF 607) SEM ANEL DE SOLDA, BOLSA X BOLSA, 42 MM</t>
  </si>
  <si>
    <t>69,38</t>
  </si>
  <si>
    <t>COTOVELO DE COBRE 90 GRAUS (REF 607) SEM ANEL DE SOLDA, BOLSA X BOLSA, 54 MM</t>
  </si>
  <si>
    <t>110,14</t>
  </si>
  <si>
    <t>COTOVELO DE COBRE 90 GRAUS (REF 607) SEM ANEL DE SOLDA, BOLSA X BOLSA, 66 MM</t>
  </si>
  <si>
    <t>383,51</t>
  </si>
  <si>
    <t>COTOVELO DE COBRE 90 GRAUS (REF 607) SEM ANEL DE SOLDA, BOLSA X BOLSA, 79 MM</t>
  </si>
  <si>
    <t>367,76</t>
  </si>
  <si>
    <t>COTOVELO DE REDUCAO 90 GRAUS DE FERRO GALVANIZADO, COM ROSCA BSP, DE 1 1/2" X 1"</t>
  </si>
  <si>
    <t>44,03</t>
  </si>
  <si>
    <t>COTOVELO DE REDUCAO 90 GRAUS DE FERRO GALVANIZADO, COM ROSCA BSP, DE 1 1/2" X 3/4"</t>
  </si>
  <si>
    <t>44,02</t>
  </si>
  <si>
    <t>COTOVELO DE REDUCAO 90 GRAUS DE FERRO GALVANIZADO, COM ROSCA BSP, DE 1 1/4" X 1"</t>
  </si>
  <si>
    <t>31,37</t>
  </si>
  <si>
    <t>COTOVELO DE REDUCAO 90 GRAUS DE FERRO GALVANIZADO, COM ROSCA BSP, DE 1" X 1/2"</t>
  </si>
  <si>
    <t>18,33</t>
  </si>
  <si>
    <t>COTOVELO DE REDUCAO 90 GRAUS DE FERRO GALVANIZADO, COM ROSCA BSP, DE 1" X 3/4"</t>
  </si>
  <si>
    <t>COTOVELO DE REDUCAO 90 GRAUS DE FERRO GALVANIZADO, COM ROSCA BSP, DE 2 1/2" X 2"</t>
  </si>
  <si>
    <t>111,80</t>
  </si>
  <si>
    <t>COTOVELO DE REDUCAO 90 GRAUS DE FERRO GALVANIZADO, COM ROSCA BSP, DE 2" X 1 1/2"</t>
  </si>
  <si>
    <t>63,14</t>
  </si>
  <si>
    <t>COTOVELO DE REDUCAO 90 GRAUS DE FERRO GALVANIZADO, COM ROSCA BSP, DE 3/4" X 1/2"</t>
  </si>
  <si>
    <t>12,09</t>
  </si>
  <si>
    <t>COTOVELO 45 GRAUS DE FERRO GALVANIZADO, COM ROSCA BSP, DE 1 1/2"</t>
  </si>
  <si>
    <t>37,22</t>
  </si>
  <si>
    <t>COTOVELO 45 GRAUS DE FERRO GALVANIZADO, COM ROSCA BSP, DE 1 1/4"</t>
  </si>
  <si>
    <t>30,39</t>
  </si>
  <si>
    <t>COTOVELO 45 GRAUS DE FERRO GALVANIZADO, COM ROSCA BSP, DE 1/2"</t>
  </si>
  <si>
    <t>8,58</t>
  </si>
  <si>
    <t>COTOVELO 45 GRAUS DE FERRO GALVANIZADO, COM ROSCA BSP, DE 1"</t>
  </si>
  <si>
    <t>18,70</t>
  </si>
  <si>
    <t>COTOVELO 45 GRAUS DE FERRO GALVANIZADO, COM ROSCA BSP, DE 2 1/2"</t>
  </si>
  <si>
    <t>104,63</t>
  </si>
  <si>
    <t>COTOVELO 45 GRAUS DE FERRO GALVANIZADO, COM ROSCA BSP, DE 2"</t>
  </si>
  <si>
    <t>54,13</t>
  </si>
  <si>
    <t>COTOVELO 45 GRAUS DE FERRO GALVANIZADO, COM ROSCA BSP, DE 3/4"</t>
  </si>
  <si>
    <t>12,83</t>
  </si>
  <si>
    <t>COTOVELO 45 GRAUS DE FERRO GALVANIZADO, COM ROSCA BSP, DE 3"</t>
  </si>
  <si>
    <t>152,98</t>
  </si>
  <si>
    <t>COTOVELO 45 GRAUS DE FERRO GALVANIZADO, COM ROSCA BSP, DE 4"</t>
  </si>
  <si>
    <t>268,05</t>
  </si>
  <si>
    <t>COTOVELO 45 GRAUS, PEAD PE 100, DE 125 MM, PARA ELETROFUSAO</t>
  </si>
  <si>
    <t>255,01</t>
  </si>
  <si>
    <t>COTOVELO 45 GRAUS, PEAD PE 100, DE 200 MM, PARA ELETROFUSAO</t>
  </si>
  <si>
    <t>1.667,24</t>
  </si>
  <si>
    <t>COTOVELO 45 GRAUS, PEAD PE 100, DE 32 MM, PARA ELETROFUSAO</t>
  </si>
  <si>
    <t>29,97</t>
  </si>
  <si>
    <t>COTOVELO 45 GRAUS, PEAD PE 100, DE 40 MM, PARA ELETROFUSAO</t>
  </si>
  <si>
    <t>35,37</t>
  </si>
  <si>
    <t>COTOVELO 45 GRAUS, PEAD PE 100, DE 63 MM, PARA ELETROFUSAO</t>
  </si>
  <si>
    <t>51,15</t>
  </si>
  <si>
    <t>COTOVELO 90 GRAUS DE FERRO GALVANIZADO, COM ROSCA BSP MACHO/FEMEA, DE 1 1/2"</t>
  </si>
  <si>
    <t>42,09</t>
  </si>
  <si>
    <t>COTOVELO 90 GRAUS DE FERRO GALVANIZADO, COM ROSCA BSP MACHO/FEMEA, DE 1 1/4"</t>
  </si>
  <si>
    <t>34,69</t>
  </si>
  <si>
    <t>COTOVELO 90 GRAUS DE FERRO GALVANIZADO, COM ROSCA BSP MACHO/FEMEA, DE 1/2"</t>
  </si>
  <si>
    <t>COTOVELO 90 GRAUS DE FERRO GALVANIZADO, COM ROSCA BSP MACHO/FEMEA, DE 1"</t>
  </si>
  <si>
    <t>21,58</t>
  </si>
  <si>
    <t>COTOVELO 90 GRAUS DE FERRO GALVANIZADO, COM ROSCA BSP MACHO/FEMEA, DE 2 1/2"</t>
  </si>
  <si>
    <t>122,85</t>
  </si>
  <si>
    <t>COTOVELO 90 GRAUS DE FERRO GALVANIZADO, COM ROSCA BSP MACHO/FEMEA, DE 2"</t>
  </si>
  <si>
    <t>60,64</t>
  </si>
  <si>
    <t>COTOVELO 90 GRAUS DE FERRO GALVANIZADO, COM ROSCA BSP MACHO/FEMEA, DE 3/4"</t>
  </si>
  <si>
    <t>12,03</t>
  </si>
  <si>
    <t>COTOVELO 90 GRAUS DE FERRO GALVANIZADO, COM ROSCA BSP MACHO/FEMEA, DE 3"</t>
  </si>
  <si>
    <t>186,85</t>
  </si>
  <si>
    <t>COTOVELO 90 GRAUS DE FERRO GALVANIZADO, COM ROSCA BSP, DE 1 1/2"</t>
  </si>
  <si>
    <t>33,73</t>
  </si>
  <si>
    <t>COTOVELO 90 GRAUS DE FERRO GALVANIZADO, COM ROSCA BSP, DE 1 1/4"</t>
  </si>
  <si>
    <t>25,33</t>
  </si>
  <si>
    <t>COTOVELO 90 GRAUS DE FERRO GALVANIZADO, COM ROSCA BSP, DE 1/2"</t>
  </si>
  <si>
    <t>7,19</t>
  </si>
  <si>
    <t>COTOVELO 90 GRAUS DE FERRO GALVANIZADO, COM ROSCA BSP, DE 1"</t>
  </si>
  <si>
    <t>16,16</t>
  </si>
  <si>
    <t>COTOVELO 90 GRAUS DE FERRO GALVANIZADO, COM ROSCA BSP, DE 2 1/2"</t>
  </si>
  <si>
    <t>94,20</t>
  </si>
  <si>
    <t>COTOVELO 90 GRAUS DE FERRO GALVANIZADO, COM ROSCA BSP, DE 2"</t>
  </si>
  <si>
    <t>51,76</t>
  </si>
  <si>
    <t>COTOVELO 90 GRAUS DE FERRO GALVANIZADO, COM ROSCA BSP, DE 3/4"</t>
  </si>
  <si>
    <t>10,76</t>
  </si>
  <si>
    <t>COTOVELO 90 GRAUS DE FERRO GALVANIZADO, COM ROSCA BSP, DE 3"</t>
  </si>
  <si>
    <t>132,87</t>
  </si>
  <si>
    <t>COTOVELO 90 GRAUS DE FERRO GALVANIZADO, COM ROSCA BSP, DE 4"</t>
  </si>
  <si>
    <t>252,69</t>
  </si>
  <si>
    <t>COTOVELO 90 GRAUS DE FERRO GALVANIZADO, COM ROSCA BSP, DE 5"</t>
  </si>
  <si>
    <t>368,70</t>
  </si>
  <si>
    <t>COTOVELO 90 GRAUS DE FERRO GALVANIZADO, COM ROSCA BSP, DE 6"</t>
  </si>
  <si>
    <t>942,39</t>
  </si>
  <si>
    <t>COTOVELO 90 GRAUS, PEAD PE 100, DE 125 MM, PARA ELETROFUSAO</t>
  </si>
  <si>
    <t>COTOVELO 90 GRAUS, PEAD PE 100, DE 20 MM, PARA ELETROFUSAO</t>
  </si>
  <si>
    <t>31,96</t>
  </si>
  <si>
    <t>COTOVELO 90 GRAUS, PEAD PE 100, DE 200 MM, PARA ELETROFUSAO</t>
  </si>
  <si>
    <t>2.377,71</t>
  </si>
  <si>
    <t>COTOVELO 90 GRAUS, PEAD PE 100, DE 32 MM, PARA ELETROFUSAO</t>
  </si>
  <si>
    <t>43,35</t>
  </si>
  <si>
    <t>COTOVELO 90 GRAUS, PEAD PE 100, DE 63 MM, PARA ELETROFUSAO</t>
  </si>
  <si>
    <t>79,96</t>
  </si>
  <si>
    <t>COTOVELO/JOELHO COM ADAPTADOR, 90 GRAUS, EM POLIPROPILENO, PN 16, PARA TUBOS PEAD, 20 MM X 1/2" - LIGACAO PREDIAL DE AGUA</t>
  </si>
  <si>
    <t>COTOVELO/JOELHO COM ADAPTADOR, 90 GRAUS, EM POLIPROPILENO, PN 16, PARA TUBOS PEAD, 20 MM X 3/4" - LIGACAO PREDIAL DE AGUA</t>
  </si>
  <si>
    <t>5,17</t>
  </si>
  <si>
    <t>COTOVELO/JOELHO COM ADAPTADOR, 90 GRAUS, EM POLIPROPILENO, PN 16, PARA TUBOS PEAD, 32 MM X 1" - LIGACAO PREDIAL DE AGUA</t>
  </si>
  <si>
    <t>9,41</t>
  </si>
  <si>
    <t>COTOVELO/JOELHO 90 GRAUS, EM POLIPROPILENO, PN 16, PARA TUBOS PEAD, 20 X 20 MM - LIGACAO PREDIAL DE AGUA</t>
  </si>
  <si>
    <t>4,26</t>
  </si>
  <si>
    <t>COTOVELO/JOELHO 90 GRAUS, EM POLIPROPILENO, PN 16, PARA TUBOS PEAD, 32 X 32 MM - LIGACAO PREDIAL DE AGUA</t>
  </si>
  <si>
    <t>6,13</t>
  </si>
  <si>
    <t>CREMONA RETANGULAR INJETADA LISA COM CHAVE, COM CASTANHA / ALCA, EM LATAO, COM ACABAMENTO CROMADO, DE SOBREPOR / EMBUTIR</t>
  </si>
  <si>
    <t>138,59</t>
  </si>
  <si>
    <t>CREMONA RETANGULAR INJETADA LISA, COM CASTANHA / ALCA, EM LATAO, COM ACABAMENTO CROMADO, DE SOBREPOR / EMBUTIR</t>
  </si>
  <si>
    <t>25,07</t>
  </si>
  <si>
    <t>CRUZETA DE CONCRETO LEVE, COMP. 2000 MM SECAO, 90 X 90 MM</t>
  </si>
  <si>
    <t>80,01</t>
  </si>
  <si>
    <t>CRUZETA DE FERRO GALVANIZADO, COM ROSCA BSP, DE 1 1/2"</t>
  </si>
  <si>
    <t>79,56</t>
  </si>
  <si>
    <t>CRUZETA DE FERRO GALVANIZADO, COM ROSCA BSP, DE 1 1/4"</t>
  </si>
  <si>
    <t>62,31</t>
  </si>
  <si>
    <t>CRUZETA DE FERRO GALVANIZADO, COM ROSCA BSP, DE 1/2"</t>
  </si>
  <si>
    <t>22,31</t>
  </si>
  <si>
    <t>CRUZETA DE FERRO GALVANIZADO, COM ROSCA BSP, DE 1"</t>
  </si>
  <si>
    <t>42,85</t>
  </si>
  <si>
    <t>CRUZETA DE FERRO GALVANIZADO, COM ROSCA BSP, DE 2 1/2"</t>
  </si>
  <si>
    <t>198,77</t>
  </si>
  <si>
    <t>CRUZETA DE FERRO GALVANIZADO, COM ROSCA BSP, DE 2"</t>
  </si>
  <si>
    <t>109,87</t>
  </si>
  <si>
    <t>CRUZETA DE FERRO GALVANIZADO, COM ROSCA BSP, DE 3/4"</t>
  </si>
  <si>
    <t>30,63</t>
  </si>
  <si>
    <t>CRUZETA DE FERRO GALVANIZADO, COM ROSCA BSP, DE 3"</t>
  </si>
  <si>
    <t>285,29</t>
  </si>
  <si>
    <t>CRUZETA DE MADEIRA TRATADA, *90 X 115 X 2400* MM, EM EUCALIPTO OU EQUIVALENTE DA REGIAO</t>
  </si>
  <si>
    <t>115,61</t>
  </si>
  <si>
    <t>CUBA ACO INOX (AISI 304) DE EMBUTIR COM VALVULA DE 3 1/2 ", DE *56 X 33 X 12* CM</t>
  </si>
  <si>
    <t>168,23</t>
  </si>
  <si>
    <t>CUBA ACO INOX (AISI 304) DE EMBUTIR COM VALVULA 3 1/2 ", DE *40 X 34 X 12* CM</t>
  </si>
  <si>
    <t>116,52</t>
  </si>
  <si>
    <t>CUBA ACO INOX (AISI 304) DE EMBUTIR COM VALVULA 3 1/2 ", DE *46 X 30 X 12* CM</t>
  </si>
  <si>
    <t>153,02</t>
  </si>
  <si>
    <t>CUMEEIRA ARTICULADA (ABA INFERIOR) PARA TELHA ONDULADA DE FIBROCIMENTO E = 4 MM, ABA *330* MM, COMPRIMENTO 500 MM (SEM AMIANTO)</t>
  </si>
  <si>
    <t>11,39</t>
  </si>
  <si>
    <t>CUMEEIRA NORMAL PARA TELHA ESTRUTURAL DE FIBROCIMENTO 2 ABAS, E = 6 MM, DE 1050 X 935 MM (SEM AMIANTO)</t>
  </si>
  <si>
    <t>61,18</t>
  </si>
  <si>
    <t>CUMEEIRA NORMAL PARA TELHA ONDULADA DE FIBROCIMENTO, E = 6 MM, ABA 300 MM, COMPRIMENTO 1100 MM (SEM AMIANTO)</t>
  </si>
  <si>
    <t>49,19</t>
  </si>
  <si>
    <t>CUMEEIRA PARA TELHA CERAMICA, COMPRIMENTO DE *41* CM, RENDIMENTO DE *3* TELHAS/M</t>
  </si>
  <si>
    <t>4,32</t>
  </si>
  <si>
    <t>CUMEEIRA PARA TELHA DE CONCRETO, PARA 2 AGUAS DE TELHADO, COR CINZA, RENDIMENTO DE *3* TELHAS/M</t>
  </si>
  <si>
    <t>8,64</t>
  </si>
  <si>
    <t>CUMEEIRA SHED PARA TELHA ONDULADA DE FIBROCIMENTO, E = 6 MM, ABA 280 MM, COMPRIMENTO 1100 MM (SEM AMIANTO)</t>
  </si>
  <si>
    <t>59,74</t>
  </si>
  <si>
    <t>CUMEEIRA UNIVERSAL PARA TELHA ONDULADA DE FIBROCIMENTO, E = 6 MM, ABA 210 MM, COMPRIMENTO 1100 MM (SEM AMIANTO)</t>
  </si>
  <si>
    <t>52,99</t>
  </si>
  <si>
    <t>CURVA CPVC, 90 GRAUS, SOLDAVEL, 22 MM, PARA AGUA QUENTE</t>
  </si>
  <si>
    <t>6,08</t>
  </si>
  <si>
    <t>CURVA CPVC, 90 GRAUS, SOLDAVEL, 28 MM, PARA AGUA QUENTE</t>
  </si>
  <si>
    <t>9,73</t>
  </si>
  <si>
    <t>CURVA CPVC, 90 GRAUS, SOLDAVEL,15 MM, PARA AGUA QUENTE</t>
  </si>
  <si>
    <t>3,65</t>
  </si>
  <si>
    <t>CURVA CURTA PVC, PB, JE, 45 GRAUS, DN 100 MM, PARA REDE COLETORA ESGOTO (NBR 10569)</t>
  </si>
  <si>
    <t>31,61</t>
  </si>
  <si>
    <t>CURVA CURTA PVC, PB, JE, 90 GRAUS, DN 100 MM, PARA REDE COLETORA ESGOTO (NBR 10569)</t>
  </si>
  <si>
    <t>40,25</t>
  </si>
  <si>
    <t>CURVA DE PVC 45 GRAUS, SOLDAVEL, 110 MM, PARA AGUA FRIA PREDIAL (NBR 5648)</t>
  </si>
  <si>
    <t>188,29</t>
  </si>
  <si>
    <t>CURVA DE PVC 45 GRAUS, SOLDAVEL, 20 MM, PARA AGUA FRIA PREDIAL (NBR 5648)</t>
  </si>
  <si>
    <t>2,49</t>
  </si>
  <si>
    <t>CURVA DE PVC 45 GRAUS, SOLDAVEL, 25 MM, PARA AGUA FRIA PREDIAL (NBR 5648)</t>
  </si>
  <si>
    <t>CURVA DE PVC 45 GRAUS, SOLDAVEL, 32 MM, PARA AGUA FRIA PREDIAL (NBR 5648)</t>
  </si>
  <si>
    <t>5,37</t>
  </si>
  <si>
    <t>CURVA DE PVC 45 GRAUS, SOLDAVEL, 40 MM, PARA AGUA FRIA PREDIAL (NBR 5648)</t>
  </si>
  <si>
    <t>CURVA DE PVC 45 GRAUS, SOLDAVEL, 50 MM, PARA AGUA FRIA PREDIAL (NBR 5648)</t>
  </si>
  <si>
    <t>CURVA DE PVC 45 GRAUS, SOLDAVEL, 60 MM, PARA AGUA FRIA PREDIAL (NBR 5648)</t>
  </si>
  <si>
    <t>29,39</t>
  </si>
  <si>
    <t>CURVA DE PVC 45 GRAUS, SOLDAVEL, 75 MM, PARA AGUA FRIA PREDIAL (NBR 5648)</t>
  </si>
  <si>
    <t>43,65</t>
  </si>
  <si>
    <t>CURVA DE PVC 45 GRAUS, SOLDAVEL, 85 MM, PARA AGUA FRIA PREDIAL (NBR 5648)</t>
  </si>
  <si>
    <t>76,28</t>
  </si>
  <si>
    <t>CURVA DE PVC 90 GRAUS, SOLDAVEL, 110 MM, PARA AGUA FRIA PREDIAL (NBR 5648)</t>
  </si>
  <si>
    <t>249,58</t>
  </si>
  <si>
    <t>CURVA DE PVC 90 GRAUS, SOLDAVEL, 20 MM, PARA AGUA FRIA PREDIAL (NBR 5648)</t>
  </si>
  <si>
    <t>3,30</t>
  </si>
  <si>
    <t>CURVA DE PVC 90 GRAUS, SOLDAVEL, 25 MM, PARA AGUA FRIA PREDIAL (NBR 5648)</t>
  </si>
  <si>
    <t>4,25</t>
  </si>
  <si>
    <t>CURVA DE PVC 90 GRAUS, SOLDAVEL, 32 MM, PARA AGUA FRIA PREDIAL (NBR 5648)</t>
  </si>
  <si>
    <t>9,67</t>
  </si>
  <si>
    <t>CURVA DE PVC 90 GRAUS, SOLDAVEL, 40 MM, PARA AGUA FRIA PREDIAL (NBR 5648)</t>
  </si>
  <si>
    <t>17,17</t>
  </si>
  <si>
    <t>CURVA DE PVC 90 GRAUS, SOLDAVEL, 50 MM, PARA AGUA FRIA PREDIAL (NBR 5648)</t>
  </si>
  <si>
    <t>CURVA DE PVC 90 GRAUS, SOLDAVEL, 60 MM, PARA AGUA FRIA PREDIAL (NBR 5648)</t>
  </si>
  <si>
    <t>51,75</t>
  </si>
  <si>
    <t>CURVA DE PVC 90 GRAUS, SOLDAVEL, 75 MM, PARA AGUA FRIA PREDIAL (NBR 5648)</t>
  </si>
  <si>
    <t>73,57</t>
  </si>
  <si>
    <t>CURVA DE PVC 90 GRAUS, SOLDAVEL, 85 MM, PARA AGUA FRIA PREDIAL (NBR 5648)</t>
  </si>
  <si>
    <t>105,72</t>
  </si>
  <si>
    <t>CURVA DE PVC, 45 GRAUS, SERIE R, DN 100 MM, PARA ESGOTO OU AGUAS PLUVIAIS PREDIAIS</t>
  </si>
  <si>
    <t>34,43</t>
  </si>
  <si>
    <t>CURVA DE PVC, 90 GRAUS, SERIE R, DN 100 MM, PARA ESGOTO OU AGUAS PLUVIAIS PREDIAIS</t>
  </si>
  <si>
    <t>78,08</t>
  </si>
  <si>
    <t>CURVA DE PVC, 90 GRAUS, SERIE R, DN 50 MM, PARA ESGOTO OU AGUAS PLUVIAIS PREDIAIS</t>
  </si>
  <si>
    <t>36,86</t>
  </si>
  <si>
    <t>CURVA DE PVC, 90 GRAUS, SERIE R, DN 75 MM, PARA ESGOTO OU AGUAS PLUVIAIS PREDIAIS</t>
  </si>
  <si>
    <t>53,88</t>
  </si>
  <si>
    <t>CURVA DE TRANSPOSICAO BRONZE/LATAO (REF 736) SEM ANEL DE SOLDA, BOLSA X BOLSA, 15 MM</t>
  </si>
  <si>
    <t>20,98</t>
  </si>
  <si>
    <t>CURVA DE TRANSPOSICAO BRONZE/LATAO (REF 736) SEM ANEL DE SOLDA, BOLSA X BOLSA, 22 MM</t>
  </si>
  <si>
    <t>46,64</t>
  </si>
  <si>
    <t>CURVA DE TRANSPOSICAO BRONZE/LATAO (REF 736) SEM ANEL DE SOLDA, BOLSA X BOLSA, 28 MM</t>
  </si>
  <si>
    <t>84,02</t>
  </si>
  <si>
    <t>CURVA DE TRANSPOSICAO, CPVC, SOLDAVEL, 15 MM</t>
  </si>
  <si>
    <t>5,83</t>
  </si>
  <si>
    <t>CURVA DE TRANSPOSICAO, CPVC, SOLDAVEL, 22 MM</t>
  </si>
  <si>
    <t>7,71</t>
  </si>
  <si>
    <t>CURVA DE TRANSPOSICAO, PVC SOLDAVEL, 20 MM, PARA AGUA FRIA PREDIAL</t>
  </si>
  <si>
    <t>CURVA DE TRANSPOSICAO, PVC, SOLDAVEL, 25 MM, PARA AGUA FRIA PREDIAL</t>
  </si>
  <si>
    <t>9,55</t>
  </si>
  <si>
    <t>CURVA DE TRANSPOSICAO, PVC, SOLDAVEL, 32 MM, PARA AGUA FRIA PREDIAL</t>
  </si>
  <si>
    <t>25,59</t>
  </si>
  <si>
    <t>CURVA LONGA PVC, PB, JE, 45 GRAUS, DN 100 MM, PARA REDE COLETORA ESGOTO (NBR 10569)</t>
  </si>
  <si>
    <t>44,26</t>
  </si>
  <si>
    <t>CURVA LONGA PVC, PB, JE, 45 GRAUS, DN 150 MM, PARA REDE COLETORA ESGOTO (NBR 10569)</t>
  </si>
  <si>
    <t>163,18</t>
  </si>
  <si>
    <t>CURVA LONGA PVC, PB, JE, 90 GRAUS, DN 100 MM, PARA REDE COLETORA ESGOTO (NBR 10569)</t>
  </si>
  <si>
    <t>64,23</t>
  </si>
  <si>
    <t>CURVA LONGA PVC, PB, JE, 90 GRAUS, DN 150 MM, PARA REDE COLETORA ESGOTO (NBR 10569)</t>
  </si>
  <si>
    <t>234,32</t>
  </si>
  <si>
    <t>CURVA PPR 90 GRAUS, DN 20 MM, PARA AGUA QUENTE PREDIAL</t>
  </si>
  <si>
    <t>8,14</t>
  </si>
  <si>
    <t>CURVA PPR 90 GRAUS, DN 25 MM, PARA AGUA QUENTE PREDIAL</t>
  </si>
  <si>
    <t>13,68</t>
  </si>
  <si>
    <t>CURVA PVC CURTA 90 G, DN 50 MM, PARA ESGOTO PREDIAL</t>
  </si>
  <si>
    <t>13,30</t>
  </si>
  <si>
    <t>CURVA PVC CURTA 90 GRAUS, DN 40 MM, PARA ESGOTO PREDIAL</t>
  </si>
  <si>
    <t>CURVA PVC CURTA 90 GRAUS, DN 75 MM, PARA ESGOTO PREDIAL</t>
  </si>
  <si>
    <t>26,02</t>
  </si>
  <si>
    <t>CURVA PVC CURTA 90 GRAUS, 100 MM, PARA ESGOTO PREDIAL</t>
  </si>
  <si>
    <t>29,94</t>
  </si>
  <si>
    <t>CURVA PVC LEVE, 90 GRAUS, COM PONTA E BOLSA LISA, DN 150 MM</t>
  </si>
  <si>
    <t>112,42</t>
  </si>
  <si>
    <t>CURVA PVC LEVE, 90 GRAUS, COM PONTA E BOLSA LISA, DN 250 MM</t>
  </si>
  <si>
    <t>830,69</t>
  </si>
  <si>
    <t>CURVA PVC LEVE, 90 GRAUS, COM PONTA E BOLSA LISA, DN 300 MM</t>
  </si>
  <si>
    <t>1.293,88</t>
  </si>
  <si>
    <t>CURVA PVC LONGA 45 GRAUS, 100 MM, PARA ESGOTO PREDIAL</t>
  </si>
  <si>
    <t>60,69</t>
  </si>
  <si>
    <t>CURVA PVC LONGA 45G, DN 50 MM, PARA ESGOTO PREDIAL</t>
  </si>
  <si>
    <t>15,34</t>
  </si>
  <si>
    <t>CURVA PVC LONGA 45G, DN 75 MM, PARA ESGOTO PREDIAL</t>
  </si>
  <si>
    <t>50,26</t>
  </si>
  <si>
    <t>CURVA PVC LONGA 90 GRAUS, 100 MM, PARA ESGOTO PREDIAL</t>
  </si>
  <si>
    <t>62,99</t>
  </si>
  <si>
    <t>CURVA PVC LONGA 90 GRAUS, 40 MM, PARA ESGOTO PREDIAL</t>
  </si>
  <si>
    <t>7,01</t>
  </si>
  <si>
    <t>CURVA PVC LONGA 90 GRAUS, 50 MM, PARA ESGOTO PREDIAL</t>
  </si>
  <si>
    <t>CURVA PVC LONGA 90 GRAUS, 75 MM, PARA ESGOTO PREDIAL</t>
  </si>
  <si>
    <t>43,20</t>
  </si>
  <si>
    <t>CURVA PVC PBA, JE, PB, 22 GRAUS, DN 100 / DE 110 MM, PARA REDE AGUA (NBR 10351)</t>
  </si>
  <si>
    <t>190,84</t>
  </si>
  <si>
    <t>CURVA PVC PBA, JE, PB, 22 GRAUS, DN 50 / DE 60 MM, PARA REDE AGUA (NBR 10351)</t>
  </si>
  <si>
    <t>CURVA PVC PBA, JE, PB, 22 GRAUS, DN 75 / DE 85 MM, PARA REDE AGUA (NBR 10351)</t>
  </si>
  <si>
    <t>78,45</t>
  </si>
  <si>
    <t>CURVA PVC PBA, JE, PB, 45 GRAUS, DN 100 / DE 110 MM, PARA REDE AGUA (NBR 10351)</t>
  </si>
  <si>
    <t>188,98</t>
  </si>
  <si>
    <t>CURVA PVC PBA, JE, PB, 45 GRAUS, DN 50 / DE 60 MM, PARA REDE AGUA (NBR 10351)</t>
  </si>
  <si>
    <t>41,26</t>
  </si>
  <si>
    <t>CURVA PVC PBA, JE, PB, 45 GRAUS, DN 75 / DE 85 MM, PARA REDE AGUA (NBR 10351)</t>
  </si>
  <si>
    <t>101,82</t>
  </si>
  <si>
    <t>CURVA PVC PBA, JE, PB, 90 GRAUS, DN 100 / DE 110 MM, PARA REDE AGUA (NBR 10351)</t>
  </si>
  <si>
    <t>230,62</t>
  </si>
  <si>
    <t>CURVA PVC PBA, JE, PB, 90 GRAUS, DN 50 / DE 60 MM, PARA REDE AGUA (NBR 10351)</t>
  </si>
  <si>
    <t>51,70</t>
  </si>
  <si>
    <t>CURVA PVC PBA, JE, PB, 90 GRAUS, DN 75 / DE 85 MM, PARA REDE AGUA (NBR 10351)</t>
  </si>
  <si>
    <t>122,06</t>
  </si>
  <si>
    <t>CURVA PVC 90 GRAUS, ROSCAVEL, 1 1/2",  AGUA FRIA PREDIAL</t>
  </si>
  <si>
    <t>36,89</t>
  </si>
  <si>
    <t>CURVA PVC 90 GRAUS, ROSCAVEL, 1 1/4",  AGUA FRIA PREDIAL</t>
  </si>
  <si>
    <t>27,88</t>
  </si>
  <si>
    <t>CURVA PVC 90 GRAUS, ROSCAVEL, 1/2",  AGUA FRIA PREDIAL</t>
  </si>
  <si>
    <t>5,79</t>
  </si>
  <si>
    <t>CURVA PVC 90 GRAUS, ROSCAVEL, 1",  AGUA FRIA PREDIAL</t>
  </si>
  <si>
    <t>11,46</t>
  </si>
  <si>
    <t>CURVA PVC 90 GRAUS, ROSCAVEL, 2",  AGUA FRIA PREDIAL</t>
  </si>
  <si>
    <t>52,64</t>
  </si>
  <si>
    <t>CURVA PVC 90 GRAUS, ROSCAVEL, 3/4",  AGUA FRIA PREDIAL</t>
  </si>
  <si>
    <t>CURVA PVC, BB, JE, 45 GRAUS, DN 200 MM, PARA TUBO CORRUGADO E/OU LISO, REDE COLETORA ESGOTO (NBR 10569)</t>
  </si>
  <si>
    <t>519,88</t>
  </si>
  <si>
    <t>CURVA PVC, BB, JE, 45 GRAUS, DN 250 MM, PARA TUBO CORRUGADO E/OU LISO, REDE COLETORA ESGOTO (NBR 10569)</t>
  </si>
  <si>
    <t>855,17</t>
  </si>
  <si>
    <t>CURVA PVC, BB, JE, 90 GRAUS, DN 200 MM, PARA TUBO CORRUGADO E/OU LISO, REDE COLETORA ESGOTO (NBR 10569)</t>
  </si>
  <si>
    <t>650,23</t>
  </si>
  <si>
    <t>CURVA PVC, BB, JE, 90 GRAUS, DN 250 MM, PARA TUBO CORRUGADO E/OU LISO, REDE COLETORA ESGOTO (NBR 10569)</t>
  </si>
  <si>
    <t>961,28</t>
  </si>
  <si>
    <t>CURVA PVC, SERIE R, 87.30 GRAUS, CURTA, 100 MM, PARA ESGOTO OU AGUAS PLUVIAIS PREDIAIS (PARA PE-DE-COLUNA)</t>
  </si>
  <si>
    <t>59,51</t>
  </si>
  <si>
    <t>CURVA PVC, SERIE R, 87.30 GRAUS, CURTA, 150 MM, PARA ESGOTO OU AGUAS PLUVIAIS PREDIAIS (PARA PE-DE-COLUNA)</t>
  </si>
  <si>
    <t>200,65</t>
  </si>
  <si>
    <t>CURVA PVC, SERIE R, 87.30 GRAUS, CURTA, 75 MM, PARA ESGOTO OU AGUAS PLUVIAIS PREDIAIS (PARA PE-DE-COLUNA)</t>
  </si>
  <si>
    <t>38,94</t>
  </si>
  <si>
    <t>CURVA PVC, 45 GRAUS, CURTA, PB, DN 100 MM, PARA ESGOTO PREDIAL</t>
  </si>
  <si>
    <t>35,99</t>
  </si>
  <si>
    <t>CURVA 135 GRAUS, DE PVC RIGIDO ROSCAVEL, DE 1", PARA ELETRODUTO</t>
  </si>
  <si>
    <t>CURVA 135 GRAUS, DE PVC RIGIDO ROSCAVEL, DE 3/4", PARA ELETRODUTO</t>
  </si>
  <si>
    <t>CURVA 135 GRAUS, PARA ELETRODUTO, EM ACO GALVANIZADO ELETROLITICO, DIAMETRO DE 100 MM (4")</t>
  </si>
  <si>
    <t>270,05</t>
  </si>
  <si>
    <t>CURVA 135 GRAUS, PARA ELETRODUTO, EM ACO GALVANIZADO ELETROLITICO, DIAMETRO DE 15 MM (1/2")</t>
  </si>
  <si>
    <t>6,41</t>
  </si>
  <si>
    <t>CURVA 135 GRAUS, PARA ELETRODUTO, EM ACO GALVANIZADO ELETROLITICO, DIAMETRO DE 20 MM (3/4")</t>
  </si>
  <si>
    <t>7,72</t>
  </si>
  <si>
    <t>CURVA 135 GRAUS, PARA ELETRODUTO, EM ACO GALVANIZADO ELETROLITICO, DIAMETRO DE 25 MM (1")</t>
  </si>
  <si>
    <t>12,27</t>
  </si>
  <si>
    <t>CURVA 135 GRAUS, PARA ELETRODUTO, EM ACO GALVANIZADO ELETROLITICO, DIAMETRO DE 32 MM (1 1/4")</t>
  </si>
  <si>
    <t>25,91</t>
  </si>
  <si>
    <t>CURVA 135 GRAUS, PARA ELETRODUTO, EM ACO GALVANIZADO ELETROLITICO, DIAMETRO DE 40 MM (1 1/2")</t>
  </si>
  <si>
    <t>37,97</t>
  </si>
  <si>
    <t>CURVA 135 GRAUS, PARA ELETRODUTO, EM ACO GALVANIZADO ELETROLITICO, DIAMETRO DE 50 MM (2")</t>
  </si>
  <si>
    <t>57,75</t>
  </si>
  <si>
    <t>CURVA 135 GRAUS, PARA ELETRODUTO, EM ACO GALVANIZADO ELETROLITICO, DIAMETRO DE 65 MM (2 1/2")</t>
  </si>
  <si>
    <t>101,72</t>
  </si>
  <si>
    <t>CURVA 135 GRAUS, PARA ELETRODUTO, EM ACO GALVANIZADO ELETROLITICO, DIAMETRO DE 80 MM (3")</t>
  </si>
  <si>
    <t>137,58</t>
  </si>
  <si>
    <t>CURVA 180 GRAUS, DE PVC RIGIDO ROSCAVEL, DE 1 1/2", PARA ELETRODUTO</t>
  </si>
  <si>
    <t>13,24</t>
  </si>
  <si>
    <t>CURVA 180 GRAUS, DE PVC RIGIDO ROSCAVEL, DE 1 1/4", PARA ELETRODUTO</t>
  </si>
  <si>
    <t>8,69</t>
  </si>
  <si>
    <t>CURVA 180 GRAUS, DE PVC RIGIDO ROSCAVEL, DE 1/2", PARA ELETRODUTO</t>
  </si>
  <si>
    <t>3,07</t>
  </si>
  <si>
    <t>CURVA 180 GRAUS, DE PVC RIGIDO ROSCAVEL, DE 1", PARA ELETRODUTO</t>
  </si>
  <si>
    <t>7,84</t>
  </si>
  <si>
    <t>CURVA 180 GRAUS, DE PVC RIGIDO ROSCAVEL, DE 2", PARA ELETRODUTO</t>
  </si>
  <si>
    <t>CURVA 180 GRAUS, DE PVC RIGIDO ROSCAVEL, DE 3/4", PARA ELETRODUTO</t>
  </si>
  <si>
    <t>CURVA 45 GRAUS DE COBRE (REF 606) SEM ANEL DE SOLDA, BOLSA X BOLSA, 15 MM</t>
  </si>
  <si>
    <t>5,89</t>
  </si>
  <si>
    <t>CURVA 45 GRAUS DE COBRE (REF 606) SEM ANEL DE SOLDA, BOLSA X BOLSA, 22 MM</t>
  </si>
  <si>
    <t>13,06</t>
  </si>
  <si>
    <t>CURVA 45 GRAUS DE COBRE (REF 606) SEM ANEL DE SOLDA, BOLSA X BOLSA, 28 MM</t>
  </si>
  <si>
    <t>20,96</t>
  </si>
  <si>
    <t>CURVA 45 GRAUS DE COBRE (REF 606) SEM ANEL DE SOLDA, BOLSA X BOLSA, 35 MM</t>
  </si>
  <si>
    <t>55,21</t>
  </si>
  <si>
    <t>CURVA 45 GRAUS DE COBRE (REF 606) SEM ANEL DE SOLDA, BOLSA X BOLSA, 42 MM</t>
  </si>
  <si>
    <t>88,16</t>
  </si>
  <si>
    <t>CURVA 45 GRAUS DE COBRE (REF 606) SEM ANEL DE SOLDA, BOLSA X BOLSA, 54 MM</t>
  </si>
  <si>
    <t>130,94</t>
  </si>
  <si>
    <t>CURVA 45 GRAUS DE COBRE (REF 606) SEM ANEL DE SOLDA, BOLSA X BOLSA, 66 MM</t>
  </si>
  <si>
    <t>311,19</t>
  </si>
  <si>
    <t>CURVA 45 GRAUS DE FERRO GALVANIZADO, COM ROSCA BSP FEMEA, DE 1 1/2"</t>
  </si>
  <si>
    <t>85,78</t>
  </si>
  <si>
    <t>CURVA 45 GRAUS DE FERRO GALVANIZADO, COM ROSCA BSP FEMEA, DE 1 1/4"</t>
  </si>
  <si>
    <t>62,41</t>
  </si>
  <si>
    <t>CURVA 45 GRAUS DE FERRO GALVANIZADO, COM ROSCA BSP FEMEA, DE 1/2"</t>
  </si>
  <si>
    <t>18,66</t>
  </si>
  <si>
    <t>CURVA 45 GRAUS DE FERRO GALVANIZADO, COM ROSCA BSP FEMEA, DE 1"</t>
  </si>
  <si>
    <t>50,78</t>
  </si>
  <si>
    <t>CURVA 45 GRAUS DE FERRO GALVANIZADO, COM ROSCA BSP FEMEA, DE 2 1/2"</t>
  </si>
  <si>
    <t>207,63</t>
  </si>
  <si>
    <t>CURVA 45 GRAUS DE FERRO GALVANIZADO, COM ROSCA BSP FEMEA, DE 2"</t>
  </si>
  <si>
    <t>137,83</t>
  </si>
  <si>
    <t>CURVA 45 GRAUS DE FERRO GALVANIZADO, COM ROSCA BSP FEMEA, DE 3/4"</t>
  </si>
  <si>
    <t>26,95</t>
  </si>
  <si>
    <t>CURVA 45 GRAUS DE FERRO GALVANIZADO, COM ROSCA BSP FEMEA, DE 3"</t>
  </si>
  <si>
    <t>301,97</t>
  </si>
  <si>
    <t>CURVA 45 GRAUS DE FERRO GALVANIZADO, COM ROSCA BSP FEMEA, DE 4"</t>
  </si>
  <si>
    <t>622,53</t>
  </si>
  <si>
    <t>CURVA 45 GRAUS DE FERRO GALVANIZADO, COM ROSCA BSP MACHO/FEMEA, DE 1 1/2"</t>
  </si>
  <si>
    <t>65,82</t>
  </si>
  <si>
    <t>CURVA 45 GRAUS DE FERRO GALVANIZADO, COM ROSCA BSP MACHO/FEMEA, DE 1 1/4"</t>
  </si>
  <si>
    <t>52,04</t>
  </si>
  <si>
    <t>CURVA 45 GRAUS DE FERRO GALVANIZADO, COM ROSCA BSP MACHO/FEMEA, DE 1/2"</t>
  </si>
  <si>
    <t>15,51</t>
  </si>
  <si>
    <t>CURVA 45 GRAUS DE FERRO GALVANIZADO, COM ROSCA BSP MACHO/FEMEA, DE 1"</t>
  </si>
  <si>
    <t>33,91</t>
  </si>
  <si>
    <t>CURVA 45 GRAUS DE FERRO GALVANIZADO, COM ROSCA BSP MACHO/FEMEA, DE 2 1/2"</t>
  </si>
  <si>
    <t>185,86</t>
  </si>
  <si>
    <t>CURVA 45 GRAUS DE FERRO GALVANIZADO, COM ROSCA BSP MACHO/FEMEA, DE 2"</t>
  </si>
  <si>
    <t>103,09</t>
  </si>
  <si>
    <t>CURVA 45 GRAUS DE FERRO GALVANIZADO, COM ROSCA BSP MACHO/FEMEA, DE 3/4"</t>
  </si>
  <si>
    <t>22,30</t>
  </si>
  <si>
    <t>CURVA 45 GRAUS DE FERRO GALVANIZADO, COM ROSCA BSP MACHO/FEMEA, DE 3"</t>
  </si>
  <si>
    <t>260,24</t>
  </si>
  <si>
    <t>CURVA 45 GRAUS EM ACO CARBONO, SOLDAVEL, PRESSAO 3.000 LBS, DN 1 1/2"</t>
  </si>
  <si>
    <t>97,89</t>
  </si>
  <si>
    <t>CURVA 45 GRAUS EM ACO CARBONO, SOLDAVEL, PRESSAO 3.000 LBS, DN 1 1/4"</t>
  </si>
  <si>
    <t>67,02</t>
  </si>
  <si>
    <t>CURVA 45 GRAUS EM ACO CARBONO, SOLDAVEL, PRESSAO 3.000 LBS, DN 1/2"</t>
  </si>
  <si>
    <t>23,17</t>
  </si>
  <si>
    <t>CURVA 45 GRAUS EM ACO CARBONO, SOLDAVEL, PRESSAO 3.000 LBS, DN 1"</t>
  </si>
  <si>
    <t>43,85</t>
  </si>
  <si>
    <t>CURVA 45 GRAUS EM ACO CARBONO, SOLDAVEL, PRESSAO 3.000 LBS, DN 2 1/2"</t>
  </si>
  <si>
    <t>278,06</t>
  </si>
  <si>
    <t>CURVA 45 GRAUS EM ACO CARBONO, SOLDAVEL, PRESSAO 3.000 LBS, DN 2"</t>
  </si>
  <si>
    <t>139,18</t>
  </si>
  <si>
    <t>CURVA 45 GRAUS EM ACO CARBONO, SOLDAVEL, PRESSAO 3.000 LBS, DN 3/4"</t>
  </si>
  <si>
    <t>30,89</t>
  </si>
  <si>
    <t>CURVA 45 GRAUS EM ACO CARBONO, SOLDAVEL, PRESSAO 3.000 LBS, DN 3"</t>
  </si>
  <si>
    <t>721,72</t>
  </si>
  <si>
    <t>CURVA 45 GRAUS RANHURADA EM FERRO FUNDIDO, DN 50 MM (2")</t>
  </si>
  <si>
    <t>CURVA 45 GRAUS RANHURADA EM FERRO FUNDIDO, DN 65 MM (2 1/2")</t>
  </si>
  <si>
    <t>37,84</t>
  </si>
  <si>
    <t>CURVA 45 GRAUS RANHURADA EM FERRO FUNDIDO, DN 80 MM (3")</t>
  </si>
  <si>
    <t>45,13</t>
  </si>
  <si>
    <t>CURVA 45 GRAUS, PARA ELETRODUTO, EM ACO GALVANIZADO ELETROLITICO, DIAMETRO DE 20 MM (3/4")</t>
  </si>
  <si>
    <t>6,02</t>
  </si>
  <si>
    <t>CURVA 45 GRAUS, PARA ELETRODUTO, EM ACO GALVANIZADO ELETROLITICO, DIAMETRO DE 25 MM (1")</t>
  </si>
  <si>
    <t>7,91</t>
  </si>
  <si>
    <t>CURVA 45 GRAUS, PARA ELETRODUTO, EM ACO GALVANIZADO ELETROLITICO, DIAMETRO DE 40 MM (1 1/2")</t>
  </si>
  <si>
    <t>CURVA 90 GRAUS DE BARRA CHATA EM ALUMINIO 3/4 " X 1/4 " X 300 MM</t>
  </si>
  <si>
    <t>11,22</t>
  </si>
  <si>
    <t>CURVA 90 GRAUS DE FERRO GALVANIZADO, COM ROSCA BSP FEMEA, DE 1 1/2"</t>
  </si>
  <si>
    <t>82,33</t>
  </si>
  <si>
    <t>CURVA 90 GRAUS DE FERRO GALVANIZADO, COM ROSCA BSP FEMEA, DE 1 1/4"</t>
  </si>
  <si>
    <t>65,99</t>
  </si>
  <si>
    <t>CURVA 90 GRAUS DE FERRO GALVANIZADO, COM ROSCA BSP FEMEA, DE 1/2"</t>
  </si>
  <si>
    <t>16,38</t>
  </si>
  <si>
    <t>CURVA 90 GRAUS DE FERRO GALVANIZADO, COM ROSCA BSP FEMEA, DE 1"</t>
  </si>
  <si>
    <t>39,24</t>
  </si>
  <si>
    <t>CURVA 90 GRAUS DE FERRO GALVANIZADO, COM ROSCA BSP FEMEA, DE 2 1/2"</t>
  </si>
  <si>
    <t>237,94</t>
  </si>
  <si>
    <t>CURVA 90 GRAUS DE FERRO GALVANIZADO, COM ROSCA BSP FEMEA, DE 2"</t>
  </si>
  <si>
    <t>137,11</t>
  </si>
  <si>
    <t>CURVA 90 GRAUS DE FERRO GALVANIZADO, COM ROSCA BSP FEMEA, DE 3/4"</t>
  </si>
  <si>
    <t>26,00</t>
  </si>
  <si>
    <t>CURVA 90 GRAUS DE FERRO GALVANIZADO, COM ROSCA BSP FEMEA, DE 3"</t>
  </si>
  <si>
    <t>321,18</t>
  </si>
  <si>
    <t>CURVA 90 GRAUS DE FERRO GALVANIZADO, COM ROSCA BSP FEMEA, DE 4"</t>
  </si>
  <si>
    <t>648,99</t>
  </si>
  <si>
    <t>CURVA 90 GRAUS DE FERRO GALVANIZADO, COM ROSCA BSP MACHO/FEMEA, DE 1 1/2"</t>
  </si>
  <si>
    <t>77,19</t>
  </si>
  <si>
    <t>CURVA 90 GRAUS DE FERRO GALVANIZADO, COM ROSCA BSP MACHO/FEMEA, DE 1 1/4"</t>
  </si>
  <si>
    <t>63,41</t>
  </si>
  <si>
    <t>CURVA 90 GRAUS DE FERRO GALVANIZADO, COM ROSCA BSP MACHO/FEMEA, DE 1/2"</t>
  </si>
  <si>
    <t>16,02</t>
  </si>
  <si>
    <t>CURVA 90 GRAUS DE FERRO GALVANIZADO, COM ROSCA BSP MACHO/FEMEA, DE 1"</t>
  </si>
  <si>
    <t>36,80</t>
  </si>
  <si>
    <t>CURVA 90 GRAUS DE FERRO GALVANIZADO, COM ROSCA BSP MACHO/FEMEA, DE 2 1/2"</t>
  </si>
  <si>
    <t>217,39</t>
  </si>
  <si>
    <t>CURVA 90 GRAUS DE FERRO GALVANIZADO, COM ROSCA BSP MACHO/FEMEA, DE 2"</t>
  </si>
  <si>
    <t>129,39</t>
  </si>
  <si>
    <t>CURVA 90 GRAUS DE FERRO GALVANIZADO, COM ROSCA BSP MACHO/FEMEA, DE 3/4"</t>
  </si>
  <si>
    <t>22,81</t>
  </si>
  <si>
    <t>CURVA 90 GRAUS DE FERRO GALVANIZADO, COM ROSCA BSP MACHO/FEMEA, DE 3"</t>
  </si>
  <si>
    <t>310,90</t>
  </si>
  <si>
    <t>CURVA 90 GRAUS DE FERRO GALVANIZADO, COM ROSCA BSP MACHO/FEMEA, DE 4"</t>
  </si>
  <si>
    <t>623,30</t>
  </si>
  <si>
    <t>CURVA 90 GRAUS DE FERRO GALVANIZADO, COM ROSCA BSP MACHO, DE 1 1/2"</t>
  </si>
  <si>
    <t>93,48</t>
  </si>
  <si>
    <t>CURVA 90 GRAUS DE FERRO GALVANIZADO, COM ROSCA BSP MACHO, DE 1 1/4"</t>
  </si>
  <si>
    <t>71,71</t>
  </si>
  <si>
    <t>CURVA 90 GRAUS DE FERRO GALVANIZADO, COM ROSCA BSP MACHO, DE 1/2"</t>
  </si>
  <si>
    <t>17,12</t>
  </si>
  <si>
    <t>CURVA 90 GRAUS DE FERRO GALVANIZADO, COM ROSCA BSP MACHO, DE 1"</t>
  </si>
  <si>
    <t>38,60</t>
  </si>
  <si>
    <t>CURVA 90 GRAUS DE FERRO GALVANIZADO, COM ROSCA BSP MACHO, DE 2 1/2"</t>
  </si>
  <si>
    <t>296,40</t>
  </si>
  <si>
    <t>CURVA 90 GRAUS DE FERRO GALVANIZADO, COM ROSCA BSP MACHO, DE 2"</t>
  </si>
  <si>
    <t>132,63</t>
  </si>
  <si>
    <t>CURVA 90 GRAUS DE FERRO GALVANIZADO, COM ROSCA BSP MACHO, DE 3/4"</t>
  </si>
  <si>
    <t>CURVA 90 GRAUS DE FERRO GALVANIZADO, COM ROSCA BSP MACHO, DE 3"</t>
  </si>
  <si>
    <t>386,04</t>
  </si>
  <si>
    <t>CURVA 90 GRAUS DE FERRO GALVANIZADO, COM ROSCA BSP MACHO, DE 4"</t>
  </si>
  <si>
    <t>737,01</t>
  </si>
  <si>
    <t>CURVA 90 GRAUS DE FERRO GALVANIZADO, COM ROSCA BSP MACHO, DE 6"</t>
  </si>
  <si>
    <t>1.843,57</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</si>
  <si>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</si>
  <si>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</si>
  <si>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</si>
  <si>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</si>
  <si>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</si>
  <si>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298,71</t>
  </si>
  <si>
    <t>CURVA 90 GRAUS EM ACO CARBONO, RAIO CURTO, SOLDAVEL, PRESSAO 3.000 LBS, DN 2"</t>
  </si>
  <si>
    <t>152,09</t>
  </si>
  <si>
    <t>CURVA 90 GRAUS EM ACO CARBONO, RAIO CURTO, SOLDAVEL, PRESSAO 3.000 LBS, DN 3/4"</t>
  </si>
  <si>
    <t>CURVA 90 GRAUS EM ACO CARBONO, RAIO CURTO, SOLDAVEL, PRESSAO 3.000 LBS, DN 3"</t>
  </si>
  <si>
    <t>629,11</t>
  </si>
  <si>
    <t>CURVA 90 GRAUS RANHURADA EM FERRO FUNDIDO, DN 50 MM (2")</t>
  </si>
  <si>
    <t>29,74</t>
  </si>
  <si>
    <t>CURVA 90 GRAUS RANHURADA EM FERRO FUNDIDO, DN 65 MM (2 1/2")</t>
  </si>
  <si>
    <t>42,38</t>
  </si>
  <si>
    <t>CURVA 90 GRAUS RANHURADA EM FERRO FUNDIDO, DN 80 MM (3")</t>
  </si>
  <si>
    <t>49,99</t>
  </si>
  <si>
    <t>CURVA 90 GRAUS, CURTA, DE PVC RIGIDO ROSCAVEL, DE 1/2", PARA ELETRODUTO</t>
  </si>
  <si>
    <t>2,66</t>
  </si>
  <si>
    <t>CURVA 90 GRAUS, CURTA, DE PVC RIGIDO ROSCAVEL, DE 1", PARA ELETRODUTO</t>
  </si>
  <si>
    <t>4,53</t>
  </si>
  <si>
    <t>CURVA 90 GRAUS, CURTA, DE PVC RIGIDO ROSCAVEL, DE 3/4", PARA ELETRODUTO</t>
  </si>
  <si>
    <t>3,27</t>
  </si>
  <si>
    <t>CURVA 90 GRAUS, LONGA, DE PVC RIGIDO ROSCAVEL, DE 1 1/2", PARA ELETRODUTO</t>
  </si>
  <si>
    <t>7,23</t>
  </si>
  <si>
    <t>CURVA 90 GRAUS, LONGA, DE PVC RIGIDO ROSCAVEL, DE 1 1/4", PARA ELETRODUTO</t>
  </si>
  <si>
    <t>5,97</t>
  </si>
  <si>
    <t>CURVA 90 GRAUS, LONGA, DE PVC RIGIDO ROSCAVEL, DE 1/2", PARA ELETRODUTO</t>
  </si>
  <si>
    <t>3,45</t>
  </si>
  <si>
    <t>CURVA 90 GRAUS, LONGA, DE PVC RIGIDO ROSCAVEL, DE 1", PARA ELETRODUTO</t>
  </si>
  <si>
    <t>5,30</t>
  </si>
  <si>
    <t>CURVA 90 GRAUS, LONGA, DE PVC RIGIDO ROSCAVEL, DE 2 1/2", PARA ELETRODUTO</t>
  </si>
  <si>
    <t>30,00</t>
  </si>
  <si>
    <t>CURVA 90 GRAUS, LONGA, DE PVC RIGIDO ROSCAVEL, DE 2", PARA ELETRODUTO</t>
  </si>
  <si>
    <t>11,76</t>
  </si>
  <si>
    <t>CURVA 90 GRAUS, LONGA, DE PVC RIGIDO ROSCAVEL, DE 3/4", PARA ELETRODUTO</t>
  </si>
  <si>
    <t>CURVA 90 GRAUS, LONGA, DE PVC RIGIDO ROSCAVEL, DE 3", PARA ELETRODUTO</t>
  </si>
  <si>
    <t>CURVA 90 GRAUS, LONGA, DE PVC RIGIDO ROSCAVEL, DE 4", PARA ELETRODUTO</t>
  </si>
  <si>
    <t>60,34</t>
  </si>
  <si>
    <t>CURVA 90 GRAUS, PARA ELETRODUTO, EM ACO GALVANIZADO ELETROLITICO, DIAMETRO DE 100 MM (4")</t>
  </si>
  <si>
    <t>190,80</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</si>
  <si>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</si>
  <si>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</si>
  <si>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</si>
  <si>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8,30</t>
  </si>
  <si>
    <t>CURVA 90 GRAUS, PARA ELETRODUTO, EM ACO GALVANIZADO ELETROLITICO, DIAMETRO DE 32 MM (1 1/4")</t>
  </si>
  <si>
    <t>18,90</t>
  </si>
  <si>
    <t>CURVA 90 GRAUS, PARA ELETRODUTO, EM ACO GALVANIZADO ELETROLITICO, DIAMETRO DE 40 MM (1 1/2")</t>
  </si>
  <si>
    <t>23,05</t>
  </si>
  <si>
    <t>CURVA 90 GRAUS, PARA ELETRODUTO, EM ACO GALVANIZADO ELETROLITICO, DIAMETRO DE 50 MM (2")</t>
  </si>
  <si>
    <t>33,84</t>
  </si>
  <si>
    <t>CURVA 90 GRAUS, PARA ELETRODUTO, EM ACO GALVANIZADO ELETROLITICO, DIAMETRO DE 65 MM (2 1/2")</t>
  </si>
  <si>
    <t>85,69</t>
  </si>
  <si>
    <t>CURVA 90 GRAUS, PARA ELETRODUTO, EM ACO GALVANIZADO ELETROLITICO, DIAMETRO DE 80 MM (3")</t>
  </si>
  <si>
    <t>112,50</t>
  </si>
  <si>
    <t>DENTE PARA  FRESADORA</t>
  </si>
  <si>
    <t>62,34</t>
  </si>
  <si>
    <t>DESEMPENADEIRA DE ACO DENTADA 12 X *25* CM, DENTES 8 X 8 MM, CABO FECHADO DE MADEIRA</t>
  </si>
  <si>
    <t>23,55</t>
  </si>
  <si>
    <t>DESEMPENADEIRA DE ACO LISA 12 X *25* CM COM CABO FECHADO DE MADEIRA</t>
  </si>
  <si>
    <t>DESEMPENADEIRA PLASTICA LISA *14 X 27* CM</t>
  </si>
  <si>
    <t>20,92</t>
  </si>
  <si>
    <t>DESENHISTA COPISTA</t>
  </si>
  <si>
    <t>52,97</t>
  </si>
  <si>
    <t>DESENHISTA COPISTA (MENSALISTA)</t>
  </si>
  <si>
    <t>9.301,79</t>
  </si>
  <si>
    <t>DESENHISTA DETALHISTA</t>
  </si>
  <si>
    <t>79,61</t>
  </si>
  <si>
    <t>DESENHISTA DETALHISTA (MENSALISTA)</t>
  </si>
  <si>
    <t>13.978,33</t>
  </si>
  <si>
    <t>DESENHISTA PROJETISTA</t>
  </si>
  <si>
    <t>85,32</t>
  </si>
  <si>
    <t>DESENHISTA PROJETISTA (MENSALISTA)</t>
  </si>
  <si>
    <t>14.980,67</t>
  </si>
  <si>
    <t>DESENHISTA TECNICO AUXILIAR</t>
  </si>
  <si>
    <t>71,84</t>
  </si>
  <si>
    <t>DESENHISTA TECNICO AUXILIAR (MENSALISTA)</t>
  </si>
  <si>
    <t>12.613,86</t>
  </si>
  <si>
    <t>DESINFETANTE PRONTO USO</t>
  </si>
  <si>
    <t>8,87</t>
  </si>
  <si>
    <t>DESMOLDANTE PARA CONCRETO ESTAMPADO</t>
  </si>
  <si>
    <t>38,04</t>
  </si>
  <si>
    <t>DESMOLDANTE PARA FORMAS METALICAS A BASE DE OLEO VEGETAL</t>
  </si>
  <si>
    <t>17,34</t>
  </si>
  <si>
    <t>DESMOLDANTE PROTETOR PARA FORMAS DE MADEIRA, DE BASE OLEOSA EMULSIONADA EM AGUA</t>
  </si>
  <si>
    <t>6,99</t>
  </si>
  <si>
    <t>DETERGENTE NEUTRO USO GERAL, CONCENTRADO</t>
  </si>
  <si>
    <t>DILUENTE AGUARRAS</t>
  </si>
  <si>
    <t>18,80</t>
  </si>
  <si>
    <t>DILUENTE EPOXI</t>
  </si>
  <si>
    <t>DISCO DE BORRACHA PARA LIXADEIRA RIGIDO 7 " COM ARRUELA  CENTRAL</t>
  </si>
  <si>
    <t>40,87</t>
  </si>
  <si>
    <t>DISCO DE CORTE DIAMANTADO SEGMENTADO DIAMETRO DE 180 MM PARA ESMERILHADEIRA  7 "</t>
  </si>
  <si>
    <t>129,89</t>
  </si>
  <si>
    <t>DISCO DE CORTE DIAMANTADO SEGMENTADO PARA CONCRETO, DIAMETRO DE 110 MM, FURO DE 20 MM</t>
  </si>
  <si>
    <t>31,50</t>
  </si>
  <si>
    <t>DISCO DE CORTE DIAMANTADO SEGMENTADO PARA CONCRETO, DIAMETRO DE 350 MM, FURO DE 1 " (14 X 1 ")</t>
  </si>
  <si>
    <t>745,78</t>
  </si>
  <si>
    <t>DISCO DE CORTE PARA METAL COM DUAS TELAS 12 X 1/8 X 3/4 "  (300 X 3,2 X 19,05 MM)</t>
  </si>
  <si>
    <t>33,20</t>
  </si>
  <si>
    <t>DISCO DE DESBASTE PARA METAL FERROSO EM GERAL, COM TRES TELAS,  9 X 1/4 X 7/8 " ( 228,6 X 6,4 X 22,2 MM)</t>
  </si>
  <si>
    <t>31,35</t>
  </si>
  <si>
    <t>DISCO DE LIXA PARA METAL, DIAMETRO = 180 MM, GRAO  120</t>
  </si>
  <si>
    <t>8,17</t>
  </si>
  <si>
    <t>DISJUNTOR  TERMOMAGNETICO TRIPOLAR 3 X 400 A / ICC - 25 KA</t>
  </si>
  <si>
    <t>1.495,23</t>
  </si>
  <si>
    <t>DISJUNTOR TERMICO E MAGNETICO AJUSTAVEIS, TRIPOLAR DE 100 ATE 250A, CAPACIDADE DE INTERRUPCAO DE 35KA</t>
  </si>
  <si>
    <t>1.176,23</t>
  </si>
  <si>
    <t>DISJUNTOR TERMICO E MAGNETICO AJUSTAVEIS, TRIPOLAR DE 300 ATE 400A, CAPACIDADE DE INTERRUPCAO DE 35KA</t>
  </si>
  <si>
    <t>1.821,18</t>
  </si>
  <si>
    <t>DISJUNTOR TERMICO E MAGNETICO AJUSTAVEIS, TRIPOLAR DE 450 ATE 600A, CAPACIDADE DE INTERRUPCAO DE 35KA</t>
  </si>
  <si>
    <t>4.254,84</t>
  </si>
  <si>
    <t>DISJUNTOR TERMOMAGNETICO TRIPOLAR 125A</t>
  </si>
  <si>
    <t>346,06</t>
  </si>
  <si>
    <t>DISJUNTOR TERMOMAGNETICO TRIPOLAR 150 A / 600 V, TIPO FXD / ICC - 35 KA</t>
  </si>
  <si>
    <t>392,59</t>
  </si>
  <si>
    <t>DISJUNTOR TERMOMAGNETICO TRIPOLAR 200 A / 600 V, TIPO FXD / ICC - 35 KA</t>
  </si>
  <si>
    <t>550,96</t>
  </si>
  <si>
    <t>DISJUNTOR TERMOMAGNETICO TRIPOLAR 250 A / 600 V, TIPO FXD</t>
  </si>
  <si>
    <t>922,66</t>
  </si>
  <si>
    <t>DISJUNTOR TERMOMAGNETICO TRIPOLAR 3  X 250 A/ICC - 25 KA</t>
  </si>
  <si>
    <t>807,00</t>
  </si>
  <si>
    <t>DISJUNTOR TERMOMAGNETICO TRIPOLAR 3 X 350 A/ICC - 25 KA</t>
  </si>
  <si>
    <t>1.495,38</t>
  </si>
  <si>
    <t>DISJUNTOR TERMOMAGNETICO TRIPOLAR 300 A / 600 V, TIPO JXD / ICC - 40 KA</t>
  </si>
  <si>
    <t>1.267,40</t>
  </si>
  <si>
    <t>DISJUNTOR TERMOMAGNETICO TRIPOLAR 400 A / 600 V, TIPO JXD / ICC - 40 KA</t>
  </si>
  <si>
    <t>DISJUNTOR TERMOMAGNETICO TRIPOLAR 600 A / 600 V, TIPO LXD / ICC - 40 KA</t>
  </si>
  <si>
    <t>2.087,39</t>
  </si>
  <si>
    <t>DISJUNTOR TERMOMAGNETICO TRIPOLAR 800 A / 600 V, TIPO LMXD</t>
  </si>
  <si>
    <t>4.462,47</t>
  </si>
  <si>
    <t>DISJUNTOR TIPO DIN / IEC, MONOPOLAR DE 40  ATE 50A</t>
  </si>
  <si>
    <t>DISJUNTOR TIPO DIN/IEC, BIPOLAR DE 6 ATE 32A</t>
  </si>
  <si>
    <t>51,78</t>
  </si>
  <si>
    <t>DISJUNTOR TIPO DIN/IEC, BIPOLAR 40 ATE 50A</t>
  </si>
  <si>
    <t>50,99</t>
  </si>
  <si>
    <t>DISJUNTOR TIPO DIN/IEC, BIPOLAR 63 A</t>
  </si>
  <si>
    <t>73,03</t>
  </si>
  <si>
    <t>DISJUNTOR TIPO DIN/IEC, MONOPOLAR DE 6  ATE  32A</t>
  </si>
  <si>
    <t>9,03</t>
  </si>
  <si>
    <t>DISJUNTOR TIPO DIN/IEC, MONOPOLAR DE 63 A</t>
  </si>
  <si>
    <t>16,37</t>
  </si>
  <si>
    <t>DISJUNTOR TIPO DIN/IEC, TRIPOLAR DE 10 ATE 50A</t>
  </si>
  <si>
    <t>63,44</t>
  </si>
  <si>
    <t>DISJUNTOR TIPO DIN/IEC, TRIPOLAR 63 A</t>
  </si>
  <si>
    <t>75,77</t>
  </si>
  <si>
    <t>DISJUNTOR TIPO NEMA, BIPOLAR 10  ATE  50 A, TENSAO MAXIMA 415 V</t>
  </si>
  <si>
    <t>62,97</t>
  </si>
  <si>
    <t>DISJUNTOR TIPO NEMA, BIPOLAR 60 ATE 100A, TENSAO MAXIMA 415 V</t>
  </si>
  <si>
    <t>96,59</t>
  </si>
  <si>
    <t>DISJUNTOR TIPO NEMA, MONOPOLAR DE 60 ATE 70A, TENSAO MAXIMA DE 240 V</t>
  </si>
  <si>
    <t>30,75</t>
  </si>
  <si>
    <t>DISJUNTOR TIPO NEMA, MONOPOLAR 10 ATE 30A, TENSAO MAXIMA DE 240 V</t>
  </si>
  <si>
    <t>11,70</t>
  </si>
  <si>
    <t>DISJUNTOR TIPO NEMA, MONOPOLAR 35  ATE  50 A, TENSAO MAXIMA DE 240 V</t>
  </si>
  <si>
    <t>DISJUNTOR TIPO NEMA, TRIPOLAR 10  ATE  50A, TENSAO MAXIMA DE 415 V</t>
  </si>
  <si>
    <t>78,54</t>
  </si>
  <si>
    <t>DISJUNTOR TIPO NEMA, TRIPOLAR 60 ATE 100 A, TENSAO MAXIMA DE 415 V</t>
  </si>
  <si>
    <t>110,65</t>
  </si>
  <si>
    <t>DISPOSITIVO DPS CLASSE II, 1 POLO, TENSAO MAXIMA DE 175 V, CORRENTE MAXIMA DE *20* KA (TIPO AC)</t>
  </si>
  <si>
    <t>67,60</t>
  </si>
  <si>
    <t>DISPOSITIVO DPS CLASSE II, 1 POLO, TENSAO MAXIMA DE 175 V, CORRENTE MAXIMA DE *30* KA (TIPO AC)</t>
  </si>
  <si>
    <t>76,05</t>
  </si>
  <si>
    <t>DISPOSITIVO DPS CLASSE II, 1 POLO, TENSAO MAXIMA DE 175 V, CORRENTE MAXIMA DE *45* KA (TIPO AC)</t>
  </si>
  <si>
    <t>97,27</t>
  </si>
  <si>
    <t>DISPOSITIVO DPS CLASSE II, 1 POLO, TENSAO MAXIMA DE 175 V, CORRENTE MAXIMA DE *90* KA (TIPO AC)</t>
  </si>
  <si>
    <t>172,90</t>
  </si>
  <si>
    <t>DISPOSITIVO DPS CLASSE II, 1 POLO, TENSAO MAXIMA DE 275 V, CORRENTE MAXIMA DE *20* KA (TIPO AC)</t>
  </si>
  <si>
    <t>70,43</t>
  </si>
  <si>
    <t>DISPOSITIVO DPS CLASSE II, 1 POLO, TENSAO MAXIMA DE 275 V, CORRENTE MAXIMA DE *30* KA (TIPO AC)</t>
  </si>
  <si>
    <t>86,54</t>
  </si>
  <si>
    <t>DISPOSITIVO DPS CLASSE II, 1 POLO, TENSAO MAXIMA DE 275 V, CORRENTE MAXIMA DE *45* KA (TIPO AC)</t>
  </si>
  <si>
    <t>104,00</t>
  </si>
  <si>
    <t>DISPOSITIVO DPS CLASSE II, 1 POLO, TENSAO MAXIMA DE 275 V, CORRENTE MAXIMA DE *90* KA (TIPO AC)</t>
  </si>
  <si>
    <t>180,69</t>
  </si>
  <si>
    <t>DISPOSITIVO DPS CLASSE II, 1 POLO, TENSAO MAXIMA DE 385 V, CORRENTE MAXIMA DE *20* KA (TIPO AC)</t>
  </si>
  <si>
    <t>116,73</t>
  </si>
  <si>
    <t>DISPOSITIVO DPS CLASSE II, 1 POLO, TENSAO MAXIMA DE 385 V, CORRENTE MAXIMA DE *30* KA (TIPO AC)</t>
  </si>
  <si>
    <t>124,44</t>
  </si>
  <si>
    <t>DISPOSITIVO DPS CLASSE II, 1 POLO, TENSAO MAXIMA DE 385 V, CORRENTE MAXIMA DE *45* KA (TIPO AC)</t>
  </si>
  <si>
    <t>141,19</t>
  </si>
  <si>
    <t>DISPOSITIVO DPS CLASSE II, 1 POLO, TENSAO MAXIMA DE 385 V, CORRENTE MAXIMA DE *90* KA (TIPO AC)</t>
  </si>
  <si>
    <t>265,78</t>
  </si>
  <si>
    <t>DISPOSITIVO DPS CLASSE II, 1 POLO, TENSAO MAXIMA DE 460 V, CORRENTE MAXIMA DE *20* KA (TIPO AC)</t>
  </si>
  <si>
    <t>130,22</t>
  </si>
  <si>
    <t>DISPOSITIVO DPS CLASSE II, 1 POLO, TENSAO MAXIMA DE 460 V, CORRENTE MAXIMA DE *30* KA (TIPO AC)</t>
  </si>
  <si>
    <t>134,25</t>
  </si>
  <si>
    <t>DISPOSITIVO DPS CLASSE II, 1 POLO, TENSAO MAXIMA DE 460 V, CORRENTE MAXIMA DE *45* KA (TIPO AC)</t>
  </si>
  <si>
    <t>158,18</t>
  </si>
  <si>
    <t>DISPOSITIVO DPS CLASSE II, 1 POLO, TENSAO MAXIMA DE 460 V, CORRENTE MAXIMA DE *90* KA (TIPO AC)</t>
  </si>
  <si>
    <t>326,40</t>
  </si>
  <si>
    <t>DISPOSITIVO DR, 2 POLOS, SENSIBILIDADE DE 30 MA, CORRENTE DE 100 A, TIPO AC</t>
  </si>
  <si>
    <t>277,03</t>
  </si>
  <si>
    <t>DISPOSITIVO DR, 2 POLOS, SENSIBILIDADE DE 30 MA, CORRENTE DE 25 A, TIPO AC</t>
  </si>
  <si>
    <t>139,10</t>
  </si>
  <si>
    <t>DISPOSITIVO DR, 2 POLOS, SENSIBILIDADE DE 30 MA, CORRENTE DE 40 A, TIPO AC</t>
  </si>
  <si>
    <t>141,57</t>
  </si>
  <si>
    <t>DISPOSITIVO DR, 2 POLOS, SENSIBILIDADE DE 30 MA, CORRENTE DE 63 A, TIPO AC</t>
  </si>
  <si>
    <t>151,39</t>
  </si>
  <si>
    <t>DISPOSITIVO DR, 2 POLOS, SENSIBILIDADE DE 30 MA, CORRENTE DE 80 A, TIPO AC</t>
  </si>
  <si>
    <t>258,16</t>
  </si>
  <si>
    <t>DISPOSITIVO DR, 2 POLOS, SENSIBILIDADE DE 300 MA, CORRENTE DE 25 A, TIPO AC</t>
  </si>
  <si>
    <t>157,50</t>
  </si>
  <si>
    <t>DISPOSITIVO DR, 2 POLOS, SENSIBILIDADE DE 300 MA, CORRENTE DE 40 A, TIPO AC</t>
  </si>
  <si>
    <t>171,79</t>
  </si>
  <si>
    <t>DISPOSITIVO DR, 2 POLOS, SENSIBILIDADE DE 300 MA, CORRENTE DE 63 A, TIPO AC</t>
  </si>
  <si>
    <t>172,82</t>
  </si>
  <si>
    <t>DISPOSITIVO DR, 2 POLOS, SENSIBILIDADE DE 300 MA, CORRENTE DE 80 A, TIPO  AC</t>
  </si>
  <si>
    <t>289,21</t>
  </si>
  <si>
    <t>DISPOSITIVO DR, 4 POLOS, SENSIBILIDADE DE 30 MA, CORRENTE DE 100 A, TIPO AC</t>
  </si>
  <si>
    <t>320,28</t>
  </si>
  <si>
    <t>DISPOSITIVO DR, 4 POLOS, SENSIBILIDADE DE 30 MA, CORRENTE DE 25 A, TIPO AC</t>
  </si>
  <si>
    <t>158,48</t>
  </si>
  <si>
    <t>DISPOSITIVO DR, 4 POLOS, SENSIBILIDADE DE 30 MA, CORRENTE DE 40 A, TIPO AC</t>
  </si>
  <si>
    <t>158,60</t>
  </si>
  <si>
    <t>DISPOSITIVO DR, 4 POLOS, SENSIBILIDADE DE 30 MA, CORRENTE DE 63 A, TIPO AC</t>
  </si>
  <si>
    <t>DISPOSITIVO DR, 4 POLOS, SENSIBILIDADE DE 30 MA, CORRENTE DE 80 A, TIPO AC</t>
  </si>
  <si>
    <t>322,64</t>
  </si>
  <si>
    <t>DISPOSITIVO DR, 4 POLOS, SENSIBILIDADE DE 300 MA, CORRENTE DE 100 A, TIPO AC</t>
  </si>
  <si>
    <t>518,82</t>
  </si>
  <si>
    <t>DISPOSITIVO DR, 4 POLOS, SENSIBILIDADE DE 300 MA, CORRENTE DE 25 A, TIPO AC</t>
  </si>
  <si>
    <t>196,78</t>
  </si>
  <si>
    <t>DISPOSITIVO DR, 4 POLOS, SENSIBILIDADE DE 300 MA, CORRENTE DE 40 A, TIPO AC</t>
  </si>
  <si>
    <t>230,58</t>
  </si>
  <si>
    <t>DISPOSITIVO DR, 4 POLOS, SENSIBILIDADE DE 300 MA, CORRENTE DE 63 A, TIPO AC</t>
  </si>
  <si>
    <t>222,22</t>
  </si>
  <si>
    <t>DISPOSITIVO DR, 4 POLOS, SENSIBILIDADE DE 300 MA, CORRENTE DE 80 A, TIPO AC</t>
  </si>
  <si>
    <t>514,80</t>
  </si>
  <si>
    <t>DISTRIBUIDOR DE AGREGADOS AUTOPROPELIDO, CAP 3 M3, A DIESEL, 6 CC, 176 CV</t>
  </si>
  <si>
    <t>356.844,13</t>
  </si>
  <si>
    <t>DISTRIBUIDOR DE AGREGADOS REBOCAVEL, CAPACIDADE 1,9 M3, LARGURA DE TRABALHO 3,66 M</t>
  </si>
  <si>
    <t>82.078,10</t>
  </si>
  <si>
    <t>DISTRIBUIDOR METALICO, COM ROSCA, 2 SAIDAS, DN 1" X 1/2", PARA CONEXAO COM ANEL DESLIZANTE EM TUBO PEX</t>
  </si>
  <si>
    <t>51,94</t>
  </si>
  <si>
    <t>DISTRIBUIDOR METALICO, COM ROSCA, 2 SAIDAS, DN 3/4" X 1/2", PARA CONEXAO COM ANEL DESLIZANTE EM TUBO PEX</t>
  </si>
  <si>
    <t>45,82</t>
  </si>
  <si>
    <t>DISTRIBUIDOR METALICO, COM ROSCA, 3 SAIDAS, DN 1" X 1/2", PARA CONEXAO COM ANEL DESLIZANTE EM TUBO PEX</t>
  </si>
  <si>
    <t>70,95</t>
  </si>
  <si>
    <t>DISTRIBUIDOR METALICO, COM ROSCA, 3 SAIDAS, DN 3/4" X 1/2", PARA CONEXAO COM ANEL DESLIZANTE EM TUBO PEX</t>
  </si>
  <si>
    <t>57,07</t>
  </si>
  <si>
    <t>DISTRIBUIDOR, PLASTICO, 2 SAIDAS, DN 32 X 16 MM, PARA CONEXAO COM CRIMPAGEM EM TUBO PEX</t>
  </si>
  <si>
    <t>177,77</t>
  </si>
  <si>
    <t>DISTRIBUIDOR, PLASTICO, 2 SAIDAS, DN 32 X 20 MM, PARA CONEXAO COM CRIMPAGEM EM TUBO PEX</t>
  </si>
  <si>
    <t>192,64</t>
  </si>
  <si>
    <t>DISTRIBUIDOR, PLASTICO, 2 SAIDAS, DN 32 X 25 MM, PARA CONEXAO COM CRIMPAGEM EM TUBO PEX</t>
  </si>
  <si>
    <t>195,42</t>
  </si>
  <si>
    <t>DISTRIBUIDOR, PLASTICO, 3 SAIDAS, DN 32 X 16 MM, PARA CONEXAO COM CRIMPAGEM EM TUBO PEX</t>
  </si>
  <si>
    <t>191,16</t>
  </si>
  <si>
    <t>DISTRIBUIDOR, PLASTICO, 3 SAIDAS, DN 32 X 20 MM, PARA CONEXAO COM CRIMPAGEM EM TUBO PEX</t>
  </si>
  <si>
    <t>224,46</t>
  </si>
  <si>
    <t>DISTRIBUIDOR, PLASTICO, 3 SAIDAS, DN 32 X 25 MM, PARA CONEXAO COM CRIMPAGEM EM TUBO PEX</t>
  </si>
  <si>
    <t>239,55</t>
  </si>
  <si>
    <t>DIVISORIA EM GRANITO, COM DUAS FACES POLIDAS, TIPO ANDORINHA/ QUARTZ/ CASTELO/ CORUMBA OU OUTROS EQUIVALENTES DA REGIAO, E=  *3,0*  CM</t>
  </si>
  <si>
    <t>698,45</t>
  </si>
  <si>
    <t>DIVISORIA EM MARMORE, COM DUAS FACES POLIDAS, BRANCO COMUM, E=  *3,0* CM</t>
  </si>
  <si>
    <t>640,20</t>
  </si>
  <si>
    <t>DIVISORIA, PLACA  PRE-MOLDADA EM GRANILITE, MARMORITE OU GRANITINA,  E = *3 CM</t>
  </si>
  <si>
    <t>152,85</t>
  </si>
  <si>
    <t>DOBRADEIRA ELETROMECANICA DE VERGALHAO, PARA ACO DE DIAMETRO ATE 1 1/2 "Â, MOTOR ELETRICO TRIFASICO, POTENCIA DE 3 HP ATE 5 HP</t>
  </si>
  <si>
    <t>93.534,98</t>
  </si>
  <si>
    <t>DOBRADICA EM ACO/FERRO, 3 1/2" X  3", E= 1,9  A 2 MM, COM ANEL,  CROMADO OU ZINCADO, TAMPA BOLA, COM PARAFUSOS</t>
  </si>
  <si>
    <t>29,38</t>
  </si>
  <si>
    <t>DOBRADICA EM ACO/FERRO, 3" X 2 1/2", E= 1,2 A 1,8 MM, SEM ANEL,  CROMADO OU ZINCADO, TAMPA CHATA, COM PARAFUSOS</t>
  </si>
  <si>
    <t>9,95</t>
  </si>
  <si>
    <t>DOBRADICA EM ACO/FERRO, 3" X 2 1/2", E= 1,9 A 2 MM, SEM ANEL,  CROMADO OU ZINCADO, TAMPA BOLA, COM PARAFUSOS</t>
  </si>
  <si>
    <t>17,09</t>
  </si>
  <si>
    <t>DOBRADICA EM LATAO, 3 " X 2 1/2 ", E= 1,9 A 2 MM, COM ANEL, CROMADO, TAMPA BOLA, COM PARAFUSOS</t>
  </si>
  <si>
    <t>33,78</t>
  </si>
  <si>
    <t>DOBRADICA TIPO VAI-E-VEM EM ACO/FERRO, TAMANHO 3'', GALVANIZADO, COM PARAFUSOS</t>
  </si>
  <si>
    <t>90,57</t>
  </si>
  <si>
    <t>DOMOS INDIVIDUAL EM ACRILICO BRANCO *95 X 95* CM, SEM INSTALACAO</t>
  </si>
  <si>
    <t>719,13</t>
  </si>
  <si>
    <t>DOSADOR DE AREIA, CAPACIDADE DE *26* LITROS</t>
  </si>
  <si>
    <t>1.629,71</t>
  </si>
  <si>
    <t>DUCHA / CHUVEIRO METALICO, DE PAREDE, ARTICULAVEL, COM BRACO/CANO, SEM DESVIADOR</t>
  </si>
  <si>
    <t>140,42</t>
  </si>
  <si>
    <t>DUCHA / CHUVEIRO METALICO, DE PAREDE, ARTICULAVEL, COM DESVIADOR E DUCHA MANUAL</t>
  </si>
  <si>
    <t>295,83</t>
  </si>
  <si>
    <t>DUCHA / CHUVEIRO PLASTICO SIMPLES, 5 '', BRANCO, PARA ACOPLAR EM HASTE 1/2 ", AGUA FRIA</t>
  </si>
  <si>
    <t>14,67</t>
  </si>
  <si>
    <t>DUCHA HIGIENICA PLASTICA COM REGISTRO METALICO 1/2 "</t>
  </si>
  <si>
    <t>122,42</t>
  </si>
  <si>
    <t>DUMPER COM CAPACIDADE DE CARGA DE 1700 KG, PARTIDA ELETRICA, MOTOR DIESEL COM POTENCIA DE 16 CV</t>
  </si>
  <si>
    <t>132.009,32</t>
  </si>
  <si>
    <t>ELEMENTO VAZADO CERAMICO DIAGONAL (TIPO FLOR/QUADRADO/XIS) 25 X 18 X 7 CM</t>
  </si>
  <si>
    <t>ELEMENTO VAZADO CERAMICO QUADRADO (TIPO RETO OU REDONDO), *7 A 9 X 20 X 20* CM (L X A X C)</t>
  </si>
  <si>
    <t>ELEMENTO VAZADO DE CONCRETO, QUADRICULADO, 1 FURO *10 X 10 X 10* CM</t>
  </si>
  <si>
    <t>4,04</t>
  </si>
  <si>
    <t>ELEMENTO VAZADO DE CONCRETO, QUADRICULADO, 1 FURO *20 X 10 X 7* CM</t>
  </si>
  <si>
    <t>9,42</t>
  </si>
  <si>
    <t>ELEMENTO VAZADO DE CONCRETO, QUADRICULADO, 1 FURO *20 X 20 X 6,5* CM</t>
  </si>
  <si>
    <t>12,96</t>
  </si>
  <si>
    <t>ELEMENTO VAZADO DE CONCRETO, QUADRICULADO, 16 FUROS *29 X 29 X 6* CM</t>
  </si>
  <si>
    <t>15,65</t>
  </si>
  <si>
    <t>ELEMENTO VAZADO DE CONCRETO, QUADRICULADO, 16 FUROS *33 X 33 X 10* CM</t>
  </si>
  <si>
    <t>ELEMENTO VAZADO DE CONCRETO, QUADRICULADO, 16 FUROS *40 X 40 X 7* CM</t>
  </si>
  <si>
    <t>20,27</t>
  </si>
  <si>
    <t>ELEMENTO VAZADO DE CONCRETO, QUADRICULADO, 16 FUROS *50 X 50 X 7* CM</t>
  </si>
  <si>
    <t>27,10</t>
  </si>
  <si>
    <t>ELEMENTO VAZADO DE CONCRETO, QUADRICULADO, 25 FUROS *50 X 50 X 5* CM</t>
  </si>
  <si>
    <t>24,04</t>
  </si>
  <si>
    <t>ELEMENTO VAZADO DE CONCRETO, VENEZIANA *39 X 22 X 15* CM</t>
  </si>
  <si>
    <t>ELEMENTO VAZADO DE CONCRETO, VENEZIANA *39 X 29 X 10* CM</t>
  </si>
  <si>
    <t>21,77</t>
  </si>
  <si>
    <t>ELEMENTO VAZADO DE CONCRETO, VENEZIANA *40 X 10 X 10* CM</t>
  </si>
  <si>
    <t>11,00</t>
  </si>
  <si>
    <t>ELETRICISTA (HORISTA)</t>
  </si>
  <si>
    <t>17,90</t>
  </si>
  <si>
    <t>ELETRICISTA (MENSALISTA)</t>
  </si>
  <si>
    <t>3.143,28</t>
  </si>
  <si>
    <t>ELETRICISTA DE MANUTENCAO INDUSTRIAL (HORISTA)</t>
  </si>
  <si>
    <t>ELETRICISTA DE MANUTENCAO INDUSTRIAL (MENSALISTA)</t>
  </si>
  <si>
    <t>2.931,14</t>
  </si>
  <si>
    <t>ELETRODO REVESTIDO AWS - E-6010, DIAMETRO IGUAL A 4,00 MM</t>
  </si>
  <si>
    <t>50,31</t>
  </si>
  <si>
    <t>ELETRODO REVESTIDO AWS - E6013, DIAMETRO IGUAL A 2,50 MM</t>
  </si>
  <si>
    <t>46,09</t>
  </si>
  <si>
    <t>ELETRODO REVESTIDO AWS - E6013, DIAMETRO IGUAL A 4,00 MM</t>
  </si>
  <si>
    <t>ELETRODO REVESTIDO AWS - E7018, DIAMETRO IGUAL A 4,00 MM</t>
  </si>
  <si>
    <t>48,00</t>
  </si>
  <si>
    <t>ELETRODUTO DE PVC RIGIDO ROSCAVEL DE 1 ", SEM LUVA</t>
  </si>
  <si>
    <t>ELETRODUTO DE PVC RIGIDO ROSCAVEL DE 1 1/2 ", SEM LUVA</t>
  </si>
  <si>
    <t>12,76</t>
  </si>
  <si>
    <t>ELETRODUTO DE PVC RIGIDO ROSCAVEL DE 1 1/4 ", SEM LUVA</t>
  </si>
  <si>
    <t>11,61</t>
  </si>
  <si>
    <t>ELETRODUTO DE PVC RIGIDO ROSCAVEL DE 1/2 ", SEM LUVA</t>
  </si>
  <si>
    <t>4,48</t>
  </si>
  <si>
    <t>ELETRODUTO DE PVC RIGIDO ROSCAVEL DE 2 ", SEM LUVA</t>
  </si>
  <si>
    <t>ELETRODUTO DE PVC RIGIDO ROSCAVEL DE 2 1/2 ", SEM LUVA</t>
  </si>
  <si>
    <t>30,41</t>
  </si>
  <si>
    <t>ELETRODUTO DE PVC RIGIDO ROSCAVEL DE 3 ", SEM LUVA</t>
  </si>
  <si>
    <t>38,14</t>
  </si>
  <si>
    <t>ELETRODUTO DE PVC RIGIDO ROSCAVEL DE 3/4 ", SEM LUVA</t>
  </si>
  <si>
    <t>5,58</t>
  </si>
  <si>
    <t>ELETRODUTO DE PVC RIGIDO ROSCAVEL DE 4 ", SEM LUVA</t>
  </si>
  <si>
    <t>60,10</t>
  </si>
  <si>
    <t>ELETRODUTO DE PVC RIGIDO SOLDAVEL, CLASSE B, DE 20 MM</t>
  </si>
  <si>
    <t>2,60</t>
  </si>
  <si>
    <t>ELETRODUTO DE PVC RIGIDO SOLDAVEL, CLASSE B, DE 25 MM</t>
  </si>
  <si>
    <t>ELETRODUTO DE PVC RIGIDO SOLDAVEL, CLASSE B, DE 32 MM</t>
  </si>
  <si>
    <t>ELETRODUTO DE PVC RIGIDO SOLDAVEL, CLASSE B, DE 40 MM</t>
  </si>
  <si>
    <t>7,00</t>
  </si>
  <si>
    <t>ELETRODUTO DE PVC RIGIDO SOLDAVEL, CLASSE B, DE 50 MM</t>
  </si>
  <si>
    <t>9,10</t>
  </si>
  <si>
    <t>ELETRODUTO DE PVC RIGIDO SOLDAVEL, CLASSE B, DE 60 MM</t>
  </si>
  <si>
    <t>ELETRODUTO FLEXIVEL PLANO EM PEAD, COR PRETA E LARANJA,  DIAMETRO 32 MM</t>
  </si>
  <si>
    <t>2,39</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</si>
  <si>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</si>
  <si>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</si>
  <si>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</si>
  <si>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13,87</t>
  </si>
  <si>
    <t>ELETRODUTO FLEXIVEL, EM ACO GALVANIZADO, REVESTIDO EXTERNAMENTE COM PVC PRETO, DIAMETRO EXTERNO DE 32 MM (1"), TIPO SEALTUBO</t>
  </si>
  <si>
    <t>18,19</t>
  </si>
  <si>
    <t>ELETRODUTO FLEXIVEL, EM ACO GALVANIZADO, REVESTIDO EXTERNAMENTE COM PVC PRETO, DIAMETRO EXTERNO DE 40 MM (1 1/4"), TIPO SEALTUBO</t>
  </si>
  <si>
    <t>27,44</t>
  </si>
  <si>
    <t>ELETRODUTO FLEXIVEL, EM ACO GALVANIZADO, REVESTIDO EXTERNAMENTE COM PVC PRETO, DIAMETRO EXTERNO DE 50 MM( 1 1/2"), TIPO SEALTUBO</t>
  </si>
  <si>
    <t>ELETRODUTO FLEXIVEL, EM ACO GALVANIZADO, REVESTIDO EXTERNAMENTE COM PVC PRETO, DIAMETRO EXTERNO DE 60 MM (2"), TIPO SEALTUBO</t>
  </si>
  <si>
    <t>47,05</t>
  </si>
  <si>
    <t>ELETRODUTO FLEXIVEL, EM ACO GALVANIZADO, REVESTIDO EXTERNAMENTE COM PVC PRETO, DIAMETRO EXTERNO DE 75 MM (2 1/2"), TIPO SEALTUBO</t>
  </si>
  <si>
    <t>73,32</t>
  </si>
  <si>
    <t>ELETRODUTO FLEXIVEL, EM ACO, TIPO CONDUITE, DIAMETRO DE 1 1/2"</t>
  </si>
  <si>
    <t>29,63</t>
  </si>
  <si>
    <t>ELETRODUTO FLEXIVEL, EM ACO, TIPO CONDUITE, DIAMETRO DE 1 1/4"</t>
  </si>
  <si>
    <t>25,16</t>
  </si>
  <si>
    <t>ELETRODUTO FLEXIVEL, EM ACO, TIPO CONDUITE, DIAMETRO DE 1/2"</t>
  </si>
  <si>
    <t>8,83</t>
  </si>
  <si>
    <t>ELETRODUTO FLEXIVEL, EM ACO, TIPO CONDUITE, DIAMETRO DE 1"</t>
  </si>
  <si>
    <t>15,69</t>
  </si>
  <si>
    <t>ELETRODUTO FLEXIVEL, EM ACO, TIPO CONDUITE, DIAMETRO DE 2 1/2"</t>
  </si>
  <si>
    <t>65,38</t>
  </si>
  <si>
    <t>ELETRODUTO FLEXIVEL, EM ACO, TIPO CONDUITE, DIAMETRO DE 2"</t>
  </si>
  <si>
    <t>39,92</t>
  </si>
  <si>
    <t>ELETRODUTO FLEXIVEL, EM ACO, TIPO CONDUITE, DIAMETRO DE 3"</t>
  </si>
  <si>
    <t>73,62</t>
  </si>
  <si>
    <t>ELETRODUTO METALICO FLEXIVEL REVESTIDO COM PVC PRETO, DIAMETRO EXTERNO DE 15 MM (3/8"), TIPO COPEX</t>
  </si>
  <si>
    <t>12,79</t>
  </si>
  <si>
    <t>ELETRODUTO PVC FLEXIVEL CORRUGADO, COR AMARELA, DE 16 MM</t>
  </si>
  <si>
    <t>ELETRODUTO PVC FLEXIVEL CORRUGADO, COR AMARELA, DE 20 MM</t>
  </si>
  <si>
    <t>ELETRODUTO PVC FLEXIVEL CORRUGADO, COR AMARELA, DE 25 MM</t>
  </si>
  <si>
    <t>2,93</t>
  </si>
  <si>
    <t>ELETRODUTO PVC FLEXIVEL CORRUGADO, COR AMARELA, DE 32 MM</t>
  </si>
  <si>
    <t>5,02</t>
  </si>
  <si>
    <t>ELETRODUTO PVC FLEXIVEL CORRUGADO, REFORCADO, COR LARANJA, DE 20 MM, PARA LAJES E PISOS</t>
  </si>
  <si>
    <t>3,31</t>
  </si>
  <si>
    <t>ELETRODUTO PVC FLEXIVEL CORRUGADO, REFORCADO, COR LARANJA, DE 25 MM, PARA LAJES E PISOS</t>
  </si>
  <si>
    <t>4,47</t>
  </si>
  <si>
    <t>ELETRODUTO PVC FLEXIVEL CORRUGADO, REFORCADO, COR LARANJA, DE 32 MM, PARA LAJES E PISOS</t>
  </si>
  <si>
    <t>8,60</t>
  </si>
  <si>
    <t>ELETRODUTO/CONDULETE DE PVC RIGIDO, LISO, COR CINZA, DE 1/2", PARA INSTALACOES APARENTES (NBR 5410)</t>
  </si>
  <si>
    <t>12,87</t>
  </si>
  <si>
    <t>ELETRODUTO/CONDULETE DE PVC RIGIDO, LISO, COR CINZA, DE 1", PARA INSTALACOES APARENTES (NBR 5410)</t>
  </si>
  <si>
    <t>23,81</t>
  </si>
  <si>
    <t>ELETRODUTO/CONDULETE DE PVC RIGIDO, LISO, COR CINZA, DE 3/4", PARA INSTALACOES APARENTES (NBR 5410)</t>
  </si>
  <si>
    <t>16,40</t>
  </si>
  <si>
    <t>ELETRODUTO/DUTO PEAD FLEXIVEL PAREDE SIMPLES, CORRUGACAO HELICOIDAL, COR PRETA, SEM ROSCA, DE 1 1/2", PARA CABEAMENTO SUBTERRANEO (NBR 15715)</t>
  </si>
  <si>
    <t>4,16</t>
  </si>
  <si>
    <t>ELETRODUTO/DUTO PEAD FLEXIVEL PAREDE SIMPLES, CORRUGACAO HELICOIDAL, COR PRETA, SEM ROSCA, DE 1 1/4", PARA CABEAMENTO SUBTERRANEO (NBR 15715)</t>
  </si>
  <si>
    <t>3,62</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</si>
  <si>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</si>
  <si>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</si>
  <si>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8,36</t>
  </si>
  <si>
    <t>ELETRODUTO/DUTO PEAD FLEXIVEL PAREDE SIMPLES, CORRUGACAO HELICOIDAL, COR PRETA, SEM ROSCA, DE 4", PARA CABEAMENTO SUBTERRANEO (NBR 15715)</t>
  </si>
  <si>
    <t>11,65</t>
  </si>
  <si>
    <t>ELETROTECNICO (HORISTA)</t>
  </si>
  <si>
    <t>21,06</t>
  </si>
  <si>
    <t>ELETROTECNICO (MENSALISTA)</t>
  </si>
  <si>
    <t>3.698,75</t>
  </si>
  <si>
    <t>ELEVADOR DE CARGA A CABO, CABINE SEMI FECHADA 2,0 X 1,5 X 2,0 M, CAPACIDADE DE CARGA 1000 KG, TORRE  2,38 X 2,21 X 15 M, GUINCHO DE EMBREAGEM, FREIO DE SEGURANCA, LIMITADOR DE VELOCIDADE E CANCELA</t>
  </si>
  <si>
    <t>63.535,11</t>
  </si>
  <si>
    <t>ELEVADOR DE CREMALHEIRA CABINE FECHADA 1,5 X 2,5 X 2,35 M (UMA POR TORRE), CAPACIDADE DE CARGA 1200 KG (15 PESSOAS), TORRE  24 M (16 MODULOS), FREIO DE SEGURANCA, LIMITADOR DE CARGA</t>
  </si>
  <si>
    <t>299.122,10</t>
  </si>
  <si>
    <t>EMENDA PARA CALHA PLUVIAL, PVC, DIAMETRO ENTRE 119 E 170 MM, PARA DRENAGEM PREDIAL</t>
  </si>
  <si>
    <t>EMULSAO ASFALTICA ANIONICA</t>
  </si>
  <si>
    <t>EMULSAO ASFALTICA CATIONICA RL-1C PARA USO EM PAVIMENTACAO ASFALTICA (COLETADO CAIXA NA ANP ACRESCIDO DE ICMS)</t>
  </si>
  <si>
    <t>3.577,02</t>
  </si>
  <si>
    <t>EMULSAO ASFALTICA CATIONICA RR-2C PARA USO EM PAVIMENTACAO ASFALTICA (COLETADO CAIXA NA ANP ACRESCIDO DE ICMS)</t>
  </si>
  <si>
    <t>EMULSAO EXPLOSIVA EM CARTUCHOS DE 1" X 12", DENSIDADE 1.15 G/CM3, INICIACAO ESPOLETA N. 8 / CORDEL</t>
  </si>
  <si>
    <t>26,73</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</si>
  <si>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</si>
  <si>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</si>
  <si>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</si>
  <si>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20,23</t>
  </si>
  <si>
    <t>EMULSAO EXPLOSIVA EM CARTUCHOS DE 2 1/4" X 24", DENSIDADE 1.15 G/CM3, INICIACAO ESPOLETA N. 8 / CORDEL</t>
  </si>
  <si>
    <t>EMULSAO EXPLOSIVA EM CARTUCHOS DE 2" X 24", DENSIDADE 1.15 G/CM3, INICIACAO ESPOLETA N. 8 / CORDEL</t>
  </si>
  <si>
    <t>ENCANADOR OU BOMBEIRO HIDRAULICO (HORISTA)</t>
  </si>
  <si>
    <t>18,77</t>
  </si>
  <si>
    <t>ENCANADOR OU BOMBEIRO HIDRAULICO (MENSALISTA)</t>
  </si>
  <si>
    <t>3.295,90</t>
  </si>
  <si>
    <t>ENCARREGADO GERAL DE OBRAS</t>
  </si>
  <si>
    <t>26,87</t>
  </si>
  <si>
    <t>ENCARREGADO GERAL DE OBRAS (MENSALISTA)</t>
  </si>
  <si>
    <t>4.718,18</t>
  </si>
  <si>
    <t>ENDURECEDOR MINERAL DE BASE CIMENTICIA PARA PISO DE CONCRETO</t>
  </si>
  <si>
    <t>8,96</t>
  </si>
  <si>
    <t>ENERGIA ELETRICA ATE 2000 KWH INDUSTRIAL, SEM DEMANDA</t>
  </si>
  <si>
    <t xml:space="preserve">KWH   </t>
  </si>
  <si>
    <t>0,70</t>
  </si>
  <si>
    <t>ENERGIA ELETRICA COMERCIAL, BAIXA TENSAO, RELATIVA AO CONSUMO DE ATE 100 KWH, INCLUINDO ICMS, PIS/PASEP E COFINS</t>
  </si>
  <si>
    <t>0,72</t>
  </si>
  <si>
    <t>ENGATE / RABICHO FLEXIVEL INOX 1/2 " X 30 CM</t>
  </si>
  <si>
    <t>36,93</t>
  </si>
  <si>
    <t>ENGATE / RABICHO FLEXIVEL INOX 1/2 " X 40 CM</t>
  </si>
  <si>
    <t>40,42</t>
  </si>
  <si>
    <t>ENGATE/RABICHO FLEXIVEL PLASTICO (PVC OU ABS) BRANCO 1/2 " X 30 CM</t>
  </si>
  <si>
    <t>5,41</t>
  </si>
  <si>
    <t>ENGATE/RABICHO FLEXIVEL PLASTICO (PVC OU ABS) BRANCO 1/2 " X 40 CM</t>
  </si>
  <si>
    <t>ENGENHEIRO CIVIL DE OBRA JUNIOR</t>
  </si>
  <si>
    <t>83,23</t>
  </si>
  <si>
    <t>ENGENHEIRO CIVIL DE OBRA JUNIOR (MENSALISTA)</t>
  </si>
  <si>
    <t>14.612,40</t>
  </si>
  <si>
    <t>ENGENHEIRO CIVIL DE OBRA PLENO</t>
  </si>
  <si>
    <t>94,72</t>
  </si>
  <si>
    <t>ENGENHEIRO CIVIL DE OBRA PLENO (MENSALISTA)</t>
  </si>
  <si>
    <t>16.631,92</t>
  </si>
  <si>
    <t>ENGENHEIRO CIVIL DE OBRA SENIOR</t>
  </si>
  <si>
    <t>129,49</t>
  </si>
  <si>
    <t>ENGENHEIRO CIVIL DE OBRA SENIOR (MENSALISTA)</t>
  </si>
  <si>
    <t>22.735,37</t>
  </si>
  <si>
    <t>ENGENHEIRO CIVIL JUNIOR</t>
  </si>
  <si>
    <t>84,43</t>
  </si>
  <si>
    <t>ENGENHEIRO CIVIL JUNIOR (MENSALISTA)</t>
  </si>
  <si>
    <t>14.825,56</t>
  </si>
  <si>
    <t>ENGENHEIRO CIVIL PLENO</t>
  </si>
  <si>
    <t>95,25</t>
  </si>
  <si>
    <t>ENGENHEIRO CIVIL PLENO (MENSALISTA)</t>
  </si>
  <si>
    <t>16.726,16</t>
  </si>
  <si>
    <t>ENGENHEIRO CIVIL SENIOR</t>
  </si>
  <si>
    <t>130,55</t>
  </si>
  <si>
    <t>ENGENHEIRO CIVIL SENIOR (MENSALISTA)</t>
  </si>
  <si>
    <t>22.921,63</t>
  </si>
  <si>
    <t>ENGENHEIRO ELETRICISTA</t>
  </si>
  <si>
    <t>81,88</t>
  </si>
  <si>
    <t>ENGENHEIRO ELETRICISTA (MENSALISTA)</t>
  </si>
  <si>
    <t>14.376,04</t>
  </si>
  <si>
    <t>ENGENHEIRO SANITARISTA</t>
  </si>
  <si>
    <t>80,48</t>
  </si>
  <si>
    <t>ENGENHEIRO SANITARISTA (MENSALISTA)</t>
  </si>
  <si>
    <t>14.128,99</t>
  </si>
  <si>
    <t>ENXADA ESTREITA *25 X 23* CM COM CABO</t>
  </si>
  <si>
    <t>58,30</t>
  </si>
  <si>
    <t>EPI - FAMILIA ALMOXARIFE - HORISTA (ENCARGOS COMPLEMENTARES - COLETADO CAIXA)</t>
  </si>
  <si>
    <t>EPI - FAMILIA ALMOXARIFE - MENSALISTA (ENCARGOS COMPLEMENTARES - COLETADO CAIXA)</t>
  </si>
  <si>
    <t>130,43</t>
  </si>
  <si>
    <t>EPI - FAMILIA CARPINTEIRO DE FORMAS - HORISTA (ENCARGOS COMPLEMENTARES - COLETADO CAIXA)</t>
  </si>
  <si>
    <t>1,26</t>
  </si>
  <si>
    <t>EPI - FAMILIA CARPINTEIRO DE FORMAS - MENSALISTA (ENCARGOS COMPLEMENTARES - COLETADO CAIXA)</t>
  </si>
  <si>
    <t>238,17</t>
  </si>
  <si>
    <t>EPI - FAMILIA ELETRICISTA - HORISTA (ENCARGOS COMPLEMENTARES - COLETADO CAIXA)</t>
  </si>
  <si>
    <t>1,07</t>
  </si>
  <si>
    <t>EPI - FAMILIA ELETRICISTA - MENSALISTA (ENCARGOS COMPLEMENTARES - COLETADO CAIXA)</t>
  </si>
  <si>
    <t>201,65</t>
  </si>
  <si>
    <t>EPI - FAMILIA ENCANADOR - HORISTA (ENCARGOS COMPLEMENTARES - COLETADO CAIXA)</t>
  </si>
  <si>
    <t>0,94</t>
  </si>
  <si>
    <t>EPI - FAMILIA ENCANADOR - MENSALISTA (ENCARGOS COMPLEMENTARES - COLETADO CAIXA)</t>
  </si>
  <si>
    <t>177,43</t>
  </si>
  <si>
    <t>EPI - FAMILIA ENCARREGADO GERAL - HORISTA (ENCARGOS COMPLEMENTARES - COLETADO CAIXA)</t>
  </si>
  <si>
    <t>EPI - FAMILIA ENCARREGADO GERAL - MENSALISTA (ENCARGOS COMPLEMENTARES - COLETADO CAIXA)</t>
  </si>
  <si>
    <t>202,94</t>
  </si>
  <si>
    <t>EPI - FAMILIA ENGENHEIRO CIVIL - HORISTA (ENCARGOS COMPLEMENTARES - COLETADO CAIXA)</t>
  </si>
  <si>
    <t>EPI - FAMILIA ENGENHEIRO CIVIL - MENSALISTA (ENCARGOS COMPLEMENTARES - COLETADO CAIXA)</t>
  </si>
  <si>
    <t>123,54</t>
  </si>
  <si>
    <t>EPI - FAMILIA OPERADOR ESCAVADEIRA - HORISTA (ENCARGOS COMPLEMENTARES - COLETADO CAIXA)</t>
  </si>
  <si>
    <t>EPI - FAMILIA OPERADOR ESCAVADEIRA - MENSALISTA (ENCARGOS COMPLEMENTARES - COLETADO CAIXA)</t>
  </si>
  <si>
    <t>143,59</t>
  </si>
  <si>
    <t>EPI - FAMILIA PEDREIRO - HORISTA (ENCARGOS COMPLEMENTARES - COLETADO CAIXA)</t>
  </si>
  <si>
    <t>EPI - FAMILIA PEDREIRO - MENSALISTA (ENCARGOS COMPLEMENTARES - COLETADO CAIXA)</t>
  </si>
  <si>
    <t>204,95</t>
  </si>
  <si>
    <t>EPI - FAMILIA PINTOR - HORISTA (ENCARGOS COMPLEMENTARES - COLETADO CAIXA)</t>
  </si>
  <si>
    <t>EPI - FAMILIA PINTOR - MENSALISTA (ENCARGOS COMPLEMENTARES - COLETADO CAIXA)</t>
  </si>
  <si>
    <t>283,15</t>
  </si>
  <si>
    <t>EPI - FAMILIA SERVENTE - HORISTA (ENCARGOS COMPLEMENTARES - COLETADO CAIXA)</t>
  </si>
  <si>
    <t>1,15</t>
  </si>
  <si>
    <t>EPI - FAMILIA SERVENTE - MENSALISTA (ENCARGOS COMPLEMENTARES - COLETADO CAIXA)</t>
  </si>
  <si>
    <t>216,60</t>
  </si>
  <si>
    <t>EPI - FAMILIA SOLDADOR - HORISTA (ENCARGOS COMPLEMENTARES - COLETADO CAIXA)</t>
  </si>
  <si>
    <t>1,58</t>
  </si>
  <si>
    <t>EPI - FAMILIA SOLDADOR - MENSALISTA (ENCARGOS COMPLEMENTARES - COLETADO CAIXA)</t>
  </si>
  <si>
    <t>297,70</t>
  </si>
  <si>
    <t>EPI - FAMILIA TOPOGRAFO - HORISTA (ENCARGOS COMPLEMENTARES - COLETADO CAIXA)</t>
  </si>
  <si>
    <t>0,62</t>
  </si>
  <si>
    <t>EPI - FAMILIA TOPOGRAFO - MENSALISTA (ENCARGOS COMPLEMENTARES - COLETADO CAIXA)</t>
  </si>
  <si>
    <t>117,12</t>
  </si>
  <si>
    <t>EQUIPAMENTO DE LIMPEZA COMBINADO (VACUO/ALTA PRESSAO) 95% VACUO, TANQUE 7000 L, BOMBA 140 KGF/CM2 66 L/MIN COM MOTOR INDEPENDENTE A DIESEL DE 60 CV (INCLUI MONTAGEM, NAO INCLUI CAMINHAO)</t>
  </si>
  <si>
    <t>424.322,45</t>
  </si>
  <si>
    <t>EQUIPAMENTO PARA DEMARCACAO DE FAIXAS DE TRAFEGO A FRIO, A SER MONTADO SOBRE CAMINHAO DE PBT MINIMO DE 9 T E DISTANCIA MINIMA ENTRE EIXOS DE 4,3 M, CAPACIDADE PARA 800 L DE TINTA (INCLUI MONTAGEM, NAO INCLUI CAMINHAO)</t>
  </si>
  <si>
    <t>1.714.257,81</t>
  </si>
  <si>
    <t>EQUIPAMENTO PARA DEMARCACAO DE FAIXAS DE TRAFEGO A QUENTE, A SER MONTADO SOBRE CAMINHAO DE PBT MINIMO DE 17 T E DISTANCIA MINIMA ENTRE EIXOS DE 5,2 M, CAPACIDADE PARA 1.000 KG DE MATERIAL TERMOPLASTICO (INCLUI MONTAGEM, NAO INCLUI CAMINHAO E NEM COMPRESSOR DE AR)</t>
  </si>
  <si>
    <t>2.551.757,81</t>
  </si>
  <si>
    <t>ESCADA DUPLA DE ABRIR EM ALUMINIO, MODELO PINTOR, 8 DEGRAUS</t>
  </si>
  <si>
    <t>438,15</t>
  </si>
  <si>
    <t>ESCADA EXTENSIVEL EM ALUMINIO COM 6,00 M ESTENDIDA</t>
  </si>
  <si>
    <t>1.240,84</t>
  </si>
  <si>
    <t>ESCAVADEIRA HIDRAULICA SOBRE ESTEIRA, COM GARRA GIRATORIA DE MANDIBULAS, PESO OPERACIONAL ENTRE 22,00 E 25,50 TON, POTENCIA LIQUIDA ENTRE 150 E 160 HP</t>
  </si>
  <si>
    <t>984.925,20</t>
  </si>
  <si>
    <t>ESCAVADEIRA HIDRAULICA SOBRE ESTEIRAS CACAMBA 0,40 A 1,20 M3, PESO OPERACIONAL 21,19 T, POTENCIA LIQUIDA 173 HP</t>
  </si>
  <si>
    <t>892.500,00</t>
  </si>
  <si>
    <t>ESCAVADEIRA HIDRAULICA SOBRE ESTEIRAS COM CACAMBA DE 1,20 M3, PESO OPERACIONAL 21 T, POTENCIA BRUTA 155 HP</t>
  </si>
  <si>
    <t>934.500,00</t>
  </si>
  <si>
    <t>ESCAVADEIRA HIDRAULICA SOBRE ESTEIRAS, CACAMBA  0,80 M3, PESO OPERACIONAL 17,8 T, POTENCIA LIQUIDA 110 HP</t>
  </si>
  <si>
    <t>801.463,90</t>
  </si>
  <si>
    <t>ESCAVADEIRA HIDRAULICA SOBRE ESTEIRAS, CACAMBA 0,4 A 1,70 M3, PESO OPERACIONAL 23,2 T, POTENCIA BRUTA 183 HP</t>
  </si>
  <si>
    <t>957.600,00</t>
  </si>
  <si>
    <t>ESCAVADEIRA HIDRAULICA SOBRE ESTEIRAS, CACAMBA 0,62M3, PESO OPERACIONAL 12,61T, POTENCIA LIQUIDA 95HP</t>
  </si>
  <si>
    <t>735.000,00</t>
  </si>
  <si>
    <t>ESCAVADEIRA HIDRAULICA SOBRE ESTEIRAS, CACAMBA 0,80 A 1,30 M3, PESO OPERACIONAL 22,18 T, POTENCIA LIQUIDA 170 HP</t>
  </si>
  <si>
    <t>876.750,00</t>
  </si>
  <si>
    <t>ESCAVADEIRA HIDRAULICA SOBRE ESTEIRAS, CACAMBA 0,80M3, PESO OPERACIONAL 17T, POTENCIA BRUTA 111HP</t>
  </si>
  <si>
    <t>840.000,00</t>
  </si>
  <si>
    <t>ESCAVADEIRA HIDRAULICA SOBRE ESTEIRAS, CAPACIDADE DA CACAMBA ENTRE 1,20 E 1,50 M3, PESO OPERACIONAL ENTRE 20,00 E 22,00 TON, POTENCIA LIQUIDA ENTRE 150 E 155 HP, EQUIPADA COM CLAMSHELL</t>
  </si>
  <si>
    <t>948.175,20</t>
  </si>
  <si>
    <t>ESCORA PRE-MOLDADA EM CONCRETO, *10 X 10* CM, H = 2,30M</t>
  </si>
  <si>
    <t>42,34</t>
  </si>
  <si>
    <t>ESCOVA CIRCULAR EM ACO LATONADO, 6 X 1 " (DIAMETRO X ESPESSURA), FURO DE 1 1/4 ", FIO ONDULADO *0,30*  MM</t>
  </si>
  <si>
    <t>75,47</t>
  </si>
  <si>
    <t>ESCOVA DE ACO, COM CABO, *4  X 15* FILEIRAS DE CERDAS</t>
  </si>
  <si>
    <t>6,70</t>
  </si>
  <si>
    <t>ESGUICHO JATO REGULAVEL, TIPO ELKHART, ENGATE RAPIDO 1 1/2", PARA COMBATE A INCENDIO</t>
  </si>
  <si>
    <t>273,63</t>
  </si>
  <si>
    <t>ESGUICHO JATO REGULAVEL, TIPO ELKHART, ENGATE RAPIDO 2 1/2", PARA COMBATE A INCENDIO</t>
  </si>
  <si>
    <t>332,85</t>
  </si>
  <si>
    <t>ESGUICHO TIPO JATO SOLIDO, EM LATAO, ENGATE RAPIDO 1 1/2" X 13 MM, PARA MANGUEIRA EM INSTALACAO PREDIAL COMBATE A INCENDIO</t>
  </si>
  <si>
    <t>83,52</t>
  </si>
  <si>
    <t>ESGUICHO TIPO JATO SOLIDO, EM LATAO, ENGATE RAPIDO 1 1/2" X 16 MM, PARA MANGUEIRA EM INSTALACAO PREDIAL COMBATE A INCENDIO</t>
  </si>
  <si>
    <t>84,30</t>
  </si>
  <si>
    <t>ESGUICHO TIPO JATO SOLIDO, EM LATAO, ENGATE RAPIDO 1 1/2" X 19 MM, PARA MANGUEIRA EM INSTALACAO PREDIAL COMBATE A INCENDIO</t>
  </si>
  <si>
    <t>90,77</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</si>
  <si>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</si>
  <si>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</si>
  <si>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</si>
  <si>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150,89</t>
  </si>
  <si>
    <t>ESMERILHADEIRA ANGULAR ELETRICA, DIAMETRO DO DISCO 7 '' (180 MM), ROTACAO 8500 RPM, POTENCIA 2400 W</t>
  </si>
  <si>
    <t>774,90</t>
  </si>
  <si>
    <t>ESPACADOR / DISTANCIADOR CIRCULAR COM ENTRADA LATERAL, EM PLASTICO, PARA VERGALHAO *4,2 A 12,5* MM, COBRIMENTO 20 MM</t>
  </si>
  <si>
    <t>0,22</t>
  </si>
  <si>
    <t>ESPACADOR / DISTANCIADOR TIPO GARRA DUPLA, EM PLASTICO, COBRIMENTO *20* MM, PARA FERRAGENS DE LAJES E FUNDO DE VIGAS</t>
  </si>
  <si>
    <t>0,35</t>
  </si>
  <si>
    <t>ESPACADOR / DISTANCIADOR TIPO PINO EM PLASTICO, PARA VERGALHAO ATE 10 MM, PARA APOIO DE ARMADURA</t>
  </si>
  <si>
    <t>ESPACADOR / SEPARADOR DE BARRA , METALICO, TIPO CARAMBOLA, PARA TIRANTES, 25 X 84 MM</t>
  </si>
  <si>
    <t>2,74</t>
  </si>
  <si>
    <t>ESPACADOR OU DISTANCIADOR, EM PLASTICO, TIPO APOIO DE CORDOALHA (CARANGUEJO), PARA ARMADURA NEGATIVA E PROTENSAO, COBRIMENTO 50 MM</t>
  </si>
  <si>
    <t>ESPACADOR/SEPARADOR DE CORDOALHA TIPO DISCO 12 FUROS DE 14 MM, PARA TIRANTES</t>
  </si>
  <si>
    <t>1,52</t>
  </si>
  <si>
    <t>ESPARGIDOR DE ASFALTO PRESSURIZADO, REBOCAVEL, TANQUE DE 2500 L, PNEUMATICO,  COM MOTOR A GASOLINA 3,4HP</t>
  </si>
  <si>
    <t>105.800,00</t>
  </si>
  <si>
    <t>ESPARGIDOR DE ASFALTO PRESSURIZADO, TANQUE 6 M3 COM ISOLACAO TERMICA, AQUECIDO COM 2 MACARICOS, COM BARRA ESPARGIDORA 3,60 M, A SER MONTADO SOBRE CAMINHAO</t>
  </si>
  <si>
    <t>224.594,13</t>
  </si>
  <si>
    <t>ESPATULA DE ACO INOX COM CABO DE MADEIRA, LARGURA 8 CM</t>
  </si>
  <si>
    <t>23,54</t>
  </si>
  <si>
    <t>ESPATULA DE PLASTICO LISA, LARGURA 10 CM</t>
  </si>
  <si>
    <t>8,13</t>
  </si>
  <si>
    <t>ESPELHO / PLACA CEGA 4" X 2", PARA INSTALACAO DE TOMADAS E INTERRUPTORES</t>
  </si>
  <si>
    <t>2,45</t>
  </si>
  <si>
    <t>ESPELHO / PLACA CEGA 4" X 4", PARA INSTALACAO DE TOMADAS E INTERRUPTORES</t>
  </si>
  <si>
    <t>ESPELHO / PLACA DE 1 POSTO 4" X 2", PARA INSTALACAO DE TOMADAS E INTERRUPTORES</t>
  </si>
  <si>
    <t>2,33</t>
  </si>
  <si>
    <t>ESPELHO / PLACA DE 2 POSTOS 4" X 2", PARA INSTALACAO DE TOMADAS E INTERRUPTORES</t>
  </si>
  <si>
    <t>ESPELHO / PLACA DE 2 POSTOS 4" X 4", PARA INSTALACAO DE TOMADAS E INTERRUPTORES</t>
  </si>
  <si>
    <t>5,59</t>
  </si>
  <si>
    <t>ESPELHO / PLACA DE 3 POSTOS 4" X 2", PARA INSTALACAO DE TOMADAS E INTERRUPTORES</t>
  </si>
  <si>
    <t>2,95</t>
  </si>
  <si>
    <t>ESPELHO / PLACA DE 4 POSTOS 4" X 4", PARA INSTALACAO DE TOMADAS E INTERRUPTORES</t>
  </si>
  <si>
    <t>ESPELHO / PLACA DE 6 POSTOS 4" X 4", PARA INSTALACAO DE TOMADAS E INTERRUPTORES</t>
  </si>
  <si>
    <t>ESPELHO CRISTAL E = 4 MM</t>
  </si>
  <si>
    <t>611,55</t>
  </si>
  <si>
    <t>ESPELHO, RETO OU CURVO, EM LATAO CROMADO, ESPESSURA ATE 6 MM, LARGURA *40*MM, ALTURA *180*MM - PARA FECHADURA DE EMBUTIR</t>
  </si>
  <si>
    <t>ESPELHO, RETO OU CURVO, EM LATAO CROMADO, ESPESSURA MINIMA 6 MM, LARGURA *43*MM, ALTURA *230*MM - PARA FECHADURA DE EMBUTIR</t>
  </si>
  <si>
    <t>33,06</t>
  </si>
  <si>
    <t>ESPOLETA SIMPLES N 8.</t>
  </si>
  <si>
    <t>11,42</t>
  </si>
  <si>
    <t>ESPUMA EXPANSIVA DE POLIURETANO, APLICACAO MANUAL - 500 ML</t>
  </si>
  <si>
    <t>32,00</t>
  </si>
  <si>
    <t>ESQUADRO DE ACO 12 " (300 MM), CABO DE ALUMINIO</t>
  </si>
  <si>
    <t>37,40</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</si>
  <si>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</si>
  <si>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</si>
  <si>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5.916,32</t>
  </si>
  <si>
    <t>ESTABILIZADOR BIVOLT AUTOMATICO, 1000 VA</t>
  </si>
  <si>
    <t>524,59</t>
  </si>
  <si>
    <t>ESTABILIZADOR BIVOLT AUTOMATICO, 1500 VA</t>
  </si>
  <si>
    <t>951,52</t>
  </si>
  <si>
    <t>ESTABILIZADOR BIVOLT AUTOMATICO, 2000 VA</t>
  </si>
  <si>
    <t>1.303,19</t>
  </si>
  <si>
    <t>ESTABILIZADOR BIVOLT AUTOMATICO, 300 VA</t>
  </si>
  <si>
    <t>208,38</t>
  </si>
  <si>
    <t>ESTABILIZADOR BIVOLT AUTOMATICO, 500 VA</t>
  </si>
  <si>
    <t>304,01</t>
  </si>
  <si>
    <t>ESTACA PRE-MOLDADA MACICA DE CONCRETO VIBRADO ARMADO, PARA CARGA DE 25 T, SECAO QUADRADA DE *16 X 16*, COM ANEL METALICO INCORPORADO A PECA (SOMENTE FORNECIMENTO)</t>
  </si>
  <si>
    <t>72,41</t>
  </si>
  <si>
    <t>ESTACA PRE-MOLDADA MACICA DE CONCRETO VIBRADO ARMADO, PARA CARGA DE 50 T, SECAO QUADRADA, COM ANEL METALICO INCORPORADO A PECA (SOMENTE FORNECIMENTO)</t>
  </si>
  <si>
    <t>98,46</t>
  </si>
  <si>
    <t>ESTACA PRE-MOLDADA VAZADA DE CONCRETO CENTRIFUGADO, PARA CARGA DE 100 T, SECAO CIRCULAR, COM ANEL METALICO INCORPORADO A PECA (SOMENTE FORNECIMENTO)</t>
  </si>
  <si>
    <t>ESTILETE DE METAL, LAMINA 18 MM</t>
  </si>
  <si>
    <t>21,08</t>
  </si>
  <si>
    <t>ESTOPA</t>
  </si>
  <si>
    <t>10,31</t>
  </si>
  <si>
    <t>ESTOPIM SIMPLES</t>
  </si>
  <si>
    <t>ESTRIBO COM PARAFUSO EM CHAPA DE FERRO FUNDIDO DE 2" X 3/16" X 35 CM, SECAO "U", PARA MADEIRAMENTO DE TELHADO</t>
  </si>
  <si>
    <t>38,42</t>
  </si>
  <si>
    <t>ETANOL</t>
  </si>
  <si>
    <t>4,59</t>
  </si>
  <si>
    <t>EXAMES - HORISTA (COLETADO CAIXA)</t>
  </si>
  <si>
    <t>EXAMES - MENSALISTA (COLETADO CAIXA)</t>
  </si>
  <si>
    <t>152,35</t>
  </si>
  <si>
    <t>EXTENSAO DE SOLDA 201 ACETILENO, E = *1,5 A 2,5* MM</t>
  </si>
  <si>
    <t>47,87</t>
  </si>
  <si>
    <t>EXTENSAO DE SOLDA 201 GLP, E = *2,5 A 4,0* MM</t>
  </si>
  <si>
    <t>59,18</t>
  </si>
  <si>
    <t>EXTINTOR DE INCENDIO PORTATIL COM CARGA DE AGUA PRESSURIZADA DE 10 L, CLASSE A</t>
  </si>
  <si>
    <t>159,68</t>
  </si>
  <si>
    <t>EXTINTOR DE INCENDIO PORTATIL COM CARGA DE GAS CARBONICO CO2 DE 4 KG, CLASSE BC</t>
  </si>
  <si>
    <t>505,38</t>
  </si>
  <si>
    <t>EXTINTOR DE INCENDIO PORTATIL COM CARGA DE GAS CARBONICO CO2 DE 6 KG, CLASSE BC</t>
  </si>
  <si>
    <t>547,50</t>
  </si>
  <si>
    <t>EXTINTOR DE INCENDIO PORTATIL COM CARGA DE PO QUIMICO SECO (PQS) DE 12 KG, CLASSE BC</t>
  </si>
  <si>
    <t>EXTINTOR DE INCENDIO PORTATIL COM CARGA DE PO QUIMICO SECO (PQS) DE 4 KG, CLASSE BC</t>
  </si>
  <si>
    <t>154,42</t>
  </si>
  <si>
    <t>EXTINTOR DE INCENDIO PORTATIL COM CARGA DE PO QUIMICO SECO (PQS) DE 6 KG, CLASSE BC</t>
  </si>
  <si>
    <t>182,50</t>
  </si>
  <si>
    <t>EXTINTOR DE INCENDIO PORTATIL COM CARGA DE PO QUIMICO SECO (PQS) DE 8 KG, CLASSE BC</t>
  </si>
  <si>
    <t>217,59</t>
  </si>
  <si>
    <t>EXTREMIDADE PVC PBA, BF, JE, DN 100/ DE 110 MM (NBR 10351)</t>
  </si>
  <si>
    <t>277,95</t>
  </si>
  <si>
    <t>EXTREMIDADE PVC PBA, BF, JE, DN 50 / DE 60 MM (NBR 10351)</t>
  </si>
  <si>
    <t>55,57</t>
  </si>
  <si>
    <t>EXTREMIDADE PVC PBA, BF, JE, DN 75/ DE 85 MM (NBR 10351)</t>
  </si>
  <si>
    <t>175,48</t>
  </si>
  <si>
    <t>EXTREMIDADE PVC PBA, PF, JE, DN 100 / DE 110 MM (NBR 10351)</t>
  </si>
  <si>
    <t>228,51</t>
  </si>
  <si>
    <t>EXTREMIDADE PVC PBA, PF, JE, DN 50/ DE 60 MM (NBR 10351)</t>
  </si>
  <si>
    <t>57,56</t>
  </si>
  <si>
    <t>EXTREMIDADE PVC PBA, PF, JE, DN 75 / DE 85 MM (NBR 10351)</t>
  </si>
  <si>
    <t>144,40</t>
  </si>
  <si>
    <t>EXTREMIDADE/TUBETE PARA HIDROMETRO PVC, COM ROSCA, CURTA, COM BUCHA LATAO, 1/2"</t>
  </si>
  <si>
    <t>12,20</t>
  </si>
  <si>
    <t>EXTREMIDADE/TUBETE PARA HIDROMETRO PVC, COM ROSCA, CURTA, COM BUCHA LATAO, 3/4"</t>
  </si>
  <si>
    <t>19,58</t>
  </si>
  <si>
    <t>EXTREMIDADE/TUBETE PARA HIDROMETRO PVC, COM ROSCA, CURTA, SEM BUCHA LATAO, 1/2"</t>
  </si>
  <si>
    <t>6,45</t>
  </si>
  <si>
    <t>EXTREMIDADE/TUBETE PARA HIDROMETRO PVC, COM ROSCA, CURTA, SEM BUCHA LATAO, 3/4"</t>
  </si>
  <si>
    <t>7,39</t>
  </si>
  <si>
    <t>EXTREMIDADE/TUBETE PARA HIDROMETRO PVC, COM ROSCA, LONGA, SEM BUCHA LATAO, 1/2"</t>
  </si>
  <si>
    <t>9,76</t>
  </si>
  <si>
    <t>EXTREMIDADE/TUBETE PARA HIDROMETRO PVC, COM ROSCA, LONGA, SEM BUCHA LATAO, 3/4"</t>
  </si>
  <si>
    <t>FECHADRUA BICO DE PAPAGAIO PARA PORTA DE CORRER EXTERNA, EM ACO INOX COM ACABAMENTO CROMADO, MAQUINA COM 45 MM, INCLUINDO CHAVE TIPO CILINDRO</t>
  </si>
  <si>
    <t>115,01</t>
  </si>
  <si>
    <t>FECHADRUA BICO DE PAPAGAIO PARA PORTA DE CORRER INTERNA, EM ACO INOX COM ACABAMENTO CROMADO, MAQUINA COM 45 MM, INCLUINDO CHAVE TIPO BIPARTIDA</t>
  </si>
  <si>
    <t>95,21</t>
  </si>
  <si>
    <t>FECHADURA AUXILIAR DE SEGURANCA PARA PORTA EXTERNA, EM ACO INOX, BROCA DE 45 A 55 MM, LINGUETA COM 3 AVANCOS, INCLUINDO 2 CHAVES TIPO CILINDRO</t>
  </si>
  <si>
    <t>146,12</t>
  </si>
  <si>
    <t>FECHADURA DE EMBUTIR PARA GAVETA E MOVEIS DE MADEIRA, EM ACO INOX COM ACABAMENTO CROMADO, COM ABAS LATERAIS, CILINDRO COM 22 MM DE DIAMETRO, INCLUINDO CHAVE COM PERFIL METALICO E CAPA ESCAMOTEAVEL</t>
  </si>
  <si>
    <t>15,60</t>
  </si>
  <si>
    <t>FECHADURA DE SOBREPOR PARA GAVETAS E ARMARIOS, EM ACO INOX COM ACABAMENTO CROMADO, COM CILINDRO DE APROX 20 MM</t>
  </si>
  <si>
    <t>15,61</t>
  </si>
  <si>
    <t>FECHADURA DE SOBREPOR PARA PORTAO, EM ACO INOX COM ACABAMENTO CROMADO, CAIXA DE 100 MM, INCLUINDO CHAVE TIPO CILINDRO</t>
  </si>
  <si>
    <t>68,55</t>
  </si>
  <si>
    <t>FECHADURA DE SOBREPOR PARA PORTAO, EM ACO INOX COM ACABAMENTO CROMADO, CAIXA DE 100 MM, INCLUINDO CHAVE TIPO TETRA</t>
  </si>
  <si>
    <t>106,43</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</si>
  <si>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</si>
  <si>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</si>
  <si>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62,12</t>
  </si>
  <si>
    <t>FECHADURA ESPELHO PARA PORTA DE BANHEIRO, EM ACO INOX (MAQUINA, TESTA E CONTRA-TESTA) E EM ZAMAC (MACANETA, LINGUETA E TRINCOS) COM ACABAMENTO CROMADO, MAQUINA DE 55 MM, INCLUINDO CHAVE TIPO TRANQUETA  (CONJUNTO DE FECHADURAS)</t>
  </si>
  <si>
    <t>117,50</t>
  </si>
  <si>
    <t>FECHADURA ESPELHO PARA PORTA EXTERNA, EM ACO INOX (MAQUINA, TESTA E CONTRA-TESTA) E EM ZAMAC (MACANETA, LINGUETA E TRINCOS) COM ACABAMENTO CROMADO, MAQUINA DE 40 MM, INCLUINDO CHAVE TIPO CILINDRO</t>
  </si>
  <si>
    <t>79,00</t>
  </si>
  <si>
    <t>FECHADURA ESPELHO PARA PORTA EXTERNA, EM ACO INOX (MAQUINA, TESTA E CONTRA-TESTA) E EM ZAMAC (MACANETA, LINGUETA E TRINCOS) COM ACABAMENTO CROMADO, MAQUINA DE 55 MM, INCLUINDO CHAVE TIPO CILINDRO</t>
  </si>
  <si>
    <t>156,30</t>
  </si>
  <si>
    <t>FECHADURA ESPELHO PARA PORTA INTERNA, EM ACO INOX (MAQUINA, TESTA E CONTRA-TESTA) E EM ZAMAC (MACANETA, LINGUETA E TRINCOS) COM ACABAMENTO CROMADO, MAQUINA DE 40 MM, INCLUINDO CHAVE TIPO INTERNA</t>
  </si>
  <si>
    <t>70,51</t>
  </si>
  <si>
    <t>FECHADURA ESPELHO PARA PORTA INTERNA, EM ACO INOX (MAQUINA, TESTA E CONTRA-TESTA) E EM ZAMAC (MACANETA, LINGUETA E TRINCOS) COM ACABAMENTO CROMADO, MAQUINA DE 55 MM, INCLUINDO CHAVE TIPO INTERNA</t>
  </si>
  <si>
    <t>117,01</t>
  </si>
  <si>
    <t>FECHADURA PARA PORTA PIVOTANTE DE VIDRO TEMPERADO, EM ACO INOX COM ACABAMENTO CROMADO, RECORTE PADRAO SANTA MARINA, COM CILINDRO EM LATAO, INCLUINDO CHAVE TIPO CILINDRO</t>
  </si>
  <si>
    <t>58,46</t>
  </si>
  <si>
    <t>FECHADURA ROSETA REDONDA PARA PORTA DE BANHEIRO, EM ACO INOX (MAQUINA, TESTA E CONTRA-TESTA) E EM ZAMAC (MACANETA, LINGUETA E TRINCOS) COM ACABAMENTO CROMADO, MAQUINA DE 40 MM, INCLUINDO CHAVE TIPO TRANQUETA</t>
  </si>
  <si>
    <t>88,45</t>
  </si>
  <si>
    <t>FECHADURA ROSETA REDONDA PARA PORTA DE BANHEIRO, EM ACO INOX (MAQUINA, TESTA E CONTRA-TESTA) E EM ZAMAC (MACANETA, LINGUETA E TRINCOS) COM ACABAMENTO CROMADO, MAQUINA DE 55 MM, INCLUINDO CHAVE TIPO TRANQUETA</t>
  </si>
  <si>
    <t>141,63</t>
  </si>
  <si>
    <t>FECHADURA ROSETA REDONDA PARA PORTA EXTERNA, EM ACO INOX (MAQUINA, TESTA E CONTRA-TESTA) E EM ZAMAC (MACANETA, LINGUETA E TRINCOS) COM ACABAMENTO CROMADO, MAQUINA DE 40 MM, INCLUINDO CHAVE TIPO CILINDRO</t>
  </si>
  <si>
    <t>102,68</t>
  </si>
  <si>
    <t>FECHADURA ROSETA REDONDA PARA PORTA EXTERNA, EM ACO INOX (MAQUINA, TESTA E CONTRA-TESTA) E EM ZAMAC (MACANETA, LINGUETA E TRINCOS) COM ACABAMENTO CROMADO, MAQUINA DE 55 MM, INCLUINDO CHAVE TIPO CILINDRO</t>
  </si>
  <si>
    <t>165,63</t>
  </si>
  <si>
    <t>FECHADURA ROSETA REDONDA PARA PORTA INTERNA, EM ACO INOX (MAQUINA, TESTA E CONTRA-TESTA) E EM ZAMAC (MACANETA, LINGUETA E TRINCOS) COM ACABAMENTO CROMADO, MAQUINA DE 40 MM, INCLUINDO CHAVE TIPO INTERNA (CONJUNTO DE FECHADURAS)</t>
  </si>
  <si>
    <t>87,76</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</si>
  <si>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</si>
  <si>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</si>
  <si>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</si>
  <si>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18,67</t>
  </si>
  <si>
    <t>FECHO DE SEGURANCA, TIPO BATOM, EM LATAO / ZAMAC, CROMADO, PARA PORTAS E JANELAS - INCLUI PARAFUSOS</t>
  </si>
  <si>
    <t>22,29</t>
  </si>
  <si>
    <t>FECHO QUEBRA UNHA, EM LATAO COM ACABAMENTO CROMADO, DE EMBUTIR, COM COMANDO ALAVANCA, ALTURA DE DE 22 CM, LARGURA MINIMA DE 1,90 CM E ESPESSURA MINIMA DE 1,90 MM, PARA PORTAS E JANELAS (INCLUI PARAFUSOS)</t>
  </si>
  <si>
    <t>94,76</t>
  </si>
  <si>
    <t>FECHO QUEBRA UNHA, EM LATAO COM ACABAMENTO CROMADO, DE EMBUTIR, COM COMANDO ALAVANCA, ALTURA DE DE 40 CM, LARGURA MINIMA DE 1,90 CM E ESPESSURA MINIMA DE 1,90 MM, PARA PORTAS E JANELAS (INCLUI PARAFUSOS)</t>
  </si>
  <si>
    <t>123,93</t>
  </si>
  <si>
    <t>FECHO QUEBRA UNHA, EM LATAO COM ACABAMENTO CROMADO, DE EMBUTIR, COM COMANDO DESLIZANTE, ALTURA DE 12 CM, LARGURA MINIMA DE 1,90 CM E ESPESSURA MINIMA DE 1,90 MM</t>
  </si>
  <si>
    <t>20,54</t>
  </si>
  <si>
    <t>FECHO QUEBRA UNHA, EM LATAO COM ACABAMENTO CROMADO, DE EMBUTIR, COM COMANDO DESLIZANTE, ALTURA DE 22 CM, LARGURA MINIMA DE 1,90 CM E ESPESSURA MINIMA DE 1,90 MM</t>
  </si>
  <si>
    <t>44,51</t>
  </si>
  <si>
    <t>FECHO QUEBRA UNHA, EM LATAO COM ACABAMENTO CROMADO, DE EMBUTIR, COM COMANDO DESLIZANTE, ALTURA DE 40 CM, LARGURA MINIMA DE 1,90 CM E ESPESSURA MINIMA DE 1,90 MM</t>
  </si>
  <si>
    <t>77,38</t>
  </si>
  <si>
    <t>FERRAMENTAS - FAMILIA ALMOXARIFE - HORISTA (ENCARGOS COMPLEMENTARES - COLETADO CAIXA)</t>
  </si>
  <si>
    <t>0,05</t>
  </si>
  <si>
    <t>FERRAMENTAS - FAMILIA ALMOXARIFE - MENSALISTA (ENCARGOS COMPLEMENTARES - COLETADO CAIXA)</t>
  </si>
  <si>
    <t>FERRAMENTAS - FAMILIA CARPINTEIRO DE FORMAS - HORISTA (ENCARGOS COMPLEMENTARES - COLETADO CAIXA)</t>
  </si>
  <si>
    <t>0,45</t>
  </si>
  <si>
    <t>FERRAMENTAS - FAMILIA CARPINTEIRO DE FORMAS - MENSALISTA (ENCARGOS COMPLEMENTARES - COLETADO CAIXA)</t>
  </si>
  <si>
    <t>84,46</t>
  </si>
  <si>
    <t>FERRAMENTAS - FAMILIA ELETRICISTA - HORISTA (ENCARGOS COMPLEMENTARES - COLETADO CAIXA)</t>
  </si>
  <si>
    <t>0,78</t>
  </si>
  <si>
    <t>FERRAMENTAS - FAMILIA ELETRICISTA - MENSALISTA (ENCARGOS COMPLEMENTARES - COLETADO CAIXA)</t>
  </si>
  <si>
    <t>147,23</t>
  </si>
  <si>
    <t>FERRAMENTAS - FAMILIA ENCANADOR - HORISTA (ENCARGOS COMPLEMENTARES - COLETADO CAIXA)</t>
  </si>
  <si>
    <t>0,32</t>
  </si>
  <si>
    <t>FERRAMENTAS - FAMILIA ENCANADOR - MENSALISTA (ENCARGOS COMPLEMENTARES - COLETADO CAIXA)</t>
  </si>
  <si>
    <t>60,93</t>
  </si>
  <si>
    <t>FERRAMENTAS - FAMILIA ENCARREGADO GERAL - HORISTA (ENCARGOS COMPLEMENTARES - COLETADO CAIXA)</t>
  </si>
  <si>
    <t>FERRAMENTAS - FAMILIA ENCARREGADO GERAL - MENSALISTA (ENCARGOS COMPLEMENTARES - COLETADO CAIXA)</t>
  </si>
  <si>
    <t>18,58</t>
  </si>
  <si>
    <t>FERRAMENTAS - FAMILIA ENGENHEIRO CIVIL - HORISTA (ENCARGOS COMPLEMENTARES - COLETADO CAIXA)</t>
  </si>
  <si>
    <t>0,01</t>
  </si>
  <si>
    <t>FERRAMENTAS - FAMILIA ENGENHEIRO CIVIL - MENSALISTA (ENCARGOS COMPLEMENTARES - COLETADO CAIXA)</t>
  </si>
  <si>
    <t>1,90</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</si>
  <si>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</si>
  <si>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</si>
  <si>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</si>
  <si>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0,74</t>
  </si>
  <si>
    <t>FERRAMENTAS - FAMILIA PEDREIRO - MENSALISTA (ENCARGOS COMPLEMENTARES - COLETADO CAIXA)</t>
  </si>
  <si>
    <t>139,44</t>
  </si>
  <si>
    <t>FERRAMENTAS - FAMILIA PINTOR - HORISTA (ENCARGOS COMPLEMENTARES - COLETADO CAIXA)</t>
  </si>
  <si>
    <t>FERRAMENTAS - FAMILIA PINTOR - MENSALISTA (ENCARGOS COMPLEMENTARES - COLETADO CAIXA)</t>
  </si>
  <si>
    <t>279,09</t>
  </si>
  <si>
    <t>FERRAMENTAS - FAMILIA SERVENTE - HORISTA (ENCARGOS COMPLEMENTARES - COLETADO CAIXA)</t>
  </si>
  <si>
    <t>FERRAMENTAS - FAMILIA SERVENTE - MENSALISTA (ENCARGOS COMPLEMENTARES - COLETADO CAIXA)</t>
  </si>
  <si>
    <t>106,33</t>
  </si>
  <si>
    <t>FERRAMENTAS - FAMILIA SOLDADOR - HORISTA (ENCARGOS COMPLEMENTARES - COLETADO CAIXA)</t>
  </si>
  <si>
    <t>FERRAMENTAS - FAMILIA SOLDADOR - MENSALISTA (ENCARGOS COMPLEMENTARES - COLETADO CAIXA)</t>
  </si>
  <si>
    <t>201,56</t>
  </si>
  <si>
    <t>FERRAMENTAS - FAMILIA TOPOGRAFO - HORISTA (ENCARGOS COMPLEMENTARES - COLETADO CAIXA)</t>
  </si>
  <si>
    <t>FERRAMENTAS - FAMILIA TOPOGRAFO - MENSALISTA (ENCARGOS COMPLEMENTARES - COLETADO CAIXA)</t>
  </si>
  <si>
    <t>13,21</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</si>
  <si>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</si>
  <si>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</si>
  <si>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4,91</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</si>
  <si>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</si>
  <si>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</si>
  <si>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10,55</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</si>
  <si>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</si>
  <si>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</si>
  <si>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18,24</t>
  </si>
  <si>
    <t>FERROLHO COM FECHO CHATO E PORTA CADEADO , EM ACO GALVANIZADO / ZINCADO, DE SOBREPOR, COM COMPRIMENTO DE 3" A 4", CHAPA COM ESPESSURA MINIMA DE 0,90 MM E LARGURA MINIMA DE 3,20 CM (FECHO SIMPLES / LEVE) (INCLUI PARAFUSOS)</t>
  </si>
  <si>
    <t>7,69</t>
  </si>
  <si>
    <t>FERROLHO COM FECHO CHATO E PORTA CADEADO , EM ACO GALVANIZADO / ZINCADO, DE SOBREPOR, COM COMPRIMENTO DE 3" A 4", CHAPA COM ESPESSURA MINIMA DE 1,70 MM E LARGURA MINIMA DE 5,00 CM (FECHO REFORCADO)</t>
  </si>
  <si>
    <t>8,68</t>
  </si>
  <si>
    <t>FERROLHO COM FECHO CHATO E PORTA CADEADO , EM ACO GALVANIZADO / ZINCADO, DE SOBREPOR, COM COMPRIMENTO DE 5", CHAPA COM ESPESSURA MINIMA DE 0,90 MM E LARGURA MINIMA DE 3,20 CM (FECHO SIMPLES)</t>
  </si>
  <si>
    <t>8,89</t>
  </si>
  <si>
    <t>FERROLHO COM FECHO CHATO E PORTA CADEADO , EM ACO GALVANIZADO / ZINCADO, DE SOBREPOR, COM COMPRIMENTO DE 5", CHAPA COM ESPESSURA MINIMA DE 1,70 MM E LARGURA MINIMA DE 5,00 CM (FECHO REFORCADO)</t>
  </si>
  <si>
    <t>9,69</t>
  </si>
  <si>
    <t>FERROLHO COM FECHO CHATO E PORTA CADEADO , EM ACO GALVANIZADO / ZINCADO, DE SOBREPOR, COM COMPRIMENTO DE 6", CHAPA COM ESPESSURA MINIMA DE 0,90 MM E LARGURA MINIMA DE 3,80 CM (FECHO SIMPLES)</t>
  </si>
  <si>
    <t>11,18</t>
  </si>
  <si>
    <t>FERROLHO COM FECHO CHATO E PORTA CADEADO , EM ACO GALVANIZADO / ZINCADO, DE SOBREPOR, COM COMPRIMENTO DE 6", CHAPA COM ESPESSURA MINIMA DE 1,70 MM E LARGURA /MINIMA DE 5,00 CM (FECHO REFORCADO) (INCLUI PARAFUSOS)</t>
  </si>
  <si>
    <t>14,18</t>
  </si>
  <si>
    <t>FERTILIZANTE NPK -  10:10:10</t>
  </si>
  <si>
    <t>FERTILIZANTE NPK - 4: 14: 8</t>
  </si>
  <si>
    <t>FERTILIZANTE ORGANICO COMPOSTO, CLASSE A</t>
  </si>
  <si>
    <t>1,28</t>
  </si>
  <si>
    <t>FIBRA DE ACO PARA REFORCO DO CONCRETO, SOLTA, TIPO A-I, FATOR DE FORMA *50* L / D, COMPRIMENTO DE *30* MM E RESISTENCIA A TRACAO DO ACO MAIOR 1000 MPA</t>
  </si>
  <si>
    <t>9,68</t>
  </si>
  <si>
    <t>FILTRO ANAEROBIO, EM POLIETILENO DE ALTA DENSIDADE (PEAD), CAPACIDADE *1100* LITROS (NBR 13969)</t>
  </si>
  <si>
    <t>1.150,36</t>
  </si>
  <si>
    <t>FILTRO ANAEROBIO, EM POLIETILENO DE ALTA DENSIDADE (PEAD), CAPACIDADE *2800* LITROS (NBR 13969)</t>
  </si>
  <si>
    <t>2.945,40</t>
  </si>
  <si>
    <t>FILTRO ANAEROBIO, EM POLIETILENO DE ALTA DENSIDADE (PEAD), CAPACIDADE *5000* LITROS (NBR 13969)</t>
  </si>
  <si>
    <t>4.025,82</t>
  </si>
  <si>
    <t>FINCAPINO CURTO CALIBRE 22 VERMELHO, CARGA MEDIA (ACAO DIRETA)</t>
  </si>
  <si>
    <t xml:space="preserve">CENTO </t>
  </si>
  <si>
    <t>FINCAPINO LONGO CALIBRE 22, CARGA FORTE (ACAO DIRETA)</t>
  </si>
  <si>
    <t>69,05</t>
  </si>
  <si>
    <t>FIO COBRE NU DE 150 A 500 MM2, PARA TENSOES DE ATE 600 V</t>
  </si>
  <si>
    <t>89,68</t>
  </si>
  <si>
    <t>FIO COBRE NU DE 16 A 35 MM2, PARA TENSOES DE ATE 600 V</t>
  </si>
  <si>
    <t>91,47</t>
  </si>
  <si>
    <t>FIO COBRE NU DE 50 A 120 MM2, PARA TENSOES DE ATE 600 V</t>
  </si>
  <si>
    <t>88,48</t>
  </si>
  <si>
    <t>FIO DE COBRE, SOLIDO, CLASSE 1, ISOLACAO EM PVC/A, ANTICHAMA BWF-B, 450/750V, SECAO NOMINAL 1,5 MM2</t>
  </si>
  <si>
    <t>FIO DE COBRE, SOLIDO, CLASSE 1, ISOLACAO EM PVC/A, ANTICHAMA BWF-B, 450/750V, SECAO NOMINAL 10 MM2</t>
  </si>
  <si>
    <t>7,64</t>
  </si>
  <si>
    <t>FIO DE COBRE, SOLIDO, CLASSE 1, ISOLACAO EM PVC/A, ANTICHAMA BWF-B, 450/750V, SECAO NOMINAL 2,5 MM2</t>
  </si>
  <si>
    <t>1,98</t>
  </si>
  <si>
    <t>FIO DE COBRE, SOLIDO, CLASSE 1, ISOLACAO EM PVC/A, ANTICHAMA BWF-B, 450/750V, SECAO NOMINAL 4 MM2</t>
  </si>
  <si>
    <t>FIO DE COBRE, SOLIDO, CLASSE 1, ISOLACAO EM PVC/A, ANTICHAMA BWF-B, 450/750V, SECAO NOMINAL 6 MM2</t>
  </si>
  <si>
    <t>4,67</t>
  </si>
  <si>
    <t>FIO TELEFONICO EXTERNO (FE) EM ACO COBREADO, ISOLACAO EM PEAD OU PVC ANTI-CHAMA, 2 CONDUTORES</t>
  </si>
  <si>
    <t>FIO TELEFONICO INTERNO (FI) EM COBRE ESTANHADO, ISOLACAO EM PVC ANTICHAMA, 2 CONDUTORES DE 0,6 MM (NBR 9115:2005)</t>
  </si>
  <si>
    <t>FITA / CINTA AUTOADESIVA ELASTOMERICA PARA VEDACAO, L= 50 MM, E = 3 MM</t>
  </si>
  <si>
    <t>FITA ACO INOX PARA CINTAR POSTE, L = 19 MM, E = 0,5 MM (ROLO DE 30M)</t>
  </si>
  <si>
    <t>72,69</t>
  </si>
  <si>
    <t>FITA ADESIVA ALUMINIZADA, PARA INSTALACAO DE MANTAS DE SUBCOBERTURA,  L = *5* CM</t>
  </si>
  <si>
    <t>FITA ADESIVA ANTICORROSIVA DE PVC FLEXIVEL, COR PRETA, PARA PROTECAO TUBULACAO, 50 MM X 30 M (L X C), E= *0,25* MM</t>
  </si>
  <si>
    <t>5,35</t>
  </si>
  <si>
    <t>FITA ADESIVA ASFALTICA ALUMINIZADA MULTIUSO, L = 10 CM, ROLO DE 10 M</t>
  </si>
  <si>
    <t>FITA CREPE ROLO DE 25 MM X 50 M</t>
  </si>
  <si>
    <t>FITA DE ALUMINIO PARA PROTECAO DO CONDUTOR LARGURA 10 MM</t>
  </si>
  <si>
    <t>60,56</t>
  </si>
  <si>
    <t>FITA DE PAPEL MICROPERFURADO, 50 X 150 MM, PARA TRATAMENTO DE JUNTAS DE CHAPA DE GESSO PARA DRYWALL</t>
  </si>
  <si>
    <t>0,27</t>
  </si>
  <si>
    <t>FITA DE PAPEL REFORCADA COM LAMINA DE METAL PARA REFORCO DE CANTOS DE CHAPA DE GESSO PARA DRYWALL</t>
  </si>
  <si>
    <t>2,42</t>
  </si>
  <si>
    <t>FITA ISOLANTE ADESIVA ANTICHAMA, USO ATE 750 V, EM ROLO DE 19 MM X 20 M</t>
  </si>
  <si>
    <t>16,06</t>
  </si>
  <si>
    <t>FITA ISOLANTE ADESIVA ANTICHAMA, USO ATE 750 V, EM ROLO DE 19 MM X 5 M</t>
  </si>
  <si>
    <t>6,07</t>
  </si>
  <si>
    <t>FITA ISOLANTE DE BORRACHA AUTOFUSAO, USO ATE 69 KV (ALTA TENSAO)</t>
  </si>
  <si>
    <t>2,19</t>
  </si>
  <si>
    <t>FITA METALICA GRAVADA, L = 17 MM, ROLO DE 25 M, CARGA RECOMENDADA = *120* KGF</t>
  </si>
  <si>
    <t>49,62</t>
  </si>
  <si>
    <t>FITA METALICA PERFURADA, L = *18* MM, ROLO DE 30 M, CARGA RECOMENDADA = *30* KGF</t>
  </si>
  <si>
    <t>56,10</t>
  </si>
  <si>
    <t>FITA METALICA PERFURADA, L = 17 MM, ROLO DE 30 M, CARGA RECOMENDADA = *19* KGF</t>
  </si>
  <si>
    <t>43,06</t>
  </si>
  <si>
    <t>FITA METALICA PERFURADA, L = 25 MM, ROLO DE 30 M, CARGA RECOMENDADA = *222,5* KGF</t>
  </si>
  <si>
    <t>150,74</t>
  </si>
  <si>
    <t>FITA VEDA ROSCA EM ROLOS DE 18 MM X 10 M (L X C)</t>
  </si>
  <si>
    <t>FITA VEDA ROSCA EM ROLOS DE 18 MM X 25 M (L X C)</t>
  </si>
  <si>
    <t>6,25</t>
  </si>
  <si>
    <t>FITA VEDA ROSCA EM ROLOS DE 18 MM X 50 M (L X C)</t>
  </si>
  <si>
    <t>10,14</t>
  </si>
  <si>
    <t>FIXADOR DE ABA AUTOTRAVANTE PARA TELHA DE FIBROCIMENTO, TIPO CANALETE 90 OU KALHETAO</t>
  </si>
  <si>
    <t>3,67</t>
  </si>
  <si>
    <t>FIXADOR DE ABA SIMPLES PARA TELHA DE FIBROCIMENTO, TIPO CANALETA 49 OU KALHETA</t>
  </si>
  <si>
    <t>2,58</t>
  </si>
  <si>
    <t>FIXADOR DE ABA SIMPLES PARA TELHA DE FIBROCIMENTO, TIPO CANALETA 90 OU KALHETAO</t>
  </si>
  <si>
    <t>FLANELA *30 X 40* CM</t>
  </si>
  <si>
    <t>FLANGE PVC, ROSCAVEL SEXTAVADO SEM FUROS 3/4"</t>
  </si>
  <si>
    <t>10,52</t>
  </si>
  <si>
    <t>FLANGE PVC, ROSCAVEL, SEXTAVADO, SEM FUROS 3"</t>
  </si>
  <si>
    <t>170,91</t>
  </si>
  <si>
    <t>FLANGE PVC, ROSCAVEL, SEXTAVADO, SEM FUROS, 1 1/2"</t>
  </si>
  <si>
    <t>FLANGE PVC, ROSCAVEL, SEXTAVADO, SEM FUROS, 1 1/4"</t>
  </si>
  <si>
    <t>12,41</t>
  </si>
  <si>
    <t>FLANGE PVC, ROSCAVEL, SEXTAVADO, SEM FUROS, 1/2"</t>
  </si>
  <si>
    <t>7,32</t>
  </si>
  <si>
    <t>FLANGE PVC, ROSCAVEL, SEXTAVADO, SEM FUROS, 1"</t>
  </si>
  <si>
    <t>13,86</t>
  </si>
  <si>
    <t>FLANGE PVC, ROSCAVEL, SEXTAVADO, SEM FUROS, 2 1/2"</t>
  </si>
  <si>
    <t>151,15</t>
  </si>
  <si>
    <t>FLANGE PVC, ROSCAVEL, SEXTAVADO, SEM FUROS, 2"</t>
  </si>
  <si>
    <t>25,97</t>
  </si>
  <si>
    <t>FLANGE SEXTAVADO DE FERRO GALVANIZADO, COM ROSCA BSP, DE 1 1/2"</t>
  </si>
  <si>
    <t>54,85</t>
  </si>
  <si>
    <t>FLANGE SEXTAVADO DE FERRO GALVANIZADO, COM ROSCA BSP, DE 1 1/4"</t>
  </si>
  <si>
    <t>43,58</t>
  </si>
  <si>
    <t>FLANGE SEXTAVADO DE FERRO GALVANIZADO, COM ROSCA BSP, DE 1/2"</t>
  </si>
  <si>
    <t>19,08</t>
  </si>
  <si>
    <t>FLANGE SEXTAVADO DE FERRO GALVANIZADO, COM ROSCA BSP, DE 1"</t>
  </si>
  <si>
    <t>31,33</t>
  </si>
  <si>
    <t>FLANGE SEXTAVADO DE FERRO GALVANIZADO, COM ROSCA BSP, DE 2 1/2"</t>
  </si>
  <si>
    <t>102,34</t>
  </si>
  <si>
    <t>FLANGE SEXTAVADO DE FERRO GALVANIZADO, COM ROSCA BSP, DE 2"</t>
  </si>
  <si>
    <t>65,11</t>
  </si>
  <si>
    <t>FLANGE SEXTAVADO DE FERRO GALVANIZADO, COM ROSCA BSP, DE 3/4"</t>
  </si>
  <si>
    <t>26,06</t>
  </si>
  <si>
    <t>FLANGE SEXTAVADO DE FERRO GALVANIZADO, COM ROSCA BSP, DE 3"</t>
  </si>
  <si>
    <t>138,37</t>
  </si>
  <si>
    <t>FLANGE SEXTAVADO DE FERRO GALVANIZADO, COM ROSCA BSP, DE 4"</t>
  </si>
  <si>
    <t>204,57</t>
  </si>
  <si>
    <t>FLANGE SEXTAVADO DE FERRO GALVANIZADO, COM ROSCA BSP, DE 6"</t>
  </si>
  <si>
    <t>343,69</t>
  </si>
  <si>
    <t>FORRO COMPOSTO POR PAINEIS DE LA DE VIDRO, REVESTIDOS EM PVC MICROPERFURADO, DE *1250 X 625* MM, ESPESSURA 15 MM (COM COLOCACAO)</t>
  </si>
  <si>
    <t>131,44</t>
  </si>
  <si>
    <t>FORRO DE FIBRA MINERAL EM PLACAS DE 1250 X 625 MM, E = 15 MM, BORDA RETA, COM PINTURA ANTIMOFO, APOIADO EM PERFIL DE ACO GALVANIZADO COM 24 MM DE BASE - INSTALADO</t>
  </si>
  <si>
    <t>144,05</t>
  </si>
  <si>
    <t>FORRO DE FIBRA MINERAL EM PLACAS DE 625 X 625 MM, E = 15 MM, BORDA RETA, COM PINTURA ANTIMOFO, APOIADO EM PERFIL DE ACO GALVANIZADO COM 24 MM DE BASE - INSTALADO</t>
  </si>
  <si>
    <t>157,12</t>
  </si>
  <si>
    <t>FORRO DE FIBRA MINERAL EM PLACAS DE 625 X 625 MM, E = 15/16 MM, BORDA REBAIXADA, COM PINTURA ANTIMOFO, APOIADO EM PERFIL DE ACO GALVANIZADO COM 24 MM DE BASE - INSTALADO</t>
  </si>
  <si>
    <t>168,53</t>
  </si>
  <si>
    <t>FORRO DE MADEIRA CEDRINHO OU EQUIVALENTE DA REGIAO, ENCAIXE MACHO/FEMEA COM FRISO, *10 X 1* CM (SEM COLOCACAO)</t>
  </si>
  <si>
    <t>79,41</t>
  </si>
  <si>
    <t>FORRO DE MADEIRA CUMARU/IPE CHAMPANHE OU EQUIVALENTE DA REGIAO, ENCAIXE MACHO/FEMEA COM FRISO, *10 X 1* CM (SEM COLOCACAO)</t>
  </si>
  <si>
    <t>120,00</t>
  </si>
  <si>
    <t>FORRO DE MADEIRA PINUS OU EQUIVALENTE DA REGIAO, ENCAIXE MACHO/FEMEA COM FRISO, *10 X 1* CM (SEM COLOCACAO)</t>
  </si>
  <si>
    <t>25,20</t>
  </si>
  <si>
    <t>FORRO DE PVC LISO, BRANCO, REGUA DE 10 CM, ESPESSURA DE 8 MM A 10 MM (COM COLOCACAO / SEM ESTRUTURA METALICA)</t>
  </si>
  <si>
    <t>90,13</t>
  </si>
  <si>
    <t>FORRO DE PVC LISO, BRANCO, REGUA DE 20 CM, ESPESSURA DE 8 MM A 10 MM, COMPRIMENTO 6 M (SEM COLOCACAO)</t>
  </si>
  <si>
    <t>36,61</t>
  </si>
  <si>
    <t>FORRO DE PVC, FRISADO, BRANCO, REGUA DE 10 CM, ESPESSURA DE 8 MM A 10 MM E COMPRIMENTO 6 M (SEM COLOCACAO)</t>
  </si>
  <si>
    <t>26,90</t>
  </si>
  <si>
    <t>FORRO DE PVC, FRISADO, BRANCO, REGUA DE 20 CM, ESPESSURA DE 8 MM A 10 MM E COMPRIMENTO 6 M (SEM COLOCACAO)</t>
  </si>
  <si>
    <t>26,28</t>
  </si>
  <si>
    <t>FOSSA SEPTICA, SEM FILTRO, PARA 15 A 30 CONTRIBUINTES, CILINDRICA, COM TAMPA, EM POLIETILENO DE ALTA DENSIDADE (PEAD), CAPACIDADE APROXIMADA DE 5500 LITROS (NBR 7229)</t>
  </si>
  <si>
    <t>4.685,86</t>
  </si>
  <si>
    <t>FOSSA SEPTICA, SEM FILTRO, PARA 4 A 7 CONTRIBUINTES, CILINDRICA,  COM TAMPA, EM POLIETILENO DE ALTA DENSIDADE (PEAD), CAPACIDADE APROXIMADA DE 1100 LITROS (NBR 7229)</t>
  </si>
  <si>
    <t>1.204,93</t>
  </si>
  <si>
    <t>FOSSA SEPTICA, SEM FILTRO, PARA 8 A 14 CONTRIBUINTES, CILINDRICA, COM TAMPA, EM POLIETILENO DE ALTA DENSIDADE (PEAD), CAPACIDADE APROXIMADA DE 3000 LITROS (NBR 7229)</t>
  </si>
  <si>
    <t>3.707,89</t>
  </si>
  <si>
    <t>FOSSA SEPTICA,SEM FILTRO, PARA 40 A 52 CONTRIBUINTES, CILINDRICA, COM TAMPA, EM POLIETILENO DE ALTA DENSIDADE (PEAD), CAPACIDADE APROXIMADA DE 10000 LITROS (NBR 7229)</t>
  </si>
  <si>
    <t>10.710,55</t>
  </si>
  <si>
    <t>FRESADORA DE ASFALTO A FRIO SOBRE ESTEIRAS, LARG. FRESAGEM 2,00 M, POT. 410 KW/550 HP</t>
  </si>
  <si>
    <t>6.823.378,57</t>
  </si>
  <si>
    <t>FRESADORA DE ASFALTO A FRIO SOBRE RODAS, LARG. FRESAGEM 1,00 M, POT. 155 KW/208 HP</t>
  </si>
  <si>
    <t>2.920.986,59</t>
  </si>
  <si>
    <t>FUNDO ANTICORROSIVO PARA METAIS FERROSOS (ZARCAO)</t>
  </si>
  <si>
    <t>38,81</t>
  </si>
  <si>
    <t>FUNDO PREPARADOR ACRILICO BASE AGUA</t>
  </si>
  <si>
    <t>17,76</t>
  </si>
  <si>
    <t>FUNDO SINTETICO NIVELADOR BRANCO FOSCO PARA MADEIRA</t>
  </si>
  <si>
    <t>35,02</t>
  </si>
  <si>
    <t>FURO PARA TORNEIRA OU OUTROS ACESSORIOS  EM BANCADA DE MARMORE/ GRANITO OU OUTRO TIPO DE PEDRA NATURAL</t>
  </si>
  <si>
    <t>22,39</t>
  </si>
  <si>
    <t>FUSIVEL DIAZED 20 A TAMANHO DII, CAPACIDADE DE INTERRUPCAO DE 50 KA EM VCA E 8 KA EM VCC, TENSAO NOMIMNAL DE 500 V</t>
  </si>
  <si>
    <t>3,03</t>
  </si>
  <si>
    <t>FUSIVEL DIAZED 35 A TAMANHO DIII, CAPACIDADE DE INTERRUPCAO DE 50 KA EM VCA E 8 KA EM VCC, TENSAO NOMIMNAL DE 500 V</t>
  </si>
  <si>
    <t>4,70</t>
  </si>
  <si>
    <t>FUSIVEL NH *36* A 80 AMPERES, TAMANHO 00, CAPACIDADE DE INTERRUPCAO DE 120 KA, TENSAO NOMIMNAL DE 500 V</t>
  </si>
  <si>
    <t>16,44</t>
  </si>
  <si>
    <t>FUSIVEL NH 100 A TAMANHO 00, CAPACIDADE DE INTERRUPCAO DE 120 KA, TENSAO NOMIMNAL DE 500 V</t>
  </si>
  <si>
    <t>17,19</t>
  </si>
  <si>
    <t>FUSIVEL NH 125 A TAMANHO 00, CAPACIDADE DE INTERRUPCAO DE 120 KA, TENSAO NOMIMNAL DE 500 V</t>
  </si>
  <si>
    <t>18,35</t>
  </si>
  <si>
    <t>FUSIVEL NH 160 A TAMANHO 00, CAPACIDADE DE INTERRUPCAO DE 120 KA, TENSAO NOMIMNAL DE 500 V</t>
  </si>
  <si>
    <t>18,63</t>
  </si>
  <si>
    <t>FUSIVEL NH 20 A TAMANHO 000, CAPACIDADE DE INTERRUPCAO DE 120 KA, TENSAO NOMIMNAL DE 500 V</t>
  </si>
  <si>
    <t>17,50</t>
  </si>
  <si>
    <t>FUSIVEL NH 200 A 250 AMPERES, TAMANHO 1, CAPACIDADE DE INTERRUPCAO DE 120 KA, TENSAO NOMIMNAL DE 500 V</t>
  </si>
  <si>
    <t>GABIAO  TIPO CAIXA, MALHA HEXAGONAL 8 X 10 CM (ZN/AL), FIO 2,7 MM, DIMENSOES 2,0 X 1,0 X 0,5 M (C X L X A)</t>
  </si>
  <si>
    <t>421,41</t>
  </si>
  <si>
    <t>GABIAO MANTA (COLCHAO) MALHA HEXAGONAL 6 X 8 CM (ZN/AL REVESTIDO COM POLIMERO), DIMENSOES 4,0 X 2,0 X 0,17 M (C X L X A) FIO 2 MM</t>
  </si>
  <si>
    <t>1.157,34</t>
  </si>
  <si>
    <t>GABIAO MANTA (COLCHAO) MALHA HEXAGONAL 6 X 8 CM (ZN/AL REVESTIDO COM POLIMERO), FIO 2 MM, DIMENSOES 4,0 X 2,0 X 0,23 M (C X L X A)</t>
  </si>
  <si>
    <t>1.248,58</t>
  </si>
  <si>
    <t>GABIAO MANTA (COLCHAO) MALHA HEXAGONAL 6 X 8 CM (ZN/AL REVESTIDO COM POLIMERO), FIO 2 MM, DIMENSOES 4,0 X 2,0 X 0,3 M (C X L X A)</t>
  </si>
  <si>
    <t>1.373,53</t>
  </si>
  <si>
    <t>GABIAO MANTA (COLCHAO) MALHA HEXAGONAL 6 X 8 CM (ZN/AL REVESTIDO COM POLIMERO), FIO 2,0 MM, DIMENSOES 5,0 X 2,0 X 0,17 M (C X L X A)</t>
  </si>
  <si>
    <t>111,03</t>
  </si>
  <si>
    <t>GABIAO MANTA (COLCHAO) MALHA HEXAGONAL 6 X 8 CM (ZN/AL REVESTIDO COM POLIMERO), FIO 2,0 MM, DIMENSOES 5,0 X 2,0 X 0,23 M (C X L X A)</t>
  </si>
  <si>
    <t>120,13</t>
  </si>
  <si>
    <t>GABIAO MANTA (COLCHAO) MALHA HEXAGONAL 6 X 8 CM (ZN/AL REVESTIDO COM POLIMERO), FIO 2,0 MM, DIMENSOES 5,0 X 2,0 X 0,30 M (C X L X A)</t>
  </si>
  <si>
    <t>131,77</t>
  </si>
  <si>
    <t>GABIAO SACO MALHA HEXAGONAL 8 X 10 CM (ZN/AL REVESTIDO COM POLIMERO),  FIO 2,4 MM, DIMENSOES 3,0 X 0,65 M</t>
  </si>
  <si>
    <t>397,96</t>
  </si>
  <si>
    <t>GABIAO SACO MALHA HEXAGONAL 8 X 10 CM (ZN/AL REVESTIDO COM POLIMERO), FIO 2,4 MM, H = 0,65 M</t>
  </si>
  <si>
    <t>GABIAO SACO MALHA HEXAGONAL 8 X 10 CM (ZN/AL), FIO 2,7 MM, DIMENSOES 4,0 X 0,65 M</t>
  </si>
  <si>
    <t>529,24</t>
  </si>
  <si>
    <t>GABIAO TIPO CAIXA MALHA HEXAGONAL 8 X 10 CM (ZN/AL REVESTIDO COM POLIMERO),  FIO 2,4 MM, DIMENSOES 2,0 X 1,0 X 1,0 M (C X L X A)</t>
  </si>
  <si>
    <t>741,96</t>
  </si>
  <si>
    <t>GABIAO TIPO CAIXA MALHA HEXAGONAL 8 X 10 CM (ZN/AL REVESTIDO COM POLIMERO),  FIO 2,4 MM, H = 0,50 M</t>
  </si>
  <si>
    <t>530,65</t>
  </si>
  <si>
    <t>GABIAO TIPO CAIXA MALHA HEXAGONAL 8 X 10 CM (ZN/AL), FIO 2,7 MM, DIMENSOES 2,0 X 1,0 X 1,0 M (C X L X A)</t>
  </si>
  <si>
    <t>617,08</t>
  </si>
  <si>
    <t>GABIAO TIPO CAIXA MALHA HEXAGONAL 8 X 10 CM (ZN/AL), FIO 2,7 MM, H = 0,50 M</t>
  </si>
  <si>
    <t>GABIAO TIPO CAIXA PARA SOLO REFORCADO, MALHA HEXAGONAL DE DUPLA TORCAO 8 X 10 CM (ZN/AL REVESTIDO COM POLIMERO), FIO 2,7 MM, DIMENSOES 2,0 X 1,0 X 0,5 M, COM CAUDA DE 3,0 M</t>
  </si>
  <si>
    <t>763,22</t>
  </si>
  <si>
    <t>GABIAO TIPO CAIXA PARA SOLO REFORCADO, MALHA HEXAGONAL DE DUPLA TORCAO 8 X 10 CM (ZN/AL REVESTIDO COM POLIMERO), FIO 2,7 MM, DIMENSOES 2,0 X 1,0 X 1,0 M, COM CAUDA DE 3,0 M</t>
  </si>
  <si>
    <t>981,47</t>
  </si>
  <si>
    <t>GABIAO TIPO CAIXA PARA SOLO REFORCADO, MALHA HEXAGONAL DE DUPLA TORCAO 8 X 10 CM (ZN/AL REVESTIDO COM POLIMERO), FIO 2,7 MM, DIMENSOES 2,0 X 1,0 X 1,0 M, COM CAUDA DE 4,0 M</t>
  </si>
  <si>
    <t>1.081,84</t>
  </si>
  <si>
    <t>GABIAO TIPO CAIXA PARA SOLO REFORCADO, MALHA HEXAGONAL 8 X 10 CM (ZN/AL REVESTIDO COM POLIMERO), FIO 2,7 MM, DIMENSOES 2,0 X 1,0 X 0,5 M, COM CAUDA DE 4,0 M</t>
  </si>
  <si>
    <t>552,73</t>
  </si>
  <si>
    <t>GABIAO TIPO CAIXA PARA SOLO REFORCADO, MALHA HEXAGONAL 8 X 10 CM (ZN/AL REVESTIDO COM POLIMERO), FIO 2,7 MM, DIMENSOES 2,0 X 1,0 X 1,0 M, COM CAUDA DE 4,0 M</t>
  </si>
  <si>
    <t>352,88</t>
  </si>
  <si>
    <t>GABIAO TIPO CAIXA TRAPEZOIDAL, MALHA HEXAGONAL 10 X 12 CM (ZN/AL REVESTIDO COM POLIMERO) FIO 2,7 MM, FACE COM 65 GRAUS, COM GEOSSINTETICO, DIMENSOES 2,0 X 1,5 X 1,0 M (C X L X A)</t>
  </si>
  <si>
    <t>296,66</t>
  </si>
  <si>
    <t>GABIAO TIPO CAIXA, MALHA HEXAGONAL 8 X 10 CM (ZN/AL REVESTIDO COM POLIMERO), FIO DE 2,4 MM, DIMENSOES 2,0 x 1,0 x 1,0 M (C X L X A)</t>
  </si>
  <si>
    <t>370,98</t>
  </si>
  <si>
    <t>GABIAO TIPO CAIXA, MALHA HEXAGONAL 8 X 10 CM (ZN/AL REVESTIDO COM POLIMERO), FIO 2,4 MM, DIMENSOES 2,0 X 1,0 X 0,5 M (C X L X A)</t>
  </si>
  <si>
    <t>GABIAO TIPO CAIXA, MALHA HEXAGONAL 8 X 10 CM (ZN/AL), FIO DE 2,7 MM, DIMENSOES 2,0 X 1,0 X 1,0 M (C X L X A)</t>
  </si>
  <si>
    <t>247,15</t>
  </si>
  <si>
    <t>GABIAO TIPO CAIXA, MALHA HEXAGONAL 8 X 10 CM (ZN/AL), FIO DE 2,7 MM, DIMENSOES 5,0 X 1,0 X 1,0 M (C X L X A)</t>
  </si>
  <si>
    <t>308,18</t>
  </si>
  <si>
    <t>GANCHO CHATO EM FERRO GALVANIZADO,  L = 110 MM, RECOBRIMENTO = 100MM, SECAO 1/8 X 1/2" (3 MM X 12 MM), PARA FIXAR TELHA DE FIBROCIMENTO ONDULADA</t>
  </si>
  <si>
    <t>GANCHO OLHAL EM ACO GALVANIZADO, ESPESSURA 16MM, ABERTURA 21MM</t>
  </si>
  <si>
    <t>19,14</t>
  </si>
  <si>
    <t>GAS DE COZINHA - GLP</t>
  </si>
  <si>
    <t>8,37</t>
  </si>
  <si>
    <t>GASOLINA COMUM</t>
  </si>
  <si>
    <t>6,68</t>
  </si>
  <si>
    <t>GEOGRELHA TECIDA COM FILAMENTOS DE POLIESTER + PVC, RESISTENCIA LONGITUDINAL: 90 KN/M, RESISTENCIA TRANSVERSAL: 30 KN/M, ALONGAMENTO = 12 POR CENTO</t>
  </si>
  <si>
    <t>44,80</t>
  </si>
  <si>
    <t>GEOTEXTIL NAO TECIDO AGULHADO DE FILAMENTOS CONTINUOS 100% POLIESTER, RESITENCIA A TRACAO = 09 KN/M</t>
  </si>
  <si>
    <t>5,82</t>
  </si>
  <si>
    <t>GEOTEXTIL NAO TECIDO AGULHADO DE FILAMENTOS CONTINUOS 100% POLIESTER, RESITENCIA A TRACAO = 10 KN/M</t>
  </si>
  <si>
    <t>6,50</t>
  </si>
  <si>
    <t>GEOTEXTIL NAO TECIDO AGULHADO DE FILAMENTOS CONTINUOS 100% POLIESTER, RESITENCIA A TRACAO = 14 KN/M</t>
  </si>
  <si>
    <t>8,11</t>
  </si>
  <si>
    <t>GEOTEXTIL NAO TECIDO AGULHADO DE FILAMENTOS CONTINUOS 100% POLIESTER, RESITENCIA A TRACAO = 16 KN/M</t>
  </si>
  <si>
    <t>GEOTEXTIL NAO TECIDO AGULHADO DE FILAMENTOS CONTINUOS 100% POLIESTER, RESITENCIA A TRACAO = 21 KN/M</t>
  </si>
  <si>
    <t>13,05</t>
  </si>
  <si>
    <t>GEOTEXTIL NAO TECIDO AGULHADO DE FILAMENTOS CONTINUOS 100% POLIESTER, RESITENCIA A TRACAO = 26 KN/M</t>
  </si>
  <si>
    <t>16,34</t>
  </si>
  <si>
    <t>GEOTEXTIL NAO TECIDO AGULHADO DE FILAMENTOS CONTINUOS 100% POLIESTER, RESITENCIA A TRACAO = 31 KN/M</t>
  </si>
  <si>
    <t>GERADOR PORTATIL MONOFASICO, POTENCIA 5500 VA, MOTOR A GASOLINA, POTENCIA DO MOTOR 13 CV</t>
  </si>
  <si>
    <t>6.672,42</t>
  </si>
  <si>
    <t>GESSEIRO (HORISTA)</t>
  </si>
  <si>
    <t>GESSEIRO (MENSALISTA)</t>
  </si>
  <si>
    <t>GESSO COLA, EM PO, PARA FIXACAO DE MOLDURAS, SANCAS E BLOCOS DE GESSO</t>
  </si>
  <si>
    <t>2,40</t>
  </si>
  <si>
    <t>GESSO EM PO PARA REVESTIMENTOS/MOLDURAS/SANCAS E USO GERAL</t>
  </si>
  <si>
    <t>GESSO PROJETADO</t>
  </si>
  <si>
    <t>0,53</t>
  </si>
  <si>
    <t>GONZO DE EMBUTIR, EM LATAO / ZAMAC, *20 X 48* MM, PARA JANELA BASCULANTE / PIVOTANTE, JOGO COM 4 PECAS (PAR)  - INCLUI PARAFUSOS</t>
  </si>
  <si>
    <t>15,98</t>
  </si>
  <si>
    <t>GONZO DE SOBREPOR, EM LATAO / ZAMAC, PARA JANELA PIVOTANTE - INCLUI PARAFUSOS</t>
  </si>
  <si>
    <t>GRADE DE DISCOS COM CONTROLE REMOTO, REBOCAVEL, COM 24 DISCOS 24" X 6 MM, COM PNEUS PARA TRANSPORTE</t>
  </si>
  <si>
    <t>78.443,87</t>
  </si>
  <si>
    <t>GRADE DE DISCOS MECANICA 20X24" COM 20 DISCOS 24" X 6MM  COM PNEUS PARA TRANSPORTE</t>
  </si>
  <si>
    <t>61.500,00</t>
  </si>
  <si>
    <t>GRAMA BATATAIS EM PLACAS, SEM PLANTIO</t>
  </si>
  <si>
    <t>GRAMA ESMERALDA OU SAO CARLOS OU CURITIBANA, EM PLACAS, SEM PLANTIO</t>
  </si>
  <si>
    <t>13,00</t>
  </si>
  <si>
    <t>GRAMPO DE ACO POLIDO 1 " X 9</t>
  </si>
  <si>
    <t>17,31</t>
  </si>
  <si>
    <t>GRAMPO DE ACO POLIDO 7/8 " X 9</t>
  </si>
  <si>
    <t>19,13</t>
  </si>
  <si>
    <t>GRAMPO LINHA VIVA DE LATAO ESTANHADO, DIAMETRO DO CONDUTOR PRINCIPAL DE 10 A 120 MM2, DIAMETRO DA DERIVACAO DE 10 A 70 MM2</t>
  </si>
  <si>
    <t>GRAMPO METALICO TIPO OLHAL PARA HASTE DE ATERRAMENTO DE 1/2'', CONDUTOR DE *10* A 50 MM2</t>
  </si>
  <si>
    <t>7,25</t>
  </si>
  <si>
    <t>GRAMPO METALICO TIPO OLHAL PARA HASTE DE ATERRAMENTO DE 1'', CONDUTOR DE *10* A 50 MM2</t>
  </si>
  <si>
    <t>32,79</t>
  </si>
  <si>
    <t>GRAMPO METALICO TIPO OLHAL PARA HASTE DE ATERRAMENTO DE 3/4'', CONDUTOR DE *10* A 50 MM2</t>
  </si>
  <si>
    <t>GRAMPO METALICO TIPO OLHAL PARA HASTE DE ATERRAMENTO DE 5/8'', CONDUTOR DE *10* A 50 MM2</t>
  </si>
  <si>
    <t>7,44</t>
  </si>
  <si>
    <t>GRAMPO METALICO TIPO U PARA HASTE DE ATERRAMENTO DE ATE 3/4'', CONDUTOR DE 10 A 25 MM2</t>
  </si>
  <si>
    <t>GRAMPO METALICO TIPO U PARA HASTE DE ATERRAMENTO DE ATE 5/8'', CONDUTOR DE 10 A 25 MM2</t>
  </si>
  <si>
    <t>40,02</t>
  </si>
  <si>
    <t>GRAMPO PARALELO METALICO PARA CABO DE 6 A 50 MM2, COM 2 PARAFUSOS</t>
  </si>
  <si>
    <t>15,27</t>
  </si>
  <si>
    <t>GRAMPO U DE 5/8 " N8 EM FERRO GALVANIZADO</t>
  </si>
  <si>
    <t>GRANALHA DE ACO, ANGULAR (GRIT), PARA JATEAMENTO, PENEIRA 0,117 A 1,00 MM, (SAE G-40 A G-80)</t>
  </si>
  <si>
    <t>SC25KG</t>
  </si>
  <si>
    <t>149,14</t>
  </si>
  <si>
    <t>GRANALHA DE ACO, ANGULAR (GRIT), PARA JATEAMENTO, PENEIRA 1,41 A 1,19 MM (SAE G16)</t>
  </si>
  <si>
    <t>129,59</t>
  </si>
  <si>
    <t>GRANALHA DE ACO, ESFERICA (SHOT), PARA JATEAMENTO, PENEIRA 0,40 A 1,00 MM (SAE S-170 A S-280)</t>
  </si>
  <si>
    <t>154,69</t>
  </si>
  <si>
    <t>GRANALHA DE ACO, ESFERICA (SHOT), PARA JATEAMENTO, PENEIRA 1,19 A 1,00 MM  (SAE S390)</t>
  </si>
  <si>
    <t>174,25</t>
  </si>
  <si>
    <t>GRANILHA/ GRANA/ PEDRISCO OU AGREGADO EM MARMORE/ GRANITO/ QUARTZO E CALCARIO, PRETO, CINZA, PALHA OU BRANCO</t>
  </si>
  <si>
    <t>GRANITO PARA BANCADA, POLIDO, TIPO ANDORINHA/ QUARTZ/ CASTELO/ CORUMBA OU OUTROS EQUIVALENTES DA REGIAO, E=  *2,5* CM</t>
  </si>
  <si>
    <t>630,18</t>
  </si>
  <si>
    <t>GRAUTE CIMENTICIO PARA USO GERAL</t>
  </si>
  <si>
    <t>GRAXA LUBRIFICANTE</t>
  </si>
  <si>
    <t>32,13</t>
  </si>
  <si>
    <t>GRELHA FIXA, EM PVC BRANCA, QUADRADA, 150 X 150 MM, PARA RALOS E CAIXAS</t>
  </si>
  <si>
    <t>12,25</t>
  </si>
  <si>
    <t>GRELHA FIXA, PVC CROMADA, REDONDA, 150 MM, PARA RALOS E CAIXAS</t>
  </si>
  <si>
    <t>32,11</t>
  </si>
  <si>
    <t>GRELHA FOFO ARTICULADA, CARGA MAXIMA 1,5 T, *300 X 1000* MM, E= *15* MM</t>
  </si>
  <si>
    <t>243,79</t>
  </si>
  <si>
    <t>GRELHA FOFO SIMPLES COM REQUADRO, CARGA MAXIMA  12,5 T, *300 X 1000* MM, E= *15* MM, AREA ESTACIONAMENTO CARRO PASSEIO</t>
  </si>
  <si>
    <t>337,20</t>
  </si>
  <si>
    <t>GRELHA FOFO SIMPLES COM REQUADRO, CARGA MAXIMA 1,5 T, 150 X 1000 MM, E= *15* MM</t>
  </si>
  <si>
    <t>186,04</t>
  </si>
  <si>
    <t>GRELHA FOFO SIMPLES COM REQUADRO, CARGA MAXIMA 1,5 T, 200 X 1000 MM, E= *15* MM</t>
  </si>
  <si>
    <t>236,43</t>
  </si>
  <si>
    <t>GRUA ASCENCIONAL, LANCA DE 30 M, CAPACIDADE DE 1,0 T A 30 M, ALTURA ATE 39 M</t>
  </si>
  <si>
    <t>651.870,31</t>
  </si>
  <si>
    <t>GRUA ASCENCIONAL, LANCA DE 42 M, CAPACIDADE DE 1,5 T A 30 M, ALTURA ATE 39 M</t>
  </si>
  <si>
    <t>738.542,58</t>
  </si>
  <si>
    <t>GRUA ASCENCIONAL, LANCA DE 50 M, CAPACIDADE DE 2,33 T A 30 M, ALTURA ATE 48 M</t>
  </si>
  <si>
    <t>1.371.932,03</t>
  </si>
  <si>
    <t>GRUPO DE SOLDAGEM C/ GERADOR A DIESEL 60 CV PARA SOLDA ELETRICA, SOBRE 04 RODAS, COM MOTOR 4 CILINDROS</t>
  </si>
  <si>
    <t>184.774,68</t>
  </si>
  <si>
    <t>GRUPO DE SOLDAGEM COM GERADOR A DIESEL 30 CV, PARA SOLDA ELETRICA, SOBRE DUAS RODAS</t>
  </si>
  <si>
    <t>165.168,03</t>
  </si>
  <si>
    <t>GRUPO GERADOR A GASOLINA, POTENCIA NOMINAL 2,2 KW, TENSAO DE SAIDA 110/220 V, MOTOR POTENCIA 6,5 HP</t>
  </si>
  <si>
    <t>3.603,10</t>
  </si>
  <si>
    <t>GRUPO GERADOR DIESEL, COM CARENAGEM, POTENCIA STANDART ENTRE 100 E 110 KVA, VELOCIDADE DE 1800 RPM, FREQUENCIA DE 60 HZ</t>
  </si>
  <si>
    <t>119.309,00</t>
  </si>
  <si>
    <t>GRUPO GERADOR DIESEL, COM CARENAGEM, POTENCIA STANDART ENTRE 140 E 150 KVA, VELOCIDADE DE 1800 RPM, FREQUENCIA DE 60 HZ</t>
  </si>
  <si>
    <t>139.941,38</t>
  </si>
  <si>
    <t>GRUPO GERADOR DIESEL, COM CARENAGEM, POTENCIA STANDART ENTRE 210 E 220 KVA, VELOCIDADE DE 1800 RPM, FREQUENCIA DE 60 HZ</t>
  </si>
  <si>
    <t>170.441,43</t>
  </si>
  <si>
    <t>GRUPO GERADOR DIESEL, COM CARENAGEM, POTENCIA STANDART ENTRE 250 E 260 KVA, VELOCIDADE DE 1800 RPM, FREQUENCIA DE 60 HZ</t>
  </si>
  <si>
    <t>197.353,23</t>
  </si>
  <si>
    <t>GRUPO GERADOR DIESEL, COM CARENAGEM, POTENCIA STANDART ENTRE 50 E 55 KVA, VELOCIDADE DE 1800 RPM, FREQUENCIA DE 60 HZ</t>
  </si>
  <si>
    <t>106.247,81</t>
  </si>
  <si>
    <t>GRUPO GERADOR DIESEL, SEM CARENAGEM, POTENCIA STANDART ENTRE 100 E 110 KVA, VELOCIDADE DE 1800 RPM, FREQUENCIA DE 60 HZ</t>
  </si>
  <si>
    <t>103.700,16</t>
  </si>
  <si>
    <t>GRUPO GERADOR DIESEL, SEM CARENAGEM, POTENCIA STANDART ENTRE 210 E 220 KVA, VELOCIDADE DE 1800 RPM, FREQUENCIA DE 60 HZ</t>
  </si>
  <si>
    <t>149.019,63</t>
  </si>
  <si>
    <t>GRUPO GERADOR DIESEL, SEM CARENAGEM, POTENCIA STANDART ENTRE 250 E 260 KVA, VELOCIDADE DE 1800 RPM, FREQUENCIA DE 60 HZ</t>
  </si>
  <si>
    <t>GRUPO GERADOR DIESEL, SEM CARENAGEM, POTENCIA STANDART ENTRE 80 E 90 KVA, VELOCIDADE DE 1800 RPM, FREQUENCIA DE 60 HZ</t>
  </si>
  <si>
    <t>96.882,50</t>
  </si>
  <si>
    <t>GRUPO GERADOR ESTACIONARIO SILENCIADO, POTENCIA 50 KVA, MOTOR  DIESEL</t>
  </si>
  <si>
    <t>80.904,61</t>
  </si>
  <si>
    <t>GRUPO GERADOR ESTACIONARIO, MOTOR DIESEL POTENCIA 170 KVA</t>
  </si>
  <si>
    <t>138.679,55</t>
  </si>
  <si>
    <t>GRUPO GERADOR ESTACIONARIO, POTENCIA 150 KVA, MOTOR DIESEL</t>
  </si>
  <si>
    <t>123.472,59</t>
  </si>
  <si>
    <t>GRUPO GERADOR ESTACIONARIO, SILENCIADO, POTENCIA 180 KVA, MOTOR  DIESEL</t>
  </si>
  <si>
    <t>148.437,71</t>
  </si>
  <si>
    <t>GRUPO GERADOR REBOCAVEL, POTENCIA *66* KVA, MOTOR A DIESEL</t>
  </si>
  <si>
    <t>87.254,71</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</si>
  <si>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</si>
  <si>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</si>
  <si>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4,99</t>
  </si>
  <si>
    <t>GUARNICAO / ALIZAR / VISTA, E = *1,5* CM, L = *5,0* CM, EM POLIESTIRENO, BRANCO (JOGO PARA 1 FACE)</t>
  </si>
  <si>
    <t>299,10</t>
  </si>
  <si>
    <t>GUARNICAO / MOLDURA / ARREMATE DE ACABAMENTO PARA ESQUADRIA, EM ALUMINIO PERFIL 25, ACABAMENTO ANODIZADO BRANCO OU BRILHANTE, PARA 1 FACE</t>
  </si>
  <si>
    <t>24,30</t>
  </si>
  <si>
    <t>GUARNICAO/ALIZAR/VISTA, E = *1,3* CM, L = *5,0* CM HASTE REGULAVEL = *35* MM, EM MDF/PVC WOOD/ POLIESTIRENO OU MADEIRA LAMINADA, PRIMER BRANCO (JOGO PARA 1 FACE)</t>
  </si>
  <si>
    <t>262,81</t>
  </si>
  <si>
    <t>GUARNICAO/ALIZAR/VISTA, E = *1,3* CM, L = *7,0* CM, EM POLIESTIRENO, BRANCO (JOGO PARA 1 FACE)</t>
  </si>
  <si>
    <t>299,73</t>
  </si>
  <si>
    <t>GUINCHO DE ALAVANCA MANUAL, CAPACIDADE DE 1,6 T, COM 20 M DE CABO DE ACO (AQUISICAO)</t>
  </si>
  <si>
    <t>2.413,53</t>
  </si>
  <si>
    <t>GUINCHO DE ALAVANCA MANUAL, CAPACIDADE 3,2 T COM 20 M DE CABO DE ACO DIAMETRO 16,3 MM</t>
  </si>
  <si>
    <t>2.755,30</t>
  </si>
  <si>
    <t>GUINCHO ELETRICO DE COLUNA, CAPACIDADE 400 KG, COM MOTO FREIO, MOTOR TRIFASICO DE 1,25 CV</t>
  </si>
  <si>
    <t>4.797,40</t>
  </si>
  <si>
    <t>GUINDASTE HIDRAULICO AUTOPROPELIDO, COM LANCA TELESCOPICA 28,80 M, CAPACIDADE MAXIMA 30 T, POTENCIA 97 KW, TRACAO  4 X 4</t>
  </si>
  <si>
    <t>1.139.895,45</t>
  </si>
  <si>
    <t>GUINDASTE HIDRAULICO AUTOPROPELIDO, COM LANCA TELESCOPICA 40 M, CAPACIDADE MAXIMA 60 T, POTENCIA 260 KW, TRACAO  6 X 6</t>
  </si>
  <si>
    <t>2.192.106,64</t>
  </si>
  <si>
    <t>GUINDASTE HIDRAULICO AUTOPROPELIDO, COM LANCA TELESCOPICA 50 M, CAPACIDADE MAXIMA 100 T, POTENCIA 350 KW,  TRACAO 10 X 6</t>
  </si>
  <si>
    <t>3.726.581,28</t>
  </si>
  <si>
    <t>GUINDAUTO HIDRAULICO, CAPACIDADE MAXIMA DE CARGA 10000 KG, MOMENTO MAXIMO DE CARGA 23 TM , ALCANCE MAXIMO HORIZONTAL 11,80 M, PARA MONTAGEM SOBRE CHASSI DE CAMINHAO PBT MINIMO 15000 KG (INCLUI MONTAGEM, NAO INCLUI CAMINHAO)</t>
  </si>
  <si>
    <t>228.391,80</t>
  </si>
  <si>
    <t>GUINDAUTO HIDRAULICO, CAPACIDADE MAXIMA DE CARGA 14340 KG, MOMENTO MAXIMO DE CARGA 42,3 TM, ALCANCE MAXIMO HORIZONTAL 16,80 M, PARA MONTAGEM SOBRE CHASSI DE CAMINHAO PBT MINIMO 23000 KG (INCLUI MONTAGEM, NAO INCLUI CAMINHAO)</t>
  </si>
  <si>
    <t>359.734,37</t>
  </si>
  <si>
    <t>GUINDAUTO HIDRAULICO, CAPACIDADE MAXIMA DE CARGA 30000 KG, MOMENTO MAXIMO DE CARGA 92,2 TM , ALCANCE MAXIMO HORIZONTAL  22,00 M, PARA MONTAGEM SOBRE CHASSI DE CAMINHAO PBT MINIMO 30000 KG (INCLUI MONTAGEM, NAO INCLUI CAMINHAO)</t>
  </si>
  <si>
    <t>1.332.203,12</t>
  </si>
  <si>
    <t>GUINDAUTO HIDRAULICO, CAPACIDADE MAXIMA DE CARGA 3300 KG, MOMENTO MAXIMO DE CARGA 5,8 TM , ALCANCE MAXIMO HORIZONTAL  7,60 M, PARA MONTAGEM SOBRE CHASSI DE CAMINHAO PBT MINIMO 8000 KG (INCLUI MONTAGEM, NAO INCLUI CAMINHAO)</t>
  </si>
  <si>
    <t>89.933,59</t>
  </si>
  <si>
    <t>GUINDAUTO HIDRAULICO, CAPACIDADE MAXIMA DE CARGA 6200 KG, MOMENTO MAXIMO DE CARGA 11,7 TM , ALCANCE MAXIMO HORIZONTAL  9,70 M, PARA MONTAGEM SOBRE CHASSI DE CAMINHAO PBT MINIMO 13000 KG (INCLUI MONTAGEM, NAO INCLUI CAMINHAO)</t>
  </si>
  <si>
    <t>126.500,00</t>
  </si>
  <si>
    <t>GUINDAUTO HIDRAULICO, CAPACIDADE MAXIMA DE CARGA 8500 KG, MOMENTO MAXIMO DE CARGA 30,4 TM , ALCANCE MAXIMO HORIZONTAL  14,30 M, PARA MONTAGEM SOBRE CHASSI DE CAMINHAO PBT MINIMO 23000 KG (INCLUI MONTAGEM, NAO INCLUI CAMINHAO)</t>
  </si>
  <si>
    <t>295.693,75</t>
  </si>
  <si>
    <t>HASTE ANCORA EM ACO GALVANIZADO, DIMENSOES 16 MM X 2000 MM</t>
  </si>
  <si>
    <t>89,40</t>
  </si>
  <si>
    <t>HASTE DE ACO GALVANIZADO PARA FIXACAO DE CONCERTINA 2 "/3 M</t>
  </si>
  <si>
    <t>25,45</t>
  </si>
  <si>
    <t>HASTE DE ATERRAMENTO EM ACO GALVANIZADO TIPO CANTONEIRA COM 2,00 M DE COMPRIMENTO, 25 X 25 MM E CHAPA DE 3/16"</t>
  </si>
  <si>
    <t>91,08</t>
  </si>
  <si>
    <t>HASTE METALICA PARA FIXACAO DE CALHA PLUVIAL,  ZINCADA, DOBRADA 90 GRAUS</t>
  </si>
  <si>
    <t>17,32</t>
  </si>
  <si>
    <t>HASTE RETA PARA GANCHO DE FERRO GALVANIZADO, COM ROSCA 1/4 " X 30 CM PARA FIXACAO DE TELHA METALICA, INCLUI PORCA E ARRUELAS DE VEDACAO</t>
  </si>
  <si>
    <t>2,30</t>
  </si>
  <si>
    <t>HASTE RETA PARA GANCHO DE FERRO GALVANIZADO, COM ROSCA 1/4 " X 40 CM PARA FIXACAO DE TELHA DE FIBROCIMENTO, INCLUI PORCA SEXTAVADA DE  ZINCO</t>
  </si>
  <si>
    <t>2,32</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</si>
  <si>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</si>
  <si>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</si>
  <si>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3,80</t>
  </si>
  <si>
    <t>HASTE RETA PARA GANCHO DE FERRO GALVANIZADO, COM ROSCA 5/16" X 45 CM PARA FIXACAO DE TELHA DE FIBROCIMENTO, INCLUI PORCA E ARRUELAS DE VEDACAO</t>
  </si>
  <si>
    <t>4,45</t>
  </si>
  <si>
    <t>HIDRANTE DE COLUNA COMPLETO, EM FERRO FUNDIDO, DN = 100 MM, COM REGISTRO, CUNHA DE BORRACHA, CURVA DESSIMETRICA, EXTREMIDADE E TAMPAS (INCLUI KIT FIXACAO)</t>
  </si>
  <si>
    <t>5.280,00</t>
  </si>
  <si>
    <t>HIDRANTE DE COLUNA COMPLETO, EM FERRO FUNDIDO, DN = 75 MM, COM REGISTRO, CUNHA DE BORRACHA, CURVA DESSIMETRICA, EXTREMIDADE E TAMPAS (INCLUI KIT FIXACAO)</t>
  </si>
  <si>
    <t>4.782,49</t>
  </si>
  <si>
    <t>HIDRANTE SUBTERRANEO, EM FERRO FUNDIDO, COM CURVA CURTA E CAIXA, DN 75 MM</t>
  </si>
  <si>
    <t>2.826,66</t>
  </si>
  <si>
    <t>HIDRANTE SUBTERRANEO, EM FERRO FUNDIDO, COM CURVA LONGA E CAIXA, DN 75 MM</t>
  </si>
  <si>
    <t>2.977,02</t>
  </si>
  <si>
    <t>HIDROJATEADORA PARA DESOBSTRUCAO DE REDES E GALERIAS, TANQUE 7000 L, BOMBA TRIPLEX 120 KGF/CM2 128 L/MIN (INCLUI MONTAGEM, NAO INCLUI CAMINHAO)</t>
  </si>
  <si>
    <t>257.539,77</t>
  </si>
  <si>
    <t>HIDROJATEADORA PARA DESOBSTRUCAO DE REDES E GALERIAS, TANQUE 7000 L, BOMBA TRIPLEX 140 KGF/CM2 260 L/MIN ALIMENTADA POR MOTOR INDEPENDENTE A DIESEL POTENCIA 125 CV (INCLUI MONTAGEM, NAO INCLUI CAMINHAO)</t>
  </si>
  <si>
    <t>273.981,30</t>
  </si>
  <si>
    <t>HIDROMETRO MULTIJATO / MEDIDOR DE AGUA, DN 1 1/2", VAZAO MAXIMA DE 20 M3/H, PARA AGUA POTAVEL FRIA, RELOJOARIA PLANA, CLASSE B, HORIZONTAL (SEM CONEXOES)</t>
  </si>
  <si>
    <t>866,77</t>
  </si>
  <si>
    <t>HIDROMETRO MULTIJATO / MEDIDOR DE AGUA, DN 1", VAZAO MAXIMA DE 10 M3/H, PARA AGUA POTAVEL FRIA, RELOJOARIA PLANA, CLASSE B, HORIZONTAL (SEM CONEXOES)</t>
  </si>
  <si>
    <t>521,53</t>
  </si>
  <si>
    <t>HIDROMETRO MULTIJATO / MEDIDOR DE AGUA, DN 1", VAZAO MAXIMA DE 7 M3/H, PARA AGUA POTAVEL FRIA, RELOJOARIA PLANA, CLASSE B, HORIZONTAL (SEM CONEXOES)</t>
  </si>
  <si>
    <t>381,97</t>
  </si>
  <si>
    <t>HIDROMETRO MULTIJATO / MEDIDOR DE AGUA, DN 2", VAZAO MAXIMA DE 30 M3/H, PARA AGUA POTAVEL FRIA, RELOJOARIA PLANA, CLASSE B, HORIZONTAL (SEM CONEXOES)</t>
  </si>
  <si>
    <t>1.219,36</t>
  </si>
  <si>
    <t>HIDROMETRO UNIJATO / MEDIDOR DE AGUA, DN 1/2", VAZAO MAXIMA DE 1,5 M3/H, PARA AGUA POTAVEL FRIA, RELOJOARIA PLANA, CLASSE B, HORIZONTAL (SEM CONEXOES)</t>
  </si>
  <si>
    <t>99,90</t>
  </si>
  <si>
    <t>HIDROMETRO UNIJATO / MEDIDOR DE AGUA, DN 1/2", VAZAO MAXIMA DE 3 M3/H, PARA AGUA POTAVEL FRIA, RELOJOARIA PLANA, CLASSE B, HORIZONTAL (SEM CONEXOES)</t>
  </si>
  <si>
    <t>107,24</t>
  </si>
  <si>
    <t>HIDROMETRO UNIJATO / MEDIDOR DE AGUA, DN 3/4", VAZAO MAXIMA DE 5 M3/H, PARA AGUA POTAVEL FRIA, RELOJOARIA PLANA, CLASSE B, HORIZONTAL (SEM CONEXOES)0,</t>
  </si>
  <si>
    <t>132,22</t>
  </si>
  <si>
    <t>HIDROMETRO WOLTMANN, DN 2", VAZAO MAXIMA DE 50 M3/H, PARA AGUA POTAVEL FRIA, RELOJOARIA PLANA, TURBINA HORIZONTAL, EQUIPADO COM TELIMETRIA (SEM CONEXOES)</t>
  </si>
  <si>
    <t>1.968,61</t>
  </si>
  <si>
    <t>HIDROMETRO WOLTMANN, DN 3", VAZAO MAXIMA DE 80 M3/H, PARA AGUA POTAVEL FRIA, RELOJOARIA PLANA, TURBINA HORIZONTAL, EQUIPADO COM TELIMETRIA (SEM CONEXOES)</t>
  </si>
  <si>
    <t>2.570,95</t>
  </si>
  <si>
    <t>IGNITOR PARA LAMPADA DE VAPOR DE SODIO / VAPOR METALICO ATE 2000 W, TENSAO DE PULSO ENTRE 600 A 750 V</t>
  </si>
  <si>
    <t>IGNITOR PARA LAMPADA DE VAPOR DE SODIO / VAPOR METALICO ATE 400 W, TENSAO DE PULSO ENTRE 3000 A 4500 V</t>
  </si>
  <si>
    <t>14,30</t>
  </si>
  <si>
    <t>IGNITOR PARA LAMPADA DE VAPOR DE SODIO / VAPOR METALICO ATE 400 W, TENSAO DE PULSO ENTRE 580 A 750 V</t>
  </si>
  <si>
    <t>16,09</t>
  </si>
  <si>
    <t>IMPERMEABILIZADOR (HORISTA)</t>
  </si>
  <si>
    <t>IMPERMEABILIZADOR (MENSALISTA)</t>
  </si>
  <si>
    <t>IMPERMEABILIZANTE FLEXIVEL BRANCO DE BASE ACRILICA PARA COBERTURAS</t>
  </si>
  <si>
    <t>IMPERMEABILIZANTE INCOLOR,  BASE SILICONE, PARA TRATAMENTO DE FACHADAS, TELHAS, PEDRAS E OUTRAS SUPERFICIES</t>
  </si>
  <si>
    <t>28,24</t>
  </si>
  <si>
    <t>IMUNIZANTE PARA MADEIRA, INCOLOR</t>
  </si>
  <si>
    <t>28,60</t>
  </si>
  <si>
    <t>INSTALADOR DE TUBULACOES (TUBOS/EQUIPAMENTOS)</t>
  </si>
  <si>
    <t>18,97</t>
  </si>
  <si>
    <t>INSTALADOR DE TUBULACOES (TUBOS/EQUIPAMENTOS) (MENSALISTA)</t>
  </si>
  <si>
    <t>3.331,87</t>
  </si>
  <si>
    <t>INTERRUPTOR BIPOLAR SIMPLES 10 A, 250 V (APENAS MODULO)</t>
  </si>
  <si>
    <t>18,04</t>
  </si>
  <si>
    <t>INTERRUPTOR BIPOLAR 10A, 250V, CONJUNTO MONTADO PARA EMBUTIR 4" X 2" (PLACA + SUPORTE + MODULO)</t>
  </si>
  <si>
    <t>20,17</t>
  </si>
  <si>
    <t>INTERRUPTOR INTERMEDIARIO 10 A, 250 V (APENAS MODULO)</t>
  </si>
  <si>
    <t>19,26</t>
  </si>
  <si>
    <t>INTERRUPTOR INTERMEDIARIO 10A, 250V, CONJUNTO MONTADO PARA EMBUTIR 4" X 2" (PLACA + SUPORTE + MODULO)</t>
  </si>
  <si>
    <t>28,61</t>
  </si>
  <si>
    <t>INTERRUPTOR PARALELO + TOMADA 2P+T 10A, 250V, CONJUNTO MONTADO PARA EMBUTIR 4" X 2" (PLACA + SUPORTE + MODULOS)</t>
  </si>
  <si>
    <t>INTERRUPTOR PARALELO 10A, 250V (APENAS MODULO)</t>
  </si>
  <si>
    <t>9,07</t>
  </si>
  <si>
    <t>INTERRUPTOR PARALELO 10A, 250V, CONJUNTO MONTADO PARA EMBUTIR 4" X 2" (PLACA + SUPORTE + MODULO)</t>
  </si>
  <si>
    <t>INTERRUPTOR SIMPLES + INTERRUPTOR PARALELO + TOMADA 2P+T 10A, 250V, CONJUNTO MONTADO PARA EMBUTIR 4" X 2" (PLACA + SUPORTE + MODULOS)</t>
  </si>
  <si>
    <t>28,99</t>
  </si>
  <si>
    <t>INTERRUPTOR SIMPLES + INTERRUPTOR PARALELO 10A, 250V, CONJUNTO MONTADO PARA EMBUTIR 4" X 2" (PLACA + SUPORTE + MODULOS)</t>
  </si>
  <si>
    <t>15,86</t>
  </si>
  <si>
    <t>INTERRUPTOR SIMPLES + TOMADA 2P+T 10A, 250V, CONJUNTO MONTADO PARA EMBUTIR 4" X 2" (PLACA + SUPORTE + MODULOS)</t>
  </si>
  <si>
    <t>15,49</t>
  </si>
  <si>
    <t>INTERRUPTOR SIMPLES + 2 INTERRUPTORES PARALELOS 10A, 250V, CONJUNTO MONTADO PARA EMBUTIR 4" X 2" (PLACA + SUPORTE + MODULOS)</t>
  </si>
  <si>
    <t>23,61</t>
  </si>
  <si>
    <t>INTERRUPTOR SIMPLES 10A, 250V (APENAS MODULO)</t>
  </si>
  <si>
    <t>6,96</t>
  </si>
  <si>
    <t>INTERRUPTOR SIMPLES 10A, 250V, CONJUNTO MONTADO PARA EMBUTIR 4" X 2" (PLACA + SUPORTE + MODULO)</t>
  </si>
  <si>
    <t>7,15</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</si>
  <si>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</si>
  <si>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</si>
  <si>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</si>
  <si>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24,59</t>
  </si>
  <si>
    <t>INTERRUPTORES PARALELOS (2 MODULOS) 10A, 250V, CONJUNTO MONTADO PARA EMBUTIR 4" X 2" (PLACA + SUPORTE + MODULOS)</t>
  </si>
  <si>
    <t>16,94</t>
  </si>
  <si>
    <t>INTERRUPTORES PARALELOS (3 MODULOS) 10A, 250V, CONJUNTO MONTADO PARA EMBUTIR 4" X 2" (PLACA + SUPORTE + MODULO)</t>
  </si>
  <si>
    <t>25,77</t>
  </si>
  <si>
    <t>INTERRUPTORES SIMPLES (2 MODULOS) + TOMADA 2P+T 10A, 250V, CONJUNTO MONTADO PARA EMBUTIR 4" X 2" (PLACA + SUPORTE + MODULOS)</t>
  </si>
  <si>
    <t>22,12</t>
  </si>
  <si>
    <t>INTERRUPTORES SIMPLES (2 MODULOS) + 1 INTERRUPTOR PARALELO 10A, 250V, CONJUNTO MONTADO PARA EMBUTIR 4" X 2" (PLACA + SUPORTE + MODULOS)</t>
  </si>
  <si>
    <t>21,25</t>
  </si>
  <si>
    <t>INTERRUPTORES SIMPLES (2 MODULOS) 10A, 250V, CONJUNTO MONTADO PARA EMBUTIR 4" X 2" (PLACA + SUPORTE + MODULOS)</t>
  </si>
  <si>
    <t>INTERRUPTORES SIMPLES (3 MODULOS) 10A, 250V, CONJUNTO MONTADO PARA EMBUTIR 4" X 2" (PLACA + SUPORTE + MODULOS)</t>
  </si>
  <si>
    <t>17,54</t>
  </si>
  <si>
    <t>INVERSOR DE SOLDA MONOFASICO DE 160 A, POTENCIA DE 5400 W, TENSAO DE 220 V, TURBO VENTILADO, PROTECAO POR FUSIVEL TERMICO, PARA ELETRODOS DE 2,0 A 4,0 MM</t>
  </si>
  <si>
    <t>850,00</t>
  </si>
  <si>
    <t>ISOLADOR DE PORCELANA SUSPENSO, DISCO TIPO GARFO OLHAL, DIAMETRO DE 152 MM, PARA TENSAO DE *15* KV</t>
  </si>
  <si>
    <t>88,53</t>
  </si>
  <si>
    <t>ISOLADOR DE PORCELANA, TIPO BUCHA, PARA TENSAO DE *15* KV</t>
  </si>
  <si>
    <t>467,35</t>
  </si>
  <si>
    <t>ISOLADOR DE PORCELANA, TIPO BUCHA, PARA TENSAO DE *35* KV</t>
  </si>
  <si>
    <t>795,71</t>
  </si>
  <si>
    <t>ISOLADOR DE PORCELANA, TIPO PINO MONOCORPO, PARA TENSAO DE *15* KV</t>
  </si>
  <si>
    <t>ISOLADOR DE PORCELANA, TIPO PINO MONOCORPO, PARA TENSAO DE *35* KV</t>
  </si>
  <si>
    <t>114,32</t>
  </si>
  <si>
    <t>ISOLADOR DE PORCELANA, TIPO ROLDANA, DIMENSOES DE *72* X *72* MM, PARA USO EM BAIXA TENSAO</t>
  </si>
  <si>
    <t>5,43</t>
  </si>
  <si>
    <t>JANELA BASCULANTE EM MADEIRA PINUS/ EUCALIPTO/ TAUARI/ VIROLA OU EQUIVALENTE DA REGIAO, *60 X 60*, CAIXA DO BATENTE/ MARCO E = *10* CM, 2 BASCULAS PARA VIDRO, COM FERRAGENS (SEM VIDRO, SEM GUARNICAO/ALIZAR E SEM ACABAMENTO)</t>
  </si>
  <si>
    <t>307,67</t>
  </si>
  <si>
    <t>JANELA BASCULANTE EM MADEIRA PINUS/ EUCALIPTO/ TAUARI/ VIROLA OU EQUIVALENTE DA REGIAO, CAIXA DO BATENTE/ MARCO *10* CM, *2* FOLHAS BASCULANTES PARA VIDRO, COM FERRAGENS (SEM VIDRO, SEM GUARNICAO/ALIZAR E SEM ACABAMENTO)</t>
  </si>
  <si>
    <t>854,66</t>
  </si>
  <si>
    <t>JANELA BASCULANTE, ACO, COM BATENTE/REQUADRO, 60 X 60 CM (SEM VIDROS)</t>
  </si>
  <si>
    <t>229,00</t>
  </si>
  <si>
    <t>JANELA BASCULANTE, EM ALUMINIO PERFIL 20, 80 X 60 CM (A X L), 4 FLS (1 FIXA E 3 MOVEIS), ACABAMENTO BRANCO OU BRILHANTE, BATENTE DE 3 A 4 CM, COM VIDRO, SEM GUARNICAO</t>
  </si>
  <si>
    <t>171,12</t>
  </si>
  <si>
    <t>JANELA DE ABRIR EM MADEIRA IMBUIA/CEDRO ARANA/CEDRO ROSA OU EQUIVALENTE DA REGIAO, CAIXA DO BATENTE/MARCO *10* CM, 2 FOLHAS DE ABRIR TIPO VENEZIANA E 2 FOLHAS DE ABRIR PARA VIDRO, COM GUARNICAO/ALIZAR, COM FERRAGENS, (SEM VIDRO E SEM ACABAMENTO)</t>
  </si>
  <si>
    <t>1.267,74</t>
  </si>
  <si>
    <t>JANELA DE ABRIR EM MADEIRA PINUS/EUCALIPTO/ TAUARI/ VIROLA OU EQUIVALENTE DA REGIAO, CAIXA DO BATENTE/MARCO *10* CM, 2 FOLHAS DE ABRIR TIPO VENEZIANA E 2 FOLHAS GUILHOTINA PARA VIDRO, COM FERRAGENS (SEM VIDRO,SEM GUARNICAO/ALIZAR E SEM ACABAMENTO)</t>
  </si>
  <si>
    <t>724,32</t>
  </si>
  <si>
    <t>JANELA DE CORRER,  EM ALUMINIO PERFIL 25, 120 X 150 CM (A X L), 4 FLS, BANDEIRA COM BASCULA,  ACABAMENTO BRANCO OU BRILHANTE, BATENTE/REQUADRO DE 6 A 14 CM, COM VIDRO, SEM GUARNICAO/ALIZAR</t>
  </si>
  <si>
    <t>561,47</t>
  </si>
  <si>
    <t>JANELA DE CORRER, EM ALUMINIO PEFIL 25, 100 X 200 CM (A X L), 4 FLS, SEM BANDEIRA, ACABAMENTO BRANCO OU BRILHANTE, BATENTE DE 6 A 7 CM, COM VIDRO, SEM GUARNICAO/ALIZAR</t>
  </si>
  <si>
    <t>595,17</t>
  </si>
  <si>
    <t>JANELA DE CORRER, EM ALUMINIO PERFIL 25, 100 X 120 CM (A X L), 2 FLS MOVEIS,  SEM BANDEIRA, ACABAMENTO BRANCO OU BRILHANTE, BATENTE DE 6 A 7 CM, COM VIDRO, SEM GUARNICAO</t>
  </si>
  <si>
    <t>331,42</t>
  </si>
  <si>
    <t>JANELA DE CORRER, EM ALUMINIO PERFIL 25, 100 X 150 CM (A X L), 2 FLS MOVEIS,  SEM BANDEIRA, ACABAMENTO BRANCO OU BRILHANTE, BATENTE DE 6 A 7 CM, COM VIDRO, SEM GUARNICAO</t>
  </si>
  <si>
    <t>427,15</t>
  </si>
  <si>
    <t>JANELA DE CORRER, EM ALUMINIO PERFIL 25, 100 X 150 CM (A X L), 4 FLS MOVEIS, SEM BANDEIRA, ACABAMENTO BRANCO OU BRILHANTE, BATENTE DE 6 A 7 CM, COM VIDRO, SEM GUARNICAO/ALIZAR</t>
  </si>
  <si>
    <t>517,17</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</si>
  <si>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</si>
  <si>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1.209,22</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</si>
  <si>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</si>
  <si>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1.532,54</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</si>
  <si>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</si>
  <si>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942,25</t>
  </si>
  <si>
    <t>JANELA EM MADEIRA CEDRINHO/ ANGELIM COMERCIAL/ CURUPIXA/ CUMARU OU EQUIVALENTE DA REGIAO, CAIXA DO BATENTE/MARCO *10* CM, 2 FOLHAS DE ABRIR TIPO VENEZIANA E 2 FOLHAS GUILHOTINA PARA VIDRO, COM GUARNICAO/ALIZAR, COM FERRAGENS (SEM VIDRO E SEM ACABAMENTO)</t>
  </si>
  <si>
    <t>949,46</t>
  </si>
  <si>
    <t>JANELA FIXA, EM ALUMINIO PERFIL 20, 60  X 80 CM (A X L), BATENTE/REQUADRO DE 3 A 14 CM, COM VIDRO 4 MM, SEM GUARNICAO/ALIZAR, ACABAMENTO ALUM BRANCO OU BRILHANTE</t>
  </si>
  <si>
    <t>604,44</t>
  </si>
  <si>
    <t>JANELA INTEGRADA VENEZIANA EM ALUMINIO  PERFIL 25, 120 X 120 CM (A X L), 2 FLS ( 2 VIDROS) E VENEZIANA COM ACIONAMENTO MANUAL, SEM BANDEIRA, ACABAMENTO BRILHANTE, BATENTE DE 11,50 A 12,50 CM, COM VIDRO, INCLUSO GUARNICAO</t>
  </si>
  <si>
    <t>1.341,57</t>
  </si>
  <si>
    <t>JANELA MAXIM AR EM MADEIRA CEDRINHO/ ANGELIM COMERCIAL/ CURUPIXA/ CUMARU OU EQUIVALENTE DA REGIAO, CAIXA DO BATENTE/MARCO *10* CM, 1 FOLHA  PARA VIDRO, COM GUARNICAO/ALIZAR, COM FERRAGENS, (SEM VIDRO E SEM ACABAMENTO)</t>
  </si>
  <si>
    <t>1.338,96</t>
  </si>
  <si>
    <t>JANELA MAXIM AR, EM ALUMINIO PERFIL 25, 60 X 80 CM (A X L), ACABAMENTO BRANCO OU BRILHANTE, BATENTE DE 4 A 5 CM, COM VIDRO, SEM GUARNICAO/ALIZAR</t>
  </si>
  <si>
    <t>244,06</t>
  </si>
  <si>
    <t>JANELA MAXIMO AR, ACO, BATENTE / REQUADRO DE 6 A 14 CM, PINT ANTICORROSIVA, SEM VIDRO, COM GRADE, 1 FL, 60  X 80 CM (A X L)</t>
  </si>
  <si>
    <t>498,80</t>
  </si>
  <si>
    <t>JANELA VENEZIANA DE CORRER, EM ALUMINIO PERFIL 25, 100 X 120 CM (A X L), 3 FLS (2 VENEZIANAS E 1 VIDRO), SEM BANDEIRA, ACABAMENTO BRANCO OU BRILHANTE, BATENTE DE 8 A 9 CM, COM VIDRO, SEM GUARNICAO/ALIZAR</t>
  </si>
  <si>
    <t>481,27</t>
  </si>
  <si>
    <t>JANELA VENEZIANA DE CORRER, EM ALUMINIO PERFIL 25, 100 X 150 CM (A X L), 6 FLS (4 VENEZIANAS E 2 VIDROS), SEM BANDEIRA, ACABAMENTO BRANCO OU BRILHANTE, BATENTE DE 8 A 9 CM, COM VIDRO, SEM GUARNICAO / ALIZAR</t>
  </si>
  <si>
    <t>657,57</t>
  </si>
  <si>
    <t>JARDINEIRO (HORISTA)</t>
  </si>
  <si>
    <t>JARDINEIRO (MENSALISTA)</t>
  </si>
  <si>
    <t>JOELHO COM VISITA, PVC SERIE R, 90 GRAUS, 100 X 75 MM, PARA ESGOTO OU AGUAS PLUVIAIS PREDIAIS</t>
  </si>
  <si>
    <t>74,29</t>
  </si>
  <si>
    <t>JOELHO CPVC, SOLDAVEL, 45 GRAUS, 15 MM, PARA AGUA QUENTE</t>
  </si>
  <si>
    <t>JOELHO CPVC, SOLDAVEL, 45 GRAUS, 22 MM, PARA AGUA QUENTE</t>
  </si>
  <si>
    <t>JOELHO CPVC, SOLDAVEL, 45 GRAUS, 28 MM, PARA AGUA QUENTE</t>
  </si>
  <si>
    <t>JOELHO CPVC, SOLDAVEL, 45 GRAUS, 35 MM, PARA AGUA QUENTE</t>
  </si>
  <si>
    <t>14,59</t>
  </si>
  <si>
    <t>JOELHO CPVC, SOLDAVEL, 45 GRAUS, 42 MM, PARA AGUA QUENTE</t>
  </si>
  <si>
    <t>23,40</t>
  </si>
  <si>
    <t>JOELHO CPVC, SOLDAVEL, 45 GRAUS, 54 MM, PARA AGUA QUENTE</t>
  </si>
  <si>
    <t>51,33</t>
  </si>
  <si>
    <t>JOELHO CPVC, SOLDAVEL, 45 GRAUS, 73 MM, PARA AGUA QUENTE</t>
  </si>
  <si>
    <t>137,12</t>
  </si>
  <si>
    <t>JOELHO CPVC, SOLDAVEL, 45 GRAUS, 89 MM, PARA AGUA QUENTE</t>
  </si>
  <si>
    <t>159,96</t>
  </si>
  <si>
    <t>JOELHO CPVC, SOLDAVEL, 90 GRAUS, 15 MM, PARA AGUA QUENTE</t>
  </si>
  <si>
    <t>JOELHO CPVC, SOLDAVEL, 90 GRAUS, 22 MM, PARA AGUA QUENTE</t>
  </si>
  <si>
    <t>3,99</t>
  </si>
  <si>
    <t>JOELHO CPVC, SOLDAVEL, 90 GRAUS, 28 MM, PARA AGUA QUENTE</t>
  </si>
  <si>
    <t>8,42</t>
  </si>
  <si>
    <t>JOELHO CPVC, SOLDAVEL, 90 GRAUS, 35 MM, PARA AGUA QUENTE</t>
  </si>
  <si>
    <t>JOELHO CPVC, SOLDAVEL, 90 GRAUS, 42 MM, PARA AGUA QUENTE</t>
  </si>
  <si>
    <t>JOELHO CPVC, SOLDAVEL, 90 GRAUS, 54 MM, PARA AGUA QUENTE</t>
  </si>
  <si>
    <t>50,40</t>
  </si>
  <si>
    <t>JOELHO CPVC, SOLDAVEL, 90 GRAUS, 73 MM, PARA AGUA QUENTE</t>
  </si>
  <si>
    <t>133,71</t>
  </si>
  <si>
    <t>JOELHO CPVC, SOLDAVEL, 90 GRAUS, 89 MM, PARA AGUA QUENTE</t>
  </si>
  <si>
    <t>155,37</t>
  </si>
  <si>
    <t>JOELHO DE REDUCAO, PVC SOLDAVEL, 90 GRAUS,  25 MM X 20 MM, PARA AGUA FRIA PREDIAL</t>
  </si>
  <si>
    <t>3,15</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</si>
  <si>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</si>
  <si>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</si>
  <si>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</si>
  <si>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</si>
  <si>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5,21</t>
  </si>
  <si>
    <t>JOELHO DE TRANSICAO, CPVC, SOLDAVEL, 90 GRAUS, 15 MM X 1/2", PARA AGUA QUENTE</t>
  </si>
  <si>
    <t>8,51</t>
  </si>
  <si>
    <t>JOELHO DE TRANSICAO, CPVC, SOLDAVEL, 90 GRAUS, 22 MM X 1/2", PARA AGUA QUENTE</t>
  </si>
  <si>
    <t>13,48</t>
  </si>
  <si>
    <t>JOELHO DE TRANSICAO, CPVC, SOLDAVEL, 90 GRAUS, 22 MM X 3/4", PARA AGUA QUENTE</t>
  </si>
  <si>
    <t>17,23</t>
  </si>
  <si>
    <t>JOELHO PPR 45 GRAUS, SOLDAVEL,  DN 20 MM, PARA AGUA QUENTE PREDIAL</t>
  </si>
  <si>
    <t>JOELHO PPR 45 GRAUS, SOLDAVEL, DN 25 MM, PARA AGUA QUENTE PREDIAL</t>
  </si>
  <si>
    <t>2,91</t>
  </si>
  <si>
    <t>JOELHO PPR, 45 GRAUS, SOLDAVEL, DN 32 MM, PARA AGUA QUENTE PREDIAL</t>
  </si>
  <si>
    <t>5,39</t>
  </si>
  <si>
    <t>JOELHO PPR, 90 GRAUS, SOLDAVEL, DN 110 MM, PARA AGUA QUENTE PREDIAL</t>
  </si>
  <si>
    <t>JOELHO PPR, 90 GRAUS, SOLDAVEL, DN 20 MM, PARA AGUA QUENTE PREDIAL</t>
  </si>
  <si>
    <t>JOELHO PPR, 90 GRAUS, SOLDAVEL, DN 25 MM, PARA AGUA QUENTE PREDIAL</t>
  </si>
  <si>
    <t>3,57</t>
  </si>
  <si>
    <t>JOELHO PPR, 90 GRAUS, SOLDAVEL, DN 32 MM, PARA AGUA QUENTE PREDIAL</t>
  </si>
  <si>
    <t>5,46</t>
  </si>
  <si>
    <t>JOELHO PPR, 90 GRAUS, SOLDAVEL, DN 40 MM, PARA AGUA QUENTE PREDIAL</t>
  </si>
  <si>
    <t>10,37</t>
  </si>
  <si>
    <t>JOELHO PPR, 90 GRAUS, SOLDAVEL, DN 50 MM, PARA AGUA QUENTE PREDIAL</t>
  </si>
  <si>
    <t>21,45</t>
  </si>
  <si>
    <t>JOELHO PPR, 90 GRAUS, SOLDAVEL, DN 63 MM, PARA AGUA QUENTE PREDIAL</t>
  </si>
  <si>
    <t>32,21</t>
  </si>
  <si>
    <t>JOELHO PPR, 90 GRAUS, SOLDAVEL, DN 75 MM, PARA AGUA QUENTE PREDIAL</t>
  </si>
  <si>
    <t>81,39</t>
  </si>
  <si>
    <t>JOELHO PPR, 90 GRAUS, SOLDAVEL, DN 90 MM, PARA AGUA QUENTE PREDIAL</t>
  </si>
  <si>
    <t>124,05</t>
  </si>
  <si>
    <t>JOELHO PVC COM VISITA, 90 GRAUS, DN 100 X 50 MM, SERIE NORMAL, PARA ESGOTO PREDIAL</t>
  </si>
  <si>
    <t>JOELHO PVC LEVE, 45 GRAUS, DN 150 MM, PARA ESGOTO PREDIAL</t>
  </si>
  <si>
    <t>76,33</t>
  </si>
  <si>
    <t>JOELHO PVC LEVE, 90 GRAUS, DN 150 MM, PARA ESGOTO PREDIAL</t>
  </si>
  <si>
    <t>69,67</t>
  </si>
  <si>
    <t>JOELHO PVC,  SOLDAVEL COM ROSCA, 90 GRAUS, 20 MM X 1/2", PARA AGUA FRIA PREDIAL</t>
  </si>
  <si>
    <t>JOELHO PVC,  SOLDAVEL COM ROSCA, 90 GRAUS, 25 MM X 1/2", PARA AGUA FRIA PREDIAL</t>
  </si>
  <si>
    <t>3,10</t>
  </si>
  <si>
    <t>JOELHO PVC,  SOLDAVEL COM ROSCA, 90 GRAUS, 25 MM X 3/4", PARA AGUA FRIA PREDIAL</t>
  </si>
  <si>
    <t>4,61</t>
  </si>
  <si>
    <t>JOELHO PVC,  SOLDAVEL COM ROSCA, 90 GRAUS, 32 MM X 3/4", PARA AGUA FRIA PREDIAL</t>
  </si>
  <si>
    <t>JOELHO PVC, COM BOLSA E ANEL, 90 GRAUS, DN 40 X *38* MM, SERIE NORMAL, PARA ESGOTO PREDIAL</t>
  </si>
  <si>
    <t>5,45</t>
  </si>
  <si>
    <t>JOELHO PVC, ROSCAVEL, 45 GRAUS, 1/2", PARA AGUA FRIA PREDIAL</t>
  </si>
  <si>
    <t>5,33</t>
  </si>
  <si>
    <t>JOELHO PVC, ROSCAVEL, 45 GRAUS, 1", PARA AGUA FRIA PREDIAL</t>
  </si>
  <si>
    <t>17,03</t>
  </si>
  <si>
    <t>JOELHO PVC, ROSCAVEL, 45 GRAUS, 3/4", PARA AGUA FRIA PREDIAL</t>
  </si>
  <si>
    <t>6,74</t>
  </si>
  <si>
    <t>JOELHO PVC, ROSCAVEL, 90 GRAUS, 1/2", PARA AGUA FRIA PREDIAL</t>
  </si>
  <si>
    <t>JOELHO PVC, ROSCAVEL, 90 GRAUS, 1", PARA AGUA FRIA PREDIAL</t>
  </si>
  <si>
    <t>8,56</t>
  </si>
  <si>
    <t>JOELHO PVC, ROSCAVEL, 90 GRAUS, 3/4", PARA AGUA FRIA PREDIAL</t>
  </si>
  <si>
    <t>4,85</t>
  </si>
  <si>
    <t>JOELHO PVC, SOLDAVEL, BB, 45 GRAUS, DN 40 MM, PARA ESGOTO PREDIAL</t>
  </si>
  <si>
    <t>1,43</t>
  </si>
  <si>
    <t>JOELHO PVC, SOLDAVEL, BB, 90 GRAUS, DN 40 MM, PARA ESGOTO PREDIAL</t>
  </si>
  <si>
    <t>4,97</t>
  </si>
  <si>
    <t>JOELHO PVC, SOLDAVEL, COM BUCHA DE LATAO, 90 GRAUS, 20 MM X 1/2", PARA AGUA FRIA PREDIAL</t>
  </si>
  <si>
    <t>7,86</t>
  </si>
  <si>
    <t>JOELHO PVC, SOLDAVEL, COM BUCHA DE LATAO, 90 GRAUS, 25 MM X 1/2", PARA AGUA FRIA PREDIAL</t>
  </si>
  <si>
    <t>8,46</t>
  </si>
  <si>
    <t>JOELHO PVC, SOLDAVEL, COM BUCHA DE LATAO, 90 GRAUS, 25 MM X 3/4", PARA AGUA FRIA PREDIAL</t>
  </si>
  <si>
    <t>JOELHO PVC, SOLDAVEL, COM BUCHA DE LATAO, 90 GRAUS, 32 MM X 3/4", PARA AGUA FRIA PREDIAL</t>
  </si>
  <si>
    <t>18,36</t>
  </si>
  <si>
    <t>JOELHO PVC, SOLDAVEL, PB, 45 GRAUS, DN 100 MM, PARA ESGOTO PREDIAL</t>
  </si>
  <si>
    <t>11,23</t>
  </si>
  <si>
    <t>JOELHO PVC, SOLDAVEL, PB, 45 GRAUS, DN 150 MM, PARA ESGOTO PREDIAL</t>
  </si>
  <si>
    <t>80,03</t>
  </si>
  <si>
    <t>JOELHO PVC, SOLDAVEL, PB, 45 GRAUS, DN 40 MM, PARA ESGOTO PREDIAL</t>
  </si>
  <si>
    <t>JOELHO PVC, SOLDAVEL, PB, 45 GRAUS, DN 50 MM, PARA ESGOTO PREDIAL</t>
  </si>
  <si>
    <t>JOELHO PVC, SOLDAVEL, PB, 45 GRAUS, DN 75 MM, PARA ESGOTO PREDIAL</t>
  </si>
  <si>
    <t>10,09</t>
  </si>
  <si>
    <t>JOELHO PVC, SOLDAVEL, PB, 90 GRAUS, DN 100 MM, PARA ESGOTO PREDIAL</t>
  </si>
  <si>
    <t>11,31</t>
  </si>
  <si>
    <t>JOELHO PVC, SOLDAVEL, PB, 90 GRAUS, DN 150 MM, PARA ESGOTO PREDIAL</t>
  </si>
  <si>
    <t>JOELHO PVC, SOLDAVEL, PB, 90 GRAUS, DN 40 MM, PARA ESGOTO PREDIAL</t>
  </si>
  <si>
    <t>JOELHO PVC, SOLDAVEL, PB, 90 GRAUS, DN 50 MM, PARA ESGOTO PREDIAL</t>
  </si>
  <si>
    <t>3,42</t>
  </si>
  <si>
    <t>JOELHO PVC, SOLDAVEL, PB, 90 GRAUS, DN 75 MM, PARA ESGOTO PREDIAL</t>
  </si>
  <si>
    <t>JOELHO PVC, SOLDAVEL, 90 GRAUS, 110 MM, PARA AGUA FRIA PREDIAL</t>
  </si>
  <si>
    <t>316,05</t>
  </si>
  <si>
    <t>JOELHO PVC, SOLDAVEL, 90 GRAUS, 20 MM, PARA AGUA FRIA PREDIAL</t>
  </si>
  <si>
    <t>0,73</t>
  </si>
  <si>
    <t>JOELHO PVC, SOLDAVEL, 90 GRAUS, 25 MM, PARA AGUA FRIA PREDIAL</t>
  </si>
  <si>
    <t>1,01</t>
  </si>
  <si>
    <t>JOELHO PVC, SOLDAVEL, 90 GRAUS, 32 MM, PARA AGUA FRIA PREDIAL</t>
  </si>
  <si>
    <t>JOELHO PVC, SOLDAVEL, 90 GRAUS, 40 MM, PARA AGUA FRIA PREDIAL</t>
  </si>
  <si>
    <t>7,18</t>
  </si>
  <si>
    <t>JOELHO PVC, SOLDAVEL, 90 GRAUS, 50 MM, PARA AGUA FRIA PREDIAL</t>
  </si>
  <si>
    <t>7,77</t>
  </si>
  <si>
    <t>JOELHO PVC, SOLDAVEL, 90 GRAUS, 60 MM, PARA AGUA FRIA PREDIAL</t>
  </si>
  <si>
    <t>33,71</t>
  </si>
  <si>
    <t>JOELHO PVC, SOLDAVEL, 90 GRAUS, 85 MM, PARA AGUA FRIA PREDIAL</t>
  </si>
  <si>
    <t>JOELHO PVC, 45 GRAUS, ROSCAVEL,  1 1/2", AGUA FRIA PREDIAL</t>
  </si>
  <si>
    <t>JOELHO PVC, 45 GRAUS, ROSCAVEL, 1 1/4",  AGUA FRIA PREDIAL</t>
  </si>
  <si>
    <t>JOELHO PVC, 45 GRAUS, ROSCAVEL, 2", AGUA FRIA PREDIAL</t>
  </si>
  <si>
    <t>39,43</t>
  </si>
  <si>
    <t>JOELHO PVC, 60 GRAUS, DIAMETRO ENTRE 80 E 100 MM, PARA DRENAGEM PLUVIAL PREDIAL</t>
  </si>
  <si>
    <t>8,78</t>
  </si>
  <si>
    <t>JOELHO PVC, 90 GRAUS, DIAMETRO ENTRE 80 E 100 MM, PARA DRENAGEM PLUVIAL PREDIAL</t>
  </si>
  <si>
    <t>9,52</t>
  </si>
  <si>
    <t>JOELHO PVC, 90 GRAUS, ROSCAVEL, 1 1/2",  AGUA FRIA PREDIAL</t>
  </si>
  <si>
    <t>19,97</t>
  </si>
  <si>
    <t>JOELHO PVC, 90 GRAUS, ROSCAVEL, 1 1/4", AGUA FRIA PREDIAL</t>
  </si>
  <si>
    <t>JOELHO PVC, 90 GRAUS, ROSCAVEL, 2", AGUA FRIA PREDIAL</t>
  </si>
  <si>
    <t>48,80</t>
  </si>
  <si>
    <t>JOELHO ROSCA FEMEA MOVEL, METALICO, PARA CONEXAO COM ANEL DESLIZANTE EM TUBO PEX, DN 16 MM X 1/2"</t>
  </si>
  <si>
    <t>18,39</t>
  </si>
  <si>
    <t>JOELHO ROSCA FEMEA MOVEL, METALICO, PARA CONEXAO COM ANEL DESLIZANTE EM TUBO PEX, DN 20 MM X 1/2"</t>
  </si>
  <si>
    <t>28,08</t>
  </si>
  <si>
    <t>JOELHO ROSCA FEMEA MOVEL, METALICO, PARA CONEXAO COM ANEL DESLIZANTE EM TUBO PEX, DN 20 MM X 3/4"</t>
  </si>
  <si>
    <t>33,17</t>
  </si>
  <si>
    <t>JOELHO ROSCA FEMEA MOVEL, METALICO, PARA CONEXAO COM ANEL DESLIZANTE EM TUBO PEX, DN 25 MM X 3/4"</t>
  </si>
  <si>
    <t>37,16</t>
  </si>
  <si>
    <t>JOELHO 45 GRAUS, PPR, SOLDAVEL, F/ F, DN 40 MM, PARA AQUA QUENTE E FRIA PREDIAL</t>
  </si>
  <si>
    <t>9,66</t>
  </si>
  <si>
    <t>JOELHO 45 GRAUS, PPR, SOLDAVEL, F/ F, DN 50 MM, PARA AQUA QUENTE E FRIA PREDIAL</t>
  </si>
  <si>
    <t>22,43</t>
  </si>
  <si>
    <t>JOELHO 45 GRAUS, PPR, SOLDAVEL, F/ F, DN 63 MM, PARA AQUA QUENTE E FRIA PREDIAL</t>
  </si>
  <si>
    <t>29,80</t>
  </si>
  <si>
    <t>JOELHO 45 GRAUS, PPR, SOLDAVEL, F/ F, DN 75 MM, PARA AQUA QUENTE E FRIA PREDIAL</t>
  </si>
  <si>
    <t>78,56</t>
  </si>
  <si>
    <t>JOELHO 45 GRAUS, PPR, SOLDAVEL, F/ F, DN 90 MM, PARA AQUA QUENTE E FRIA PREDIAL</t>
  </si>
  <si>
    <t>158,73</t>
  </si>
  <si>
    <t>JOELHO 90 GRAUS, METALICO, PARA CONEXAO COM ANEL DESLIZANTE EM TUBO PEX, DN 16 MM</t>
  </si>
  <si>
    <t>JOELHO 90 GRAUS, METALICO, PARA CONEXAO COM ANEL DESLIZANTE EM TUBO PEX, DN 20 MM</t>
  </si>
  <si>
    <t>19,80</t>
  </si>
  <si>
    <t>JOELHO 90 GRAUS, METALICO, PARA CONEXAO COM ANEL DESLIZANTE EM TUBO PEX, DN 25 MM</t>
  </si>
  <si>
    <t>34,37</t>
  </si>
  <si>
    <t>JOELHO 90 GRAUS, METALICO, PARA CONEXAO COM ANEL DESLIZANTE EM TUBO PEX, DN 32 MM</t>
  </si>
  <si>
    <t>45,34</t>
  </si>
  <si>
    <t>JOELHO 90 GRAUS, PLASTICO, PARA CONEXAO COM CRIMPAGEM EM TUBO PEX, DN 16 MM</t>
  </si>
  <si>
    <t>JOELHO 90 GRAUS, PLASTICO, PARA CONEXAO COM CRIMPAGEM EM TUBO PEX, DN 20 MM</t>
  </si>
  <si>
    <t>21,39</t>
  </si>
  <si>
    <t>JOELHO 90 GRAUS, PLASTICO, PARA CONEXAO COM CRIMPAGEM EM TUBO PEX, DN 25 MM</t>
  </si>
  <si>
    <t>26,88</t>
  </si>
  <si>
    <t>JOELHO 90 GRAUS, PLASTICO, PARA CONEXAO COM CRIMPAGEM EM TUBO PEX, DN 32 MM</t>
  </si>
  <si>
    <t>47,26</t>
  </si>
  <si>
    <t>JOELHO 90 GRAUS, ROSCA FEMEA TERMINAL, METALICO, PARA CONEXAO COM ANEL DESLIZANTE EM TUBO PEX, DN 16 MM X 1/2"</t>
  </si>
  <si>
    <t>15,05</t>
  </si>
  <si>
    <t>JOELHO 90 GRAUS, ROSCA FEMEA TERMINAL, METALICO, PARA CONEXAO COM ANEL DESLIZANTE EM TUBO PEX, DN 20 MM X 1/2"</t>
  </si>
  <si>
    <t>16,18</t>
  </si>
  <si>
    <t>JOELHO 90 GRAUS, ROSCA FEMEA TERMINAL, METALICO, PARA CONEXAO COM ANEL DESLIZANTE EM TUBO PEX, DN 20 MM X 3/4"</t>
  </si>
  <si>
    <t>23,10</t>
  </si>
  <si>
    <t>JOELHO 90 GRAUS, ROSCA FEMEA TERMINAL, METALICO, PARA CONEXAO COM ANEL DESLIZANTE EM TUBO PEX, DN 25 MM X 3/4"</t>
  </si>
  <si>
    <t>JOELHO 90 GRAUS, ROSCA FEMEA TERMINAL, PLASTICO, PARA CONEXAO COM CRIMPAGEM EM TUBO PEX, DN 16 MM X 1/2"</t>
  </si>
  <si>
    <t>19,04</t>
  </si>
  <si>
    <t>JOELHO 90 GRAUS, ROSCA FEMEA TERMINAL, PLASTICO, PARA CONEXAO COM CRIMPAGEM EM TUBO PEX, DN 16 MM X 3/4"</t>
  </si>
  <si>
    <t>27,13</t>
  </si>
  <si>
    <t>JOELHO 90 GRAUS, ROSCA FEMEA TERMINAL, PLASTICO, PARA CONEXAO COM CRIMPAGEM EM TUBO PEX, DN 20 MM X 1/2"</t>
  </si>
  <si>
    <t>24,92</t>
  </si>
  <si>
    <t>JOELHO 90 GRAUS, ROSCA FEMEA TERMINAL, PLASTICO, PARA CONEXAO COM CRIMPAGEM EM TUBO PEX, DN 20 MM X 3/4"</t>
  </si>
  <si>
    <t>31,19</t>
  </si>
  <si>
    <t>JOELHO 90 GRAUS, ROSCA FEMEA TERMINAL, PLASTICO, PARA CONEXAO COM CRIMPAGEM EM TUBO PEX, DN 25 MM X 1/2"</t>
  </si>
  <si>
    <t>27,39</t>
  </si>
  <si>
    <t>JOELHO 90 GRAUS, ROSCA FEMEA TERMINAL, PLASTICO, PARA CONEXAO COM CRIMPAGEM EM TUBO PEX, DN 25 MM X 1"</t>
  </si>
  <si>
    <t>48,57</t>
  </si>
  <si>
    <t>JOELHO 90 GRAUS, ROSCA FEMEA TERMINAL, PLASTICO, PARA CONEXAO COM CRIMPAGEM EM TUBO PEX, DN 25 MM X 3/4"</t>
  </si>
  <si>
    <t>35,89</t>
  </si>
  <si>
    <t>JOELHO 90 GRAUS, ROSCA FEMEA TERMINAL, PLASTICO, PARA CONEXAO COM CRIMPAGEM EM TUBO PEX, DN 32 MM X 1"</t>
  </si>
  <si>
    <t>61,01</t>
  </si>
  <si>
    <t>JOELHO 90 GRAUS, ROSCA MACHO TERMINAL, METALICO, PARA CONEXAO COM ANEL DESLIZANTE EM TUBO PEX, DN 16 MM X 1/2"</t>
  </si>
  <si>
    <t>JOELHO 90 GRAUS, ROSCA MACHO TERMINAL, METALICO, PARA CONEXAO COM ANEL DESLIZANTE EM TUBO PEX, DN 20 MM X 1/2"</t>
  </si>
  <si>
    <t>15,52</t>
  </si>
  <si>
    <t>JOELHO 90 GRAUS, ROSCA MACHO TERMINAL, METALICO, PARA CONEXAO COM ANEL DESLIZANTE EM TUBO PEX, DN 20 MM X 3/4"</t>
  </si>
  <si>
    <t>JOELHO 90 GRAUS, ROSCA MACHO TERMINAL, METALICO, PARA CONEXAO COM ANEL DESLIZANTE EM TUBO PEX, DN 25 MM X 3/4"</t>
  </si>
  <si>
    <t>24,54</t>
  </si>
  <si>
    <t>JOELHO 90 GRAUS, ROSCA MACHO TERMINAL, PLASTICO, PARA CONEXAO COM CRIMPAGEM EM TUBO PEX, DN 25 MM X 1/2"</t>
  </si>
  <si>
    <t>JOELHO 90 GRAUS, ROSCA MACHO TERMINAL, PLASTICO, PARA CONEXAO COM CRIMPAGEM EM TUBO PEX, DN 25 MM X 1"</t>
  </si>
  <si>
    <t>32,03</t>
  </si>
  <si>
    <t>JOELHO 90 GRAUS, ROSCA MACHO TERMINAL, PLASTICO, PARA CONEXAO COM CRIMPAGEM EM TUBO PEX, DN 32 MM X 1"</t>
  </si>
  <si>
    <t>47,62</t>
  </si>
  <si>
    <t>JOELHO, PVC COM ROSCA E BUCHA LATAO, 90 GRAUS,  3/4", PARA AGUA FRIA PREDIAL</t>
  </si>
  <si>
    <t>18,45</t>
  </si>
  <si>
    <t>JOELHO, PVC SERIE R, 45 GRAUS, DN 100 MM, PARA ESGOTO OU AGUAS PLUVIAIS PREDIAIS</t>
  </si>
  <si>
    <t>JOELHO, PVC SERIE R, 45 GRAUS, DN 150 MM, PARA ESGOTO OU AGUAS PLUVIAIS PREDIAIS</t>
  </si>
  <si>
    <t>109,17</t>
  </si>
  <si>
    <t>JOELHO, PVC SERIE R, 45 GRAUS, DN 40 MM, PARA ESGOTO OU AGUAS PLUVIAIS PREDIAIS</t>
  </si>
  <si>
    <t>6,24</t>
  </si>
  <si>
    <t>JOELHO, PVC SERIE R, 45 GRAUS, DN 50 MM, PARA ESGOTO OU AGUAS PLUVIAIS PREDIAIS</t>
  </si>
  <si>
    <t>JOELHO, PVC SERIE R, 45 GRAUS, DN 75 MM, PARA ESGOTO OU AGUAS PLUVIAIS PREDIAIS</t>
  </si>
  <si>
    <t>22,52</t>
  </si>
  <si>
    <t>JOELHO, PVC SERIE R, 90 GRAUS, DN 100 MM, PARA ESGOTO OU AGUAS PLUVIAIS PREDIAIS</t>
  </si>
  <si>
    <t>42,33</t>
  </si>
  <si>
    <t>JOELHO, PVC SERIE R, 90 GRAUS, DN 150 MM, PARA ESGOTO OU AGUAS PLUVIAIS PREDIAIS</t>
  </si>
  <si>
    <t>140,63</t>
  </si>
  <si>
    <t>JOELHO, PVC SERIE R, 90 GRAUS, DN 40 MM, PARA ESGOTO OU AGUAS PLUVIAIS PREDIAIS</t>
  </si>
  <si>
    <t>JOELHO, PVC SERIE R, 90 GRAUS, DN 50 MM, PARA ESGOTO OU AGUAS PLUVIAIS PREDIAIS</t>
  </si>
  <si>
    <t>JOELHO, PVC SERIE R, 90 GRAUS, DN 75 MM, PARA ESGOTO OU AGUAS PLUVIAIS PREDIAIS</t>
  </si>
  <si>
    <t>27,03</t>
  </si>
  <si>
    <t>JOELHO, PVC SOLDAVEL, 45 GRAUS, 110 MM, PARA AGUA FRIA PREDIAL</t>
  </si>
  <si>
    <t>289,03</t>
  </si>
  <si>
    <t>JOELHO, PVC SOLDAVEL, 45 GRAUS, 20 MM, PARA AGUA FRIA PREDIAL</t>
  </si>
  <si>
    <t>JOELHO, PVC SOLDAVEL, 45 GRAUS, 25 MM, PARA AGUA FRIA PREDIAL</t>
  </si>
  <si>
    <t>JOELHO, PVC SOLDAVEL, 45 GRAUS, 32 MM, PARA AGUA FRIA PREDIAL</t>
  </si>
  <si>
    <t>JOELHO, PVC SOLDAVEL, 45 GRAUS, 40 MM, PARA AGUA FRIA PREDIAL</t>
  </si>
  <si>
    <t>8,53</t>
  </si>
  <si>
    <t>JOELHO, PVC SOLDAVEL, 45 GRAUS, 50 MM, PARA AGUA FRIA PREDIAL</t>
  </si>
  <si>
    <t>JOELHO, PVC SOLDAVEL, 45 GRAUS, 60 MM, PARA AGUA FRIA PREDIAL</t>
  </si>
  <si>
    <t>39,56</t>
  </si>
  <si>
    <t>JOELHO, PVC SOLDAVEL, 45 GRAUS, 75 MM, PARA AGUA FRIA PREDIAL</t>
  </si>
  <si>
    <t>90,91</t>
  </si>
  <si>
    <t>JOELHO, PVC SOLDAVEL, 45 GRAUS, 85 MM, PARA AGUA FRIA PREDIAL</t>
  </si>
  <si>
    <t>107,85</t>
  </si>
  <si>
    <t>JOELHO, PVC SOLDAVEL, 90 GRAUS, 75 MM, PARA AGUA FRIA PREDIAL</t>
  </si>
  <si>
    <t>126,55</t>
  </si>
  <si>
    <t>JOELHO, ROSCA FEMEA, COM BASE FIXA, METALICO, PARA CONEXAO COM ANEL DESLIZANTE EM TUBO PEX, DN 16 MM X 1/2"</t>
  </si>
  <si>
    <t>14,69</t>
  </si>
  <si>
    <t>JOELHO, ROSCA FEMEA, COM BASE FIXA, METALICO, PARA CONEXAO COM ANEL DESLIZANTE EM TUBO PEX, DN 20 MM X 1/2"</t>
  </si>
  <si>
    <t>21,87</t>
  </si>
  <si>
    <t>JOELHO, ROSCA FEMEA, COM BASE FIXA, METALICO, PARA CONEXAO COM ANEL DESLIZANTE EM TUBO PEX, DN 25 MM X 3/4"</t>
  </si>
  <si>
    <t>28,25</t>
  </si>
  <si>
    <t>JOELHO, ROSCA FEMEA, COM BASE FIXA, PLASTICO, PARA CONEXAO COM CRIMPAGEM EM TUBO PEX, DN 25 MM X 1/2"</t>
  </si>
  <si>
    <t>34,93</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</si>
  <si>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</si>
  <si>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</si>
  <si>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</si>
  <si>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49,75</t>
  </si>
  <si>
    <t>JOGO DE TRANQUETA E ROSETA REDONDA DE SOBREPOR SEM FUROS, EM LATAO CROMADO, DIAMETRO *50* MM, PARA FECHADURA DE PORTA DE BANHEIRO</t>
  </si>
  <si>
    <t>46,75</t>
  </si>
  <si>
    <t>JUNCAO DE REDUCAO INVERTIDA, PVC SOLDAVEL, 100 X 50 MM, SERIE NORMAL PARA ESGOTO PREDIAL</t>
  </si>
  <si>
    <t>23,70</t>
  </si>
  <si>
    <t>JUNCAO DE REDUCAO INVERTIDA, PVC SOLDAVEL, 100 X 75 MM, SERIE NORMAL PARA ESGOTO PREDIAL</t>
  </si>
  <si>
    <t>37,80</t>
  </si>
  <si>
    <t>JUNCAO DE REDUCAO INVERTIDA, PVC SOLDAVEL, 75 X 50 MM, SERIE NORMAL PARA ESGOTO PREDIAL</t>
  </si>
  <si>
    <t>JUNCAO DE REDUCAO SIMPLES, COM BOLSA PARA ANEL, PVC LEVE,  150 X 100 MM, PARA ESGOTO PREDIAL</t>
  </si>
  <si>
    <t>80,46</t>
  </si>
  <si>
    <t>JUNCAO DUPLA, PVC SERIE R, DN 100 X 100 X 100 MM, PARA ESGOTO OU AGUAS PLUVIAIS PREDIAIS</t>
  </si>
  <si>
    <t>135,18</t>
  </si>
  <si>
    <t>JUNCAO DUPLA, PVC SOLDAVEL, DN 100 X 100 X 100 MM , SERIE NORMAL PARA ESGOTO PREDIAL</t>
  </si>
  <si>
    <t>53,60</t>
  </si>
  <si>
    <t>JUNCAO DUPLA, PVC SOLDAVEL, DN 75 X 75 X 75 MM , SERIE NORMAL PARA ESGOTO PREDIAL</t>
  </si>
  <si>
    <t>26,57</t>
  </si>
  <si>
    <t>JUNCAO INVERTIDA, PVC SOLDAVEL, 75 X 75 MM, SERIE NORMAL PARA ESGOTO PREDIAL</t>
  </si>
  <si>
    <t>29,48</t>
  </si>
  <si>
    <t>JUNCAO PVC  ROSCAVEL, 45 GRAUS, 1/2", PARA AGUA FRIA PREDIAL</t>
  </si>
  <si>
    <t>JUNCAO PVC  ROSCAVEL, 45 GRAUS, 3/4", PARA AGUA FRIA PREDIAL</t>
  </si>
  <si>
    <t>7,97</t>
  </si>
  <si>
    <t>JUNCAO PVC, 45 GRAUS, ROSCAVEL, 1 1/4", AGUA FRIA PREDIAL</t>
  </si>
  <si>
    <t>8,59</t>
  </si>
  <si>
    <t>JUNCAO PVC, 60 GRAUS, CIRCULAR,  DIAMETRO ENTRE 80 E 100 MM, PARA DRENAGEM PLUVIAL PREDIAL</t>
  </si>
  <si>
    <t>12,04</t>
  </si>
  <si>
    <t>JUNCAO SIMPLES, PVC LEVE, 150 MM, PARA ESGOTO PREDIAL</t>
  </si>
  <si>
    <t>181,58</t>
  </si>
  <si>
    <t>JUNCAO SIMPLES, PVC SERIE R, DN 100 X 100 MM, PARA ESGOTO OU AGUAS PLUVIAIS PREDIAIS</t>
  </si>
  <si>
    <t>79,76</t>
  </si>
  <si>
    <t>JUNCAO SIMPLES, PVC SERIE R, DN 100 X 75 MM, PARA ESGOTO OU AGUAS PLUVIAIS PREDIAIS</t>
  </si>
  <si>
    <t>74,49</t>
  </si>
  <si>
    <t>JUNCAO SIMPLES, PVC SERIE R, DN 150 X 100 MM, PARA ESGOTO OU AGUAS PLUVIAIS PREDIAIS</t>
  </si>
  <si>
    <t>211,39</t>
  </si>
  <si>
    <t>JUNCAO SIMPLES, PVC SERIE R, DN 150 X 150 MM, PARA ESGOTO OU AGUAS PLUVIAIS PREDIAIS</t>
  </si>
  <si>
    <t>238,37</t>
  </si>
  <si>
    <t>JUNCAO SIMPLES, PVC SERIE R, DN 40 X 40 MM, PARA ESGOTO OU AGUAS PLUVIAIS PREDIAIS</t>
  </si>
  <si>
    <t>9,49</t>
  </si>
  <si>
    <t>JUNCAO SIMPLES, PVC SERIE R, DN 50 X 50 MM, PARA ESGOTO OU AGUAS PLUVIAIS PREDIAIS</t>
  </si>
  <si>
    <t>16,66</t>
  </si>
  <si>
    <t>JUNCAO SIMPLES, PVC SERIE R, DN 75 X 75 MM, PARA ESGOTO OU AGUAS PLUVIAIS PREDIAIS</t>
  </si>
  <si>
    <t>50,98</t>
  </si>
  <si>
    <t>JUNCAO SIMPLES, PVC, DN 100 X 50 MM, SERIE NORMAL PARA ESGOTO PREDIAL</t>
  </si>
  <si>
    <t>22,11</t>
  </si>
  <si>
    <t>JUNCAO SIMPLES, PVC, DN 100 X 75 MM, SERIE NORMAL PARA ESGOTO PREDIAL</t>
  </si>
  <si>
    <t>31,87</t>
  </si>
  <si>
    <t>JUNCAO SIMPLES, PVC, DN 50 X 50 MM, SERIE NORMAL PARA ESGOTO PREDIAL</t>
  </si>
  <si>
    <t>JUNCAO SIMPLES, PVC, DN 75 X 50 MM, SERIE NORMAL PARA ESGOTO PREDIAL</t>
  </si>
  <si>
    <t>17,71</t>
  </si>
  <si>
    <t>JUNCAO SIMPLES, PVC, DN 75 X 75 MM, SERIE NORMAL PARA ESGOTO PREDIAL</t>
  </si>
  <si>
    <t>22,55</t>
  </si>
  <si>
    <t>JUNCAO SIMPLES, PVC, 45 GRAUS, DN 100 X 100 MM, SERIE NORMAL PARA ESGOTO PREDIAL</t>
  </si>
  <si>
    <t>29,42</t>
  </si>
  <si>
    <t>JUNCAO SIMPLES, PVC, 45 GRAUS, DN 40 X 40 MM, SERIE NORMAL PARA ESGOTO PREDIAL</t>
  </si>
  <si>
    <t>4,98</t>
  </si>
  <si>
    <t>JUNCAO 2 GARRAS PARA FITA PERFURADA</t>
  </si>
  <si>
    <t>JUNCAO, PVC, 45 GRAUS, JE, BBB, DN 100 MM, PARA REDE COLETORA DE ESGOTO (NBR 10569)</t>
  </si>
  <si>
    <t>130,91</t>
  </si>
  <si>
    <t>JUNCAO, PVC, 45 GRAUS, JE, BBB, DN 150 MM, PARA REDE COLETORA DE ESGOTO (NBR 10569)</t>
  </si>
  <si>
    <t>271,14</t>
  </si>
  <si>
    <t>JUNCAO, PVC, 45 GRAUS, JE, BBB, DN 150 MM, PARA TUBO CORRUGADO E/OU LISO, REDE COLETORA DE ESGOTO (NBR 10569)</t>
  </si>
  <si>
    <t>758,62</t>
  </si>
  <si>
    <t>JUNCAO, PVC, 45 GRAUS, JE, BBB, DN 200 MM, PARA TUBO CORRUGADO E/OU LISO, REDE COLETORA DE ESGOTO (NBR 10569)</t>
  </si>
  <si>
    <t>1.142,50</t>
  </si>
  <si>
    <t>JUNCAO, PVC, 45 GRAUS, JE, BBB, DN 250 MM, PARA TUBO CORRUGADO E/OU LISO, REDE COLETORA DE ESGOTO (NBR 10569)</t>
  </si>
  <si>
    <t>1.591,47</t>
  </si>
  <si>
    <t>JUNTA DE EXPANSAO BRONZE/LATAO (REF 900), PONTA X PONTA, 35 MM</t>
  </si>
  <si>
    <t>745,93</t>
  </si>
  <si>
    <t>JUNTA DE EXPANSAO BRONZE/LATAO (REF 900), PONTA X PONTA, 42 MM</t>
  </si>
  <si>
    <t>933,90</t>
  </si>
  <si>
    <t>JUNTA DE EXPANSAO BRONZE/LATAO (REF 900), PONTA X PONTA, 54 MM</t>
  </si>
  <si>
    <t>1.295,28</t>
  </si>
  <si>
    <t>JUNTA DE EXPANSAO BRONZE/LATAO (REF 900), PONTA X PONTA, 66 MM</t>
  </si>
  <si>
    <t>1.710,86</t>
  </si>
  <si>
    <t>JUNTA DE EXPANSAO DE COBRE (REF 900), PONTA X PONTA, 15 MM</t>
  </si>
  <si>
    <t>511,54</t>
  </si>
  <si>
    <t>JUNTA DE EXPANSAO DE COBRE (REF 900), PONTA X PONTA, 22 MM</t>
  </si>
  <si>
    <t>593,36</t>
  </si>
  <si>
    <t>JUNTA DE EXPANSAO DE COBRE (REF 900), PONTA X PONTA, 28 MM</t>
  </si>
  <si>
    <t>651,72</t>
  </si>
  <si>
    <t>JUNTA DILATACAO ELASTICA PARA CONCRETO (FUGENBAND) O-12, ATE 5 MCA</t>
  </si>
  <si>
    <t>73,81</t>
  </si>
  <si>
    <t>JUNTA DILATACAO ELASTICA PARA CONCRETO (FUGENBAND) O-22, ATE 30 MCA</t>
  </si>
  <si>
    <t>109,82</t>
  </si>
  <si>
    <t>JUNTA DILATACAO ELASTICA PARA CONCRETO (FUGENBAND) O-35/10, ATE 100 MCA</t>
  </si>
  <si>
    <t>413,28</t>
  </si>
  <si>
    <t>JUNTA DILATACAO ELASTICA PARA CONCRETO (FUGENBAND) O-35/6, ATE 100 MCA</t>
  </si>
  <si>
    <t>341,92</t>
  </si>
  <si>
    <t>JUNTA PLASTICA DE DILATACAO PARA PISOS, COR CINZA, 10 X 4,5 MM (ALTURA X ESPESSURA)</t>
  </si>
  <si>
    <t>JUNTA PLASTICA DE DILATACAO PARA PISOS, COR CINZA, 17 X 3 MM (ALTURA X ESPESSURA)</t>
  </si>
  <si>
    <t>1,10</t>
  </si>
  <si>
    <t>JUNTA PLASTICA DE DILATACAO PARA PISOS, COR CINZA, 27 X 3 MM (ALTURA X ESPESSURA)</t>
  </si>
  <si>
    <t>KIT ACESSORIOS PARA COMPRESSOR DE AR, 5 PECAS (PISTOLAS PINTURA, LIMPEZA E PULVERIZACAO, CALIBRADOR E MANGUEIRA)</t>
  </si>
  <si>
    <t>332,69</t>
  </si>
  <si>
    <t>KIT CAVALETE, PVC, COM REGISTRO, PARA HIDROMETRO, BITOLAS 1/2" OU 3/4" - COMPLETO</t>
  </si>
  <si>
    <t>107,31</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</si>
  <si>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</si>
  <si>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133,52</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</si>
  <si>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</si>
  <si>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146,41</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</si>
  <si>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</si>
  <si>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249,79</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</si>
  <si>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</si>
  <si>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214,95</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</si>
  <si>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</si>
  <si>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294,77</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</si>
  <si>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</si>
  <si>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293,78</t>
  </si>
  <si>
    <t>KIT DE ACESSORIOS PARA BANHEIRO EM METAL CROMADO, 5 PECAS</t>
  </si>
  <si>
    <t>116,58</t>
  </si>
  <si>
    <t>KIT DE MATERIAIS PARA BRACADEIRA PARA FIXACAO EM POSTE CIRCULAR, CONTEM TRES FIXADORES E UM ROLO DE FITA DE 3 M EM ACO CARBONO</t>
  </si>
  <si>
    <t>46,16</t>
  </si>
  <si>
    <t>KIT DE PROTECAO ARSTOP PARA AR CONDICIONADO, TOMADA PADRAO 2P+T 20 A, COM DISJUNTOR UNIPOLAR DIN 20A</t>
  </si>
  <si>
    <t>22,92</t>
  </si>
  <si>
    <t>KIT PORTA PRONTA DE MADEIRA, FOLHA LEVE (NBR 15930) DE 600 X 2100 MM OU 700 X 2100 MM, DE 35 MM A 40 MM DE ESPESSURA, COM MARCO EM ACO, NUCLEO COLMEIA, CAPA LISA EM HDF, ACABAMENTO MELAMINICO BRANCO (INCLUI MARCO, ALIZARES, DOBRADICAS E FECHADURA)</t>
  </si>
  <si>
    <t>669,20</t>
  </si>
  <si>
    <t>KIT PORTA PRONTA DE MADEIRA, FOLHA LEVE (NBR 15930) DE 600 X 2100 MM OU 700 X 2100 MM, DE 35 MM A 40 MM DE ESPESSURA, NUCLEO COLMEIA, ESTRUTURA USINADA PARA FECHADURA, CAPA LISA EM HDF, ACABAMENTO EM PRIMER PARA PINTURA (INCLUI MARCO, ALIZARES E DOBRADICAS)</t>
  </si>
  <si>
    <t>546,16</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</si>
  <si>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</si>
  <si>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</si>
  <si>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555,10</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</si>
  <si>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</si>
  <si>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</si>
  <si>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564,51</t>
  </si>
  <si>
    <t>KIT PORTA PRONTA DE MADEIRA, FOLHA MEDIA (NBR 15930) DE 600 X 2100 MM OU 700 X 2100 MM, DE 35 MM A 40 MM DE ESPESSURA, NUCLEO SEMI-SOLIDO (SARRAFEADO), ESTRUTURA USINADA PARA FECHADURA, CAPA LISA EM HDF, ACABAMENTO MELAMINICO BRANCO (INCLUI MARCO, ALIZARES E DOBRADICAS)</t>
  </si>
  <si>
    <t>841,19</t>
  </si>
  <si>
    <t>KIT PORTA PRONTA DE MADEIRA, FOLHA MEDIA (NBR 15930) DE 600 X 2100 MM, DE 35 MM A 40 MM DE ESPESSURA, NUCLEO SEMI-SOLIDO (SARRAFEADO), ESTRUTURA USINADA PARA FECHADURA, CAPA LISA EM HDF, ACABAMENTO EM PRIMER PARA PINTURA (INCLUI MARCO, ALIZARES E DOBRADICAS)</t>
  </si>
  <si>
    <t>604,05</t>
  </si>
  <si>
    <t>KIT PORTA PRONTA DE MADEIRA, FOLHA MEDIA (NBR 15930) DE 700 X 2100 MM, DE 35 MM A 40 MM DE ESPESSURA, NUCLEO SEMI-SOLIDO (SARRAFEADO), ESTRUTURA USINADA PARA FECHADURA, CAPA LISA EM HDF, ACABAMENTO EM PRIMER PARA PINTURA (INCLUI MARCO, ALIZARES E DOBRADICAS)</t>
  </si>
  <si>
    <t>680,68</t>
  </si>
  <si>
    <t>KIT PORTA PRONTA DE MADEIRA, FOLHA MEDIA (NBR 15930) DE 800 X 2100 MM, DE 35 MM A 40 MM DE ESPESSURA,  NUCLEO SEMI-SOLIDO (SARRAFEADO), ESTRUTURA USINADA PARA FECHADURA, CAPA LISA EM HDF, ACABAMENTO EM PRIMER PARA PINTURA (INCLUI MARCO, ALIZARES E DOBRADICAS)</t>
  </si>
  <si>
    <t>748,75</t>
  </si>
  <si>
    <t>KIT PORTA PRONTA DE MADEIRA, FOLHA MEDIA (NBR 15930) DE 800 X 2100 MM, DE 35 MM A 40 MM DE ESPESSURA, NUCLEO SEMI-SOLIDO (SARRAFEADO), ESTRUTURA USINADA PARA FECHADURA, CAPA LISA EM HDF, ACABAMENTO MELAMINICO BRANCO (INCLUI MARCO, ALIZARES E DOBRADICAS)</t>
  </si>
  <si>
    <t>866,85</t>
  </si>
  <si>
    <t>KIT PORTA PRONTA DE MADEIRA, FOLHA MEDIA (NBR 15930) DE 900 X 2100 MM, DE 35 MM A 40 MM DE ESPESSURA, NUCLEO SEMI-SOLIDO (SARRAFEADO), ESTRUTURA USINADA PARA FECHADURA, CAPA LISA EM HDF, ACABAMENTO EM PRIMER PARA PINTURA (INCLUI MARCO, ALIZARES E DOBRADICAS)</t>
  </si>
  <si>
    <t>782,99</t>
  </si>
  <si>
    <t>KIT PORTA PRONTA DE MADEIRA, FOLHA MEDIA (NBR 15930) DE 900 X 2100 MM, DE 35 MM A 40 MM DE ESPESSURA, NUCLEO SEMI-SOLIDO (SARRAFEADO), ESTRUTURA USINADA PARA FECHADURA, CAPA LISA EM HDF, ACABAMENTO MELAMINICO BRANCO (INCLUI MARCO, ALIZARES E DOBRADICAS)</t>
  </si>
  <si>
    <t>929,78</t>
  </si>
  <si>
    <t>KIT PORTA PRONTA DE MADEIRA, FOLHA PESADA (NBR 15930) DE 800 X 2100 MM, DE 40 MM  A 45 MM DE ESPESSURA, NUCLEO SOLIDO, CAPA LISA EM HDF, ACABAMENTO MELAMINICO BRANCO (INCLUI MARCO, ALIZARES, DOBRADICAS E FECHADURA EXTERNA)</t>
  </si>
  <si>
    <t>1.014,46</t>
  </si>
  <si>
    <t>KIT PORTA PRONTA DE MADEIRA, FOLHA PESADA (NBR 15930) DE 800 X 2100 MM, DE 40 MM A 45 MM DE ESPESSURA , NUCLEO SOLIDO, ESTRUTURA USINADA PARA FECHADURA, CAPA LISA EM HDF, ACABAMENTO EM LAMINADO NATURAL COM VERNIZ (INCLUI MARCO, ALIZARES E DOBRADICAS)</t>
  </si>
  <si>
    <t>1.251,17</t>
  </si>
  <si>
    <t>KIT PORTA PRONTA DE MADEIRA, FOLHA PESADA (NBR 15930) DE 800 X 2100 MM, DE 40 MM A 45 MM DE ESPESSURA, COM MARCO EM ACO, NUCLEO SOLIDO, CAPA LISA EM HDF, ACABAMENTO MELAMINICO BRANCO (INCLUI MARCO, ALIZARES, DOBRADICAS E FECHADURA)</t>
  </si>
  <si>
    <t>986,19</t>
  </si>
  <si>
    <t>KIT PORTA PRONTA DE MADEIRA, FOLHA PESADA (NBR 15930) DE 900 X 2100 MM, DE 40 MM  A 45 MM DE ESPESSURA, NUCLEO SOLIDO, CAPA LISA EM HDF, ACABAMENTO MELAMINICO BRANCO (INCLUI MARCO, ALIZARES, DOBRADICAS E FECHADURA EXTERNA)</t>
  </si>
  <si>
    <t>1.041,94</t>
  </si>
  <si>
    <t>KIT PORTA PRONTA DE MADEIRA, FOLHA PESADA (NBR 15930) DE 900 X 2100 MM, DE 40 MM A 45 MM DE ESPESSURA , NUCLEO SOLIDO, ESTRUTURA USINADA PARA FECHADURA, CAPA LISA EM HDF, ACABAMENTO EM LAMINADO NATURAL COM VERNIZ (INCLUI MARCO, ALIZARES E DOBRADICAS)</t>
  </si>
  <si>
    <t>1.268,94</t>
  </si>
  <si>
    <t>KIT PORTA PRONTA DE MADEIRA, FOLHA PESADA (NBR 15930) DE 900 X 2100 MM, DE 40 MM A 45 MM DE ESPESSURA, COM MARCO EM ACO, NUCLEO SOLIDO, CAPA LISA EM HDF, ACABAMENTO MELAMINICO BRANCO (INCLUI MARCO, ALIZARES, DOBRADICAS E FECHADURA)</t>
  </si>
  <si>
    <t>1.047,82</t>
  </si>
  <si>
    <t>LADRILHO HIDRAULICO, *20 x 20* CM, E= 2 CM, PADRAO COPACABANA, 2 CORES (PRETO E BRANCO)</t>
  </si>
  <si>
    <t>65,18</t>
  </si>
  <si>
    <t>LADRILHO HIDRAULICO, *20 X 20* CM, E= 2 CM, DADOS, COR NATURAL</t>
  </si>
  <si>
    <t>LADRILHO HIDRAULICO, *20 X 20* CM, E= 2 CM, RAMPA, NATURAL</t>
  </si>
  <si>
    <t>60,86</t>
  </si>
  <si>
    <t>LADRILHO HIDRAULICO, *20 X 20* CM, E= 2 CM, TATIL ALERTA OU DIRECIONAL, AMARELO</t>
  </si>
  <si>
    <t>77,14</t>
  </si>
  <si>
    <t>LADRILHO HIDRAULICO, *30 X 30* CM, E= 2 CM, MILANO, NATURAL</t>
  </si>
  <si>
    <t>59,76</t>
  </si>
  <si>
    <t>LAJE PRE-MOLDADA CONVENCIONAL (LAJOTAS + VIGOTAS) PARA FORRO, UNIDIRECIONAL, SOBRECARGA DE 100 KG/M2, VAO ATE 4,00 M (SEM COLOCACAO)</t>
  </si>
  <si>
    <t>52,50</t>
  </si>
  <si>
    <t>LAJE PRE-MOLDADA CONVENCIONAL (LAJOTAS + VIGOTAS) PARA FORRO, UNIDIRECIONAL, SOBRECARGA DE 100 KG/M2, VAO ATE 4,50 M (SEM COLOCACAO)</t>
  </si>
  <si>
    <t>54,72</t>
  </si>
  <si>
    <t>LAJE PRE-MOLDADA CONVENCIONAL (LAJOTAS + VIGOTAS) PARA FORRO, UNIDIRECIONAL, SOBRECARGA 100 KG/M2, VAO ATE 5,00 M (SEM COLOCACAO)</t>
  </si>
  <si>
    <t>59,01</t>
  </si>
  <si>
    <t>LAJE PRE-MOLDADA CONVENCIONAL (LAJOTAS + VIGOTAS) PARA PISO, UNIDIRECIONAL, SOBRECARGA DE 200 KG/M2, VAO ATE 3,50 M (SEM COLOCACAO)</t>
  </si>
  <si>
    <t>54,53</t>
  </si>
  <si>
    <t>LAJE PRE-MOLDADA CONVENCIONAL (LAJOTAS + VIGOTAS) PARA PISO, UNIDIRECIONAL, SOBRECARGA DE 200 KG/M2, VAO ATE 4,50 M (SEM COLOCACAO)</t>
  </si>
  <si>
    <t>60,02</t>
  </si>
  <si>
    <t>LAJE PRE-MOLDADA CONVENCIONAL (LAJOTAS + VIGOTAS) PARA PISO, UNIDIRECIONAL, SOBRECARGA DE 200 KG/M2, VAO ATE 5,00 M (SEM COLOCACAO)</t>
  </si>
  <si>
    <t>63,08</t>
  </si>
  <si>
    <t>LAJE PRE-MOLDADA CONVENCIONAL (LAJOTAS + VIGOTAS) PARA PISO, UNIDIRECIONAL, SOBRECARGA DE 350 KG/M2, VAO ATE 4,50 M (SEM COLOCACAO)</t>
  </si>
  <si>
    <t>66,13</t>
  </si>
  <si>
    <t>LAJE PRE-MOLDADA CONVENCIONAL (LAJOTAS + VIGOTAS) PARA PISO, UNIDIRECIONAL, SOBRECARGA DE 350 KG/M2, VAO ATE 5,00 M (SEM COLOCACAO)</t>
  </si>
  <si>
    <t>76,30</t>
  </si>
  <si>
    <t>LAJE PRE-MOLDADA CONVENCIONAL (LAJOTAS + VIGOTAS) PARA PISO, UNIDIRECIONAL, SOBRECARGA 350 KG/M2 VAO ATE 3,50 M (SEM COLOCACAO)</t>
  </si>
  <si>
    <t>LAJE PRE-MOLDADA DE TRANSICAO EXCENTRICA EM CONCRETO ARMADO, DN 1200 MM, FURO CIRCULAR DN 600 MM, ESPESSURA 12 CM</t>
  </si>
  <si>
    <t>435,46</t>
  </si>
  <si>
    <t>LAJE PRE-MOLDADA DE TRANSICAO EXCENTRICA EM CONCRETO ARMADO, DN 1500 MM, FURO CIRCULAR DN 530 MM, ESPESSURA 15 CM</t>
  </si>
  <si>
    <t>742,22</t>
  </si>
  <si>
    <t>LAJE PRE-MOLDADA TRELICADA (LAJOTAS + VIGOTAS) PARA FORRO, UNIDIRECIONAL, SOBRECARGA DE 100 KG/M2, VAO ATE 6,00 M (SEM COLOCACAO)</t>
  </si>
  <si>
    <t>79,15</t>
  </si>
  <si>
    <t>LAJE PRE-MOLDADA TRELICADA (LAJOTAS + VIGOTAS) PARA PISO, UNIDIRECIONAL, SOBRECARGA DE 200 KG/M2, VAO ATE 6,00 M (SEM COLOCACAO)</t>
  </si>
  <si>
    <t>92,42</t>
  </si>
  <si>
    <t>LAMBRI EM ALUMINIO, DE APROXIMADAMENTE 0,6 KG/M, COM APROXIMADAMENTE 168,0 MM DE LARGURA, 6,0 MM DE ALTURA E 6,0 M DE EXTENSAO</t>
  </si>
  <si>
    <t>48,03</t>
  </si>
  <si>
    <t>LAMPADA DE LUZ MISTA 160 W, BASE E27 (220 V)</t>
  </si>
  <si>
    <t>LAMPADA DE LUZ MISTA 250 W, BASE E27 (220 V)</t>
  </si>
  <si>
    <t>35,72</t>
  </si>
  <si>
    <t>LAMPADA DE LUZ MISTA 500 W, BASE E40 (220 V)</t>
  </si>
  <si>
    <t>66,75</t>
  </si>
  <si>
    <t>LAMPADA FLUORESCENTE COMPACTA BRANCA 135 W, BASE E40 (127/220 V)</t>
  </si>
  <si>
    <t>197,74</t>
  </si>
  <si>
    <t>LAMPADA FLUORESCENTE COMPACTA 2U BRANCA 15 W, BASE E27 (127/220 V)</t>
  </si>
  <si>
    <t>14,72</t>
  </si>
  <si>
    <t>LAMPADA FLUORESCENTE COMPACTA 2U/3U BRANCA 9/10 W, BASE E27 (127/220 V)</t>
  </si>
  <si>
    <t>13,73</t>
  </si>
  <si>
    <t>LAMPADA FLUORESCENTE COMPACTA 3U BRANCA 20 W, BASE E27 (127/220 V)</t>
  </si>
  <si>
    <t>LAMPADA FLUORESCENTE ESPIRAL BRANCA 45 W, BASE E27 (127/220 V)</t>
  </si>
  <si>
    <t>56,71</t>
  </si>
  <si>
    <t>LAMPADA FLUORESCENTE ESPIRAL BRANCA 65 W, BASE E27 (127/220 V)</t>
  </si>
  <si>
    <t>102,62</t>
  </si>
  <si>
    <t>LAMPADA FLUORESCENTE TUBULAR T10, DE 20 OU 40 W, BIVOLT</t>
  </si>
  <si>
    <t>8,98</t>
  </si>
  <si>
    <t>LAMPADA FLUORESCENTE TUBULAR T5 DE 14 W, BIVOLT</t>
  </si>
  <si>
    <t>11,69</t>
  </si>
  <si>
    <t>LAMPADA FLUORESCENTE TUBULAR T8 DE 16/18 W, BIVOLT</t>
  </si>
  <si>
    <t>LAMPADA FLUORESCENTE TUBULAR T8 DE 32/36 W, BIVOLT</t>
  </si>
  <si>
    <t>LAMPADA LED TIPO DICROICA BIVOLT, LUZ BRANCA, 5 W (BASE GU10)</t>
  </si>
  <si>
    <t>11,60</t>
  </si>
  <si>
    <t>LAMPADA LED TUBULAR BIVOLT 18/20 W, BASE G13</t>
  </si>
  <si>
    <t>18,08</t>
  </si>
  <si>
    <t>LAMPADA LED TUBULAR BIVOLT 9/10 W, BASE G13</t>
  </si>
  <si>
    <t>12,60</t>
  </si>
  <si>
    <t>LAMPADA LED 10 W BIVOLT BRANCA, FORMATO TRADICIONAL (BASE E27)</t>
  </si>
  <si>
    <t>9,43</t>
  </si>
  <si>
    <t>LAMPADA LED 6 W BIVOLT BRANCA, FORMATO TRADICIONAL (BASE E27)</t>
  </si>
  <si>
    <t>8,19</t>
  </si>
  <si>
    <t>LAMPADA VAPOR DE SODIO OVOIDE 150 W (BASE E40)</t>
  </si>
  <si>
    <t>LAMPADA VAPOR DE SODIO OVOIDE 250 W (BASE E40)</t>
  </si>
  <si>
    <t>59,34</t>
  </si>
  <si>
    <t>LAMPADA VAPOR DE SODIO OVOIDE 400 W (BASE E40)</t>
  </si>
  <si>
    <t>69,19</t>
  </si>
  <si>
    <t>LAMPADA VAPOR MERCURIO 125 W (BASE E27)</t>
  </si>
  <si>
    <t>23,69</t>
  </si>
  <si>
    <t>LAMPADA VAPOR MERCURIO 250 W (BASE E40)</t>
  </si>
  <si>
    <t>42,23</t>
  </si>
  <si>
    <t>LAMPADA VAPOR MERCURIO 400 W (BASE E40)</t>
  </si>
  <si>
    <t>57,63</t>
  </si>
  <si>
    <t>LAMPADA VAPOR METALICO OVOIDE 150 W, BASE E27/E40</t>
  </si>
  <si>
    <t>48,58</t>
  </si>
  <si>
    <t>LAMPADA VAPOR METALICO TUBULAR 400 W (BASE E40)</t>
  </si>
  <si>
    <t>95,07</t>
  </si>
  <si>
    <t>LAVADORA DE ALTA PRESSAO (LAVA - JATO) PARA AGUA FRIA, PRESSAO DE OPERACAO ENTRE 1400 E 1900 LIB/POL2, VAZAO MAXIMA ENTRE  400 E 700 L/H, POTENCIA DE OPERACAO ENTRE 2,50 E 3,00 CV</t>
  </si>
  <si>
    <t>2.274,50</t>
  </si>
  <si>
    <t>LAVATORIO / CUBA DE EMBUTIR, OVAL, DE LOUCA BRANCA, SEM LADRAO, DIMENSOES *50 X 35* CM (L X C)</t>
  </si>
  <si>
    <t>70,54</t>
  </si>
  <si>
    <t>LAVATORIO / CUBA DE EMBUTIR, OVAL, DE LOUCA COLORIDA, SEM LADRAO, DIMENSOES *50 X 35* CM (L X C)</t>
  </si>
  <si>
    <t>LAVATORIO / CUBA DE SOBREPOR, OVAL PEQUENA, DE LOUCA BRANCA, SEM LADRAO, DIMENSOES *44 X 31* CM (L X C)</t>
  </si>
  <si>
    <t>124,78</t>
  </si>
  <si>
    <t>LAVATORIO / CUBA DE SOBREPOR, RETANGULAR, DE LOUCA BRANCA, COM LADRAO, DIMENSOES *52 X 45* CM (L X C)</t>
  </si>
  <si>
    <t>349,18</t>
  </si>
  <si>
    <t>LAVATORIO / CUBA DE SOBREPOR, RETANGULAR, DE LOUCA COLORIDA, COM LADRAO, DIMENSOES *52 X 45* CM (L X C)</t>
  </si>
  <si>
    <t>359,77</t>
  </si>
  <si>
    <t>LAVATORIO DE CANTO DE LOUCA BRANCA, SUSPENSO (SEM COLUNA), DIMENSOES *40 X 30* CM (L X C)</t>
  </si>
  <si>
    <t>112,25</t>
  </si>
  <si>
    <t>LAVATORIO DE LOUCA BRANCA, COM COLUNA, DIMENSOES *44 X 35* CM (L X C)</t>
  </si>
  <si>
    <t>119,50</t>
  </si>
  <si>
    <t>LAVATORIO DE LOUCA BRANCA, COM COLUNA, DIMENSOES *54 X 44* CM (L X C)</t>
  </si>
  <si>
    <t>133,82</t>
  </si>
  <si>
    <t>LAVATORIO DE LOUCA BRANCA, SUSPENSO (SEM COLUNA), DIMENSOES *40 X 30* CM</t>
  </si>
  <si>
    <t>67,89</t>
  </si>
  <si>
    <t>LAVATORIO DE LOUCA COLORIDA, COM COLUNA, DIMENSOES *54 X 44* CM (L X C)</t>
  </si>
  <si>
    <t>232,42</t>
  </si>
  <si>
    <t>LAVATORIO DE LOUCA COLORIDA, SUSPENSO (SEM COLUNA), DIMENSOES *40 X 30* CM (L X C)</t>
  </si>
  <si>
    <t>114,66</t>
  </si>
  <si>
    <t>LEITURISTA OU CADASTRISTA DE REDES DE AGUA E ESGOTO</t>
  </si>
  <si>
    <t>LEITURISTA OU CADASTRISTA DE REDES DE AGUA E ESGOTO (MENSALISTA)</t>
  </si>
  <si>
    <t>2.320,15</t>
  </si>
  <si>
    <t>LETRA ACO INOX (AISI 304), CHAPA NUM. 22, RECORTADO, H= 20 CM (SEM RELEVO)</t>
  </si>
  <si>
    <t>85,90</t>
  </si>
  <si>
    <t>LEVANTADOR DE JANELA GUILHOTINA, EM LATAO CROMADO</t>
  </si>
  <si>
    <t>15,81</t>
  </si>
  <si>
    <t>LIMPA VIDROS COM PULVERIZADOR</t>
  </si>
  <si>
    <t>46,31</t>
  </si>
  <si>
    <t>LIMPADORA A SUCCAO, TANQUE 12000 L, BASCULAMENTO HIDRAULICO, BOMBA 12 M3/MIN 95% VACUO (INCLUI MONTAGEM, NAO INCLUI CAMINHAO)</t>
  </si>
  <si>
    <t>221.500,00</t>
  </si>
  <si>
    <t>LIMPADORA DE SUCCAO TANQUE 7000 L, BOMBA 12 M3/MIN 95% VACUO (INCLUI MONTAGEM, NAO INCLUI CAMINHAO)</t>
  </si>
  <si>
    <t>188.090,84</t>
  </si>
  <si>
    <t>LIMPADORA DE SUCCAO, TANQUE 11000 L, BOMBA 340 M3/MIN (INCLUI MONTAGEM, NAO INCLUI CAMINHAO)</t>
  </si>
  <si>
    <t>314.887,76</t>
  </si>
  <si>
    <t>LIMPADORA DE SUCCAO, TANQUE 5500 L, BOMBA 60M3/MIN, VACUO 500 MBAR (INCLUI MONTAGEM, NAO INCLUI CAMINHAO)</t>
  </si>
  <si>
    <t>534.414,77</t>
  </si>
  <si>
    <t>LINHA DE PEDREIRO LISA 100 M</t>
  </si>
  <si>
    <t>LIXA D'AGUA EM FOLHA, GRAO 100</t>
  </si>
  <si>
    <t>2,26</t>
  </si>
  <si>
    <t>LIXA EM FOLHA PARA FERRO, NUMERO 150</t>
  </si>
  <si>
    <t>LIXA EM FOLHA PARA PAREDE OU MADEIRA, NUMERO 120, COR VERMELHA</t>
  </si>
  <si>
    <t>1,20</t>
  </si>
  <si>
    <t>LIXADEIRA ELETRICA ANGULAR PARA CONCRETO, POTENCIA 1.400 W, PRATO DIAMANTADO DE 5''</t>
  </si>
  <si>
    <t>4.830,63</t>
  </si>
  <si>
    <t>LIXADEIRA ELETRICA ANGULAR, PARA DISCO DE 7 " (180 MM), POTENCIA DE 2.200 W, *5.000* RPM, 220 V</t>
  </si>
  <si>
    <t>798,91</t>
  </si>
  <si>
    <t>LIXEIRA DUPLA, COM CAPACIDADE VOLUMETRICA DE 60L*, FABRICADA EM TUBO DE ACO CARBONO, CESTOS EM CHAPA DE ACO E PINTURA NO PROCESSO ELETROSTATICO - PARA ACADEMIA AO AR LIVRE / ACADEMIA DA TERCEIRA IDADE - ATI</t>
  </si>
  <si>
    <t>1.213,60</t>
  </si>
  <si>
    <t>LOCACAO DE ANDAIME METALICO TIPO FACHADEIRO, LARGURA DE 1,20 M, ALTURA POR PECA DE 2,0 M, INCLUINDO SAPATAS E ITENS NECESSARIOS A INSTALACAO</t>
  </si>
  <si>
    <t>M2XMES</t>
  </si>
  <si>
    <t>6,79</t>
  </si>
  <si>
    <t>LOCACAO DE ANDAIME METALICO TUBULAR DE ENCAIXE, TIPO DE TORRE, COM LARGURA DE 1 ATE 1,5 M E ALTURA DE *1,00* M (INCLUSO SAPATAS FIXAS OU RODIZIOS)</t>
  </si>
  <si>
    <t xml:space="preserve">MXMES </t>
  </si>
  <si>
    <t>20,40</t>
  </si>
  <si>
    <t>LOCACAO DE ANDAIME SUSPENSO OU BALANCIM MANUAL, CAPACIDADE DE CARGA TOTAL DE APROXIMADAMENTE 250 KG/M2, PLATAFORMA DE 1,50 M X 0,80 M (C X L), CABO DE 45 M</t>
  </si>
  <si>
    <t>477,55</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</si>
  <si>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</si>
  <si>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</si>
  <si>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</si>
  <si>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</si>
  <si>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</si>
  <si>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</si>
  <si>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</si>
  <si>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4,30 M, ALT. 2,50 M, P/ SANITARIO, C/ 5 BACIAS, 1 LAVATORIO E 4 MICTORIOS (NAO INCLUI MOBILIZACAO/DESMOBILIZACAO)</t>
  </si>
  <si>
    <t>945,00</t>
  </si>
  <si>
    <t>LOCACAO DE CONTAINER 2,30 X 4,30 M, ALT. 2,50 M, PARA SANITARIO, COM 3 BACIAS, 4 CHUVEIROS, 1 LAVATORIO E 1 MICTORIO (NAO INCLUI MOBILIZACAO/DESMOBILIZACAO)</t>
  </si>
  <si>
    <t>858,37</t>
  </si>
  <si>
    <t>LOCACAO DE CONTAINER 2,30 X 6,00 M, ALT. 2,50 M, COM 1 SANITARIO, PARA ESCRITORIO, COMPLETO, SEM DIVISORIAS INTERNAS (NAO INCLUI MOBILIZACAO/DESMOBILIZACAO)</t>
  </si>
  <si>
    <t>756,00</t>
  </si>
  <si>
    <t>LOCACAO DE CONTAINER 2,30 X 6,00 M, ALT. 2,50 M, PARA ESCRITORIO, SEM DIVISORIAS INTERNAS E SEM SANITARIO (NAO INCLUI MOBILIZACAO/DESMOBILIZACAO)</t>
  </si>
  <si>
    <t>590,62</t>
  </si>
  <si>
    <t>LOCACAO DE CONTAINER 2,30 X 6,00 M, ALT. 2,50 M, PARA SANITARIO, COM 4 BACIAS, 8 CHUVEIROS,1 LAVATORIO E 1 MICTORIO (NAO INCLUI MOBILIZACAO/DESMOBILIZACAO)</t>
  </si>
  <si>
    <t>LOCACAO DE CRUZETA PARA ESCORA METALICA</t>
  </si>
  <si>
    <t>LOCACAO DE ESCORA METALICA TELESCOPICA, COM ALTURA REGULAVEL DE *1,80* A *3,20* M, COM CAPACIDADE DE CARGA DE NO MINIMO 1000 KGF (10 KN), INCLUSO TRIPE E FORCADO</t>
  </si>
  <si>
    <t>9,34</t>
  </si>
  <si>
    <t>LOCACAO DE FORMA PLASTICA PARA LAJE NERVURADA, DIMENSOES *60* X *60* X *16* CM</t>
  </si>
  <si>
    <t>13,46</t>
  </si>
  <si>
    <t>LOCACAO DE GRUPO GERADOR *80 A 125* KVA, MOTOR DIESEL, REBOCAVEL, ACIONAMENTO MANUAL</t>
  </si>
  <si>
    <t>15,75</t>
  </si>
  <si>
    <t>LOCACAO DE GRUPO GERADOR ACIMA DE * 125 ATE 180* KVA, MOTOR DIESEL, REBOCAVEL, ACIONAMENTO MANUAL</t>
  </si>
  <si>
    <t>LOCACAO DE GRUPO GERADOR DE *260* KVA, DIESEL REBOCAVEL, ACIONAMENTO MANUAL</t>
  </si>
  <si>
    <t>25,81</t>
  </si>
  <si>
    <t>LOCACAO DE NIVEL OPTICO, COM PRECISAO DE 0,7 MM, AUMENTO DE 32X</t>
  </si>
  <si>
    <t>LOCACAO DE TEODOLITO ELETRONICO, PRECISAO ANGULAR DE 5 A 7 SEGUNDOS, INCLUINDO TRIPE</t>
  </si>
  <si>
    <t>LOCACAO DE TORRE METALICA COMPLETA PARA UMA CARGA DE 8 TF (80 KN)  E PE DIREITO DE 6 M, INCLUINDO MODULOS , DIAGONAIS, SAPATAS E FORCADOS</t>
  </si>
  <si>
    <t>711,64</t>
  </si>
  <si>
    <t>LOCACAO DE VIGA SANDUICHE METALICA VAZADA PARA TRAVAMENTO DE PILARES, ALTURA DE *8* CM, LARGURA DE *6* CM E EXTENSAO DE 2 M</t>
  </si>
  <si>
    <t>LONA PLASTICA EXTRA FORTE PRETA, E = 200 MICRA</t>
  </si>
  <si>
    <t>1,45</t>
  </si>
  <si>
    <t>LONA PLASTICA PESADA PRETA, E = 150 MICRA</t>
  </si>
  <si>
    <t>1,05</t>
  </si>
  <si>
    <t>LUMINARIA ABERTA P/ ILUMINACAO PUBLICA, TIPO X-57 PETERCO OU EQUIV</t>
  </si>
  <si>
    <t>125,49</t>
  </si>
  <si>
    <t>LUMINARIA ARANDELA TIPO MEIA-LUA COM VIDRO FOSCO *30 X 15* CM, PARA 1 LAMPADA, BASE E27, POTENCIA MAXIMA 40/60 W (NAO INCLUI LAMPADA)</t>
  </si>
  <si>
    <t>98,00</t>
  </si>
  <si>
    <t>LUMINARIA DE EMBUTIR EM CHAPA DE ACO PARA 2 LAMPADAS FLUORESCENTES DE 14 W COM REFLETOR E ALETAS EM ALUMINIO, COMPLETA (INCLUI REATOR E LAMPADAS)</t>
  </si>
  <si>
    <t>396,60</t>
  </si>
  <si>
    <t>LUMINARIA DE EMBUTIR EM CHAPA DE ACO PARA 4 LAMPADAS FLUORESCENTES DE 14 W *60 X 60 CM* ALETADA (NAO INCLUI REATOR E LAMPADAS)</t>
  </si>
  <si>
    <t>420,91</t>
  </si>
  <si>
    <t>LUMINARIA DE EMERGENCIA 30 LEDS, POTENCIA 2 W, BATERIA DE LITIO, AUTONOMIA DE 6 HORAS</t>
  </si>
  <si>
    <t>LUMINARIA DE LED PARA ILUMINACAO PUBLICA, DE 138 W ATE 180 W, INVOLUCRO EM ALUMINIO OU ACO INOX</t>
  </si>
  <si>
    <t>808,61</t>
  </si>
  <si>
    <t>LUMINARIA DE LED PARA ILUMINACAO PUBLICA, DE 181 W ATE 239 W, INVOLUCRO EM ALUMINIO OU ACO INOX</t>
  </si>
  <si>
    <t>939,26</t>
  </si>
  <si>
    <t>LUMINARIA DE LED PARA ILUMINACAO PUBLICA, DE 240 W ATE 350 W, INVOLUCRO EM ALUMINIO OU ACO INOX</t>
  </si>
  <si>
    <t>1.556,03</t>
  </si>
  <si>
    <t>LUMINARIA DE LED PARA ILUMINACAO PUBLICA, DE 33 W ATE 50 W, INVOLUCRO EM ALUMINIO OU ACO INOX</t>
  </si>
  <si>
    <t>243,00</t>
  </si>
  <si>
    <t>LUMINARIA DE LED PARA ILUMINACAO PUBLICA, DE 51 W ATE 67 W, INVOLUCRO EM ALUMINIO OU ACO INOX</t>
  </si>
  <si>
    <t>448,42</t>
  </si>
  <si>
    <t>LUMINARIA DE LED PARA ILUMINACAO PUBLICA, DE 68 W ATE 97 W, INVOLUCRO EM ALUMINIO OU ACO INOX</t>
  </si>
  <si>
    <t>496,38</t>
  </si>
  <si>
    <t>LUMINARIA DE LED PARA ILUMINACAO PUBLICA, DE 98 W ATE 137 W, INVOLUCRO EM ALUMINIO OU ACO INOX</t>
  </si>
  <si>
    <t>598,54</t>
  </si>
  <si>
    <t>LUMINARIA DE SOBREPOR EM CHAPA DE ACO COM ALETAS PLASTICAS, PARA 1 LAMPADA, BASE E27, POTENCIA MAXIMA 40/60 W (NAO INCLUI LAMPADA)</t>
  </si>
  <si>
    <t>75,11</t>
  </si>
  <si>
    <t>LUMINARIA DE SOBREPOR EM CHAPA DE ACO COM ALETAS PLASTICAS, PARA 2 LAMPADAS, BASE E27, POTENCIA MAXIMA 40/60 W (NAO INCLUI LAMPADAS)</t>
  </si>
  <si>
    <t>100,48</t>
  </si>
  <si>
    <t>LUMINARIA DE SOBREPOR EM CHAPA DE ACO PARA 1 LAMPADA FLUORESCENTE DE *18* W, ALETADA, COMPLETA (LAMPADA E REATOR INCLUSOS)</t>
  </si>
  <si>
    <t>104,72</t>
  </si>
  <si>
    <t>LUMINARIA DE SOBREPOR EM CHAPA DE ACO PARA 1 LAMPADA FLUORESCENTE DE *18* W, PERFIL COMERCIAL (NAO INCLUI REATOR E LAMPADA)</t>
  </si>
  <si>
    <t>26,94</t>
  </si>
  <si>
    <t>LUMINARIA DE SOBREPOR EM CHAPA DE ACO PARA 1 LAMPADA FLUORESCENTE DE *36* W, ALETADA, COMPLETA (LAMPADA E REATOR INCLUSOS)</t>
  </si>
  <si>
    <t>154,50</t>
  </si>
  <si>
    <t>LUMINARIA DE SOBREPOR EM CHAPA DE ACO PARA 1 LAMPADA FLUORESCENTE DE *36* W, PERFIL COMERCIAL (NAO INCLUI REATOR E LAMPADA)</t>
  </si>
  <si>
    <t>44,79</t>
  </si>
  <si>
    <t>LUMINARIA DE SOBREPOR EM CHAPA DE ACO PARA 2 LAMPADAS FLUORESCENTES DE *18* W, ALETADA, COMPLETA (LAMPADAS E REATOR INCLUSOS)</t>
  </si>
  <si>
    <t>145,12</t>
  </si>
  <si>
    <t>LUMINARIA DE SOBREPOR EM CHAPA DE ACO PARA 2 LAMPADAS FLUORESCENTES DE *18* W, PERFIL COMERCIAL (NAO INCLUI REATOR E LAMPADAS)</t>
  </si>
  <si>
    <t>46,93</t>
  </si>
  <si>
    <t>LUMINARIA DE SOBREPOR EM CHAPA DE ACO PARA 2 LAMPADAS FLUORESCENTES DE *36* W, ALETADA, COMPLETA (LAMPADAS E REATOR INCLUSOS)</t>
  </si>
  <si>
    <t>205,24</t>
  </si>
  <si>
    <t>LUMINARIA DE SOBREPOR EM CHAPA DE ACO PARA 2 LAMPADAS FLUORESCENTES DE *36* W, PERFIL COMERCIAL (NAO INCLUI REATOR E LAMPADAS)</t>
  </si>
  <si>
    <t>61,44</t>
  </si>
  <si>
    <t>LUMINARIA DE TETO PLAFON/PLAFONIER EM PLASTICO COM BASE E27, POTENCIA MAXIMA 60 W (NAO INCLUI LAMPADA)</t>
  </si>
  <si>
    <t>9,85</t>
  </si>
  <si>
    <t>LUMINARIA DUPLA P/SINALIZACAO, TIPO WETZEL AS-2/110 OU EQUIV</t>
  </si>
  <si>
    <t>549,53</t>
  </si>
  <si>
    <t>LUMINARIA HERMETICA IP-65 PARA 2 DUAS LAMPADAS DE 14/16/18/20 W (NAO INCLUI REATOR E LAMPADAS)</t>
  </si>
  <si>
    <t>260,17</t>
  </si>
  <si>
    <t>LUMINARIA HERMETICA IP-65 PARA 2 DUAS LAMPADAS DE 28/32/36/40 W (NAO INCLUI REATOR E LAMPADAS)</t>
  </si>
  <si>
    <t>320,47</t>
  </si>
  <si>
    <t>LUMINARIA LED PLAFON REDONDO DE SOBREPOR BIVOLT 12/13 W,  D = *17* CM</t>
  </si>
  <si>
    <t>21,67</t>
  </si>
  <si>
    <t>LUMINARIA LED REFLETOR RETANGULAR BIVOLT, LUZ BRANCA, 10 W</t>
  </si>
  <si>
    <t>LUMINARIA LED REFLETOR RETANGULAR BIVOLT, LUZ BRANCA, 30 W</t>
  </si>
  <si>
    <t>49,28</t>
  </si>
  <si>
    <t>LUMINARIA LED REFLETOR RETANGULAR BIVOLT, LUZ BRANCA, 50 W</t>
  </si>
  <si>
    <t>55,32</t>
  </si>
  <si>
    <t>LUMINARIA PLAFON REDONDO COM VIDRO FOSCO DIAMETRO *25* CM, PARA 1 LAMPADA, BASE E27, POTENCIA MAXIMA 40/60 W (NAO INCLUI LAMPADA)</t>
  </si>
  <si>
    <t>92,92</t>
  </si>
  <si>
    <t>LUMINARIA PLAFON REDONDO COM VIDRO FOSCO DIAMETRO *30* CM, PARA 2 LAMPADAS, BASE E27, POTENCIA MAXIMA 40/60 W (NAO INCLUI LAMPADAS)</t>
  </si>
  <si>
    <t>107,60</t>
  </si>
  <si>
    <t>LUMINARIA PROVA DE TEMPO PETERCO Y.31/1</t>
  </si>
  <si>
    <t>315,30</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</si>
  <si>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</si>
  <si>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67,76</t>
  </si>
  <si>
    <t>LUMINARIA SPOT DE SOBREPOR EM ALUMINIO COM ALETA PLASTICA PARA 1 LAMPADA, BASE E27, POTENCIA MAXIMA 40/60 W (NAO INCLUI LAMPADA)</t>
  </si>
  <si>
    <t>161,38</t>
  </si>
  <si>
    <t>LUMINARIA SPOT DE SOBREPOR EM ALUMINIO COM ALETA PLASTICA PARA 2 LAMPADAS, BASE E27, POTENCIA MAXIMA 40/60 W (NAO INCLUI LAMPADA)</t>
  </si>
  <si>
    <t>114,42</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</si>
  <si>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</si>
  <si>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</si>
  <si>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121,30</t>
  </si>
  <si>
    <t>LUVA CPVC, SOLDAVEL, 15 MM, PARA AGUA QUENTE PREDIAL</t>
  </si>
  <si>
    <t>1,49</t>
  </si>
  <si>
    <t>LUVA CPVC, SOLDAVEL, 22 MM, PARA AGUA QUENTE PREDIAL</t>
  </si>
  <si>
    <t>2,22</t>
  </si>
  <si>
    <t>LUVA CPVC, SOLDAVEL, 28 MM, PARA AGUA QUENTE PREDIAL</t>
  </si>
  <si>
    <t>4,51</t>
  </si>
  <si>
    <t>LUVA CPVC, SOLDAVEL, 35 MM, PARA AGUA QUENTE PREDIAL</t>
  </si>
  <si>
    <t>9,26</t>
  </si>
  <si>
    <t>LUVA CPVC, SOLDAVEL, 42 MM, PARA AGUA QUENTE PREDIAL</t>
  </si>
  <si>
    <t>12,73</t>
  </si>
  <si>
    <t>LUVA CPVC, SOLDAVEL, 54 MM, PARA AGUA QUENTE PREDIAL</t>
  </si>
  <si>
    <t>LUVA CPVC, SOLDAVEL, 73 MM, PARA AGUA QUENTE PREDIAL</t>
  </si>
  <si>
    <t>110,88</t>
  </si>
  <si>
    <t>LUVA CPVC, SOLDAVEL, 89 MM, PARA AGUA QUENTE PREDIAL</t>
  </si>
  <si>
    <t>124,61</t>
  </si>
  <si>
    <t>LUVA DE BORRACHA ISOLANTE PARA ALTA TENSAO, RESISTENTE A OZONIO, TENSAO DE ENSAIO 2,5 KV (PAR)</t>
  </si>
  <si>
    <t>362,27</t>
  </si>
  <si>
    <t>LUVA DE COBRE (REF 600) SEM ANEL DE SOLDA, BOLSA X BOLSA, 104 MM</t>
  </si>
  <si>
    <t>425,70</t>
  </si>
  <si>
    <t>LUVA DE COBRE (REF 600) SEM ANEL DE SOLDA, BOLSA X BOLSA, 15 MM</t>
  </si>
  <si>
    <t>LUVA DE COBRE (REF 600) SEM ANEL DE SOLDA, BOLSA X BOLSA, 22 MM</t>
  </si>
  <si>
    <t>6,34</t>
  </si>
  <si>
    <t>LUVA DE COBRE (REF 600) SEM ANEL DE SOLDA, BOLSA X BOLSA, 28 MM</t>
  </si>
  <si>
    <t>12,72</t>
  </si>
  <si>
    <t>LUVA DE COBRE (REF 600) SEM ANEL DE SOLDA, BOLSA X BOLSA, 35 MM</t>
  </si>
  <si>
    <t>LUVA DE COBRE (REF 600) SEM ANEL DE SOLDA, BOLSA X BOLSA, 42 MM</t>
  </si>
  <si>
    <t>35,62</t>
  </si>
  <si>
    <t>LUVA DE COBRE (REF 600) SEM ANEL DE SOLDA, BOLSA X BOLSA, 54 MM</t>
  </si>
  <si>
    <t>58,18</t>
  </si>
  <si>
    <t>LUVA DE COBRE (REF 600) SEM ANEL DE SOLDA, BOLSA X BOLSA, 66 MM</t>
  </si>
  <si>
    <t>190,68</t>
  </si>
  <si>
    <t>LUVA DE COBRE (REF 600) SEM ANEL DE SOLDA, BOLSA X BOLSA, 79 MM</t>
  </si>
  <si>
    <t>291,94</t>
  </si>
  <si>
    <t>LUVA DE CORRER DEFOFO, PVC, JE, DN 100 MM</t>
  </si>
  <si>
    <t>73,07</t>
  </si>
  <si>
    <t>LUVA DE CORRER DEFOFO, PVC, JE, DN 150 MM</t>
  </si>
  <si>
    <t>161,27</t>
  </si>
  <si>
    <t>LUVA DE CORRER DEFOFO, PVC, JE, DN 200 MM</t>
  </si>
  <si>
    <t>287,65</t>
  </si>
  <si>
    <t>LUVA DE CORRER DEFOFO, PVC, JE, DN 250 MM</t>
  </si>
  <si>
    <t>523,95</t>
  </si>
  <si>
    <t>LUVA DE CORRER DEFOFO, PVC, JE, DN 300 MM</t>
  </si>
  <si>
    <t>LUVA DE CORRER PARA TUBO ROSCAVEL, PVC, 1 1/2", PARA AGUA FRIA PREDIAL</t>
  </si>
  <si>
    <t>57,90</t>
  </si>
  <si>
    <t>LUVA DE CORRER PARA TUBO ROSCAVEL, PVC, 1/2", PARA AGUA FRIA PREDIAL</t>
  </si>
  <si>
    <t>18,25</t>
  </si>
  <si>
    <t>LUVA DE CORRER PARA TUBO ROSCAVEL, PVC, 3/4", PARA AGUA FRIA PREDIAL</t>
  </si>
  <si>
    <t>LUVA DE CORRER PARA TUBO SOLDAVEL, PVC, 20 MM, PARA AGUA FRIA PREDIAL</t>
  </si>
  <si>
    <t>10,68</t>
  </si>
  <si>
    <t>LUVA DE CORRER PARA TUBO SOLDAVEL, PVC, 25 MM, PARA AGUA FRIA PREDIAL</t>
  </si>
  <si>
    <t>14,14</t>
  </si>
  <si>
    <t>LUVA DE CORRER PARA TUBO SOLDAVEL, PVC, 32 MM, PARA AGUA FRIA PREDIAL</t>
  </si>
  <si>
    <t>33,80</t>
  </si>
  <si>
    <t>LUVA DE CORRER PARA TUBO SOLDAVEL, PVC, 50 MM, PARA AGUA FRIA PREDIAL</t>
  </si>
  <si>
    <t>38,37</t>
  </si>
  <si>
    <t>LUVA DE CORRER PARA TUBO SOLDAVEL, PVC, 60 MM, PARA AGUA FRIA PREDIAL</t>
  </si>
  <si>
    <t>LUVA DE CORRER PVC, JE, DN 100 MM, PARA REDE COLETORA DE ESGOTO (NBR 10569)</t>
  </si>
  <si>
    <t>27,47</t>
  </si>
  <si>
    <t>LUVA DE CORRER PVC, JE, DN 150 MM, PARA REDE COLETORA DE ESGOTO (NBR 10569)</t>
  </si>
  <si>
    <t>89,44</t>
  </si>
  <si>
    <t>LUVA DE CORRER PVC, JE, DN 200 MM, PARA REDE COLETORA DE ESGOTO (NBR 10569)</t>
  </si>
  <si>
    <t>192,50</t>
  </si>
  <si>
    <t>LUVA DE CORRER PVC, JE, DN 250 MM, PARA REDE COLETORA DE ESGOTO (NBR 10569)</t>
  </si>
  <si>
    <t>314,74</t>
  </si>
  <si>
    <t>LUVA DE CORRER PVC, JE, DN 300 MM, PARA REDE COLETORA DE ESGOTO (NBR 10569)</t>
  </si>
  <si>
    <t>526,14</t>
  </si>
  <si>
    <t>LUVA DE CORRER, CPVC, SOLDAVEL, 15 MM, PARA AGUA QUENTE PREDIAL</t>
  </si>
  <si>
    <t>5,08</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</si>
  <si>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</si>
  <si>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</si>
  <si>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</si>
  <si>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</si>
  <si>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26,13</t>
  </si>
  <si>
    <t>LUVA DE CORRER, PVC PBA, JE, DN 100 / DE 110 MM, PARA REDE AGUA (NBR 10351)</t>
  </si>
  <si>
    <t>72,50</t>
  </si>
  <si>
    <t>LUVA DE CORRER, PVC PBA, JE, DN 50 / DE 60 MM, PARA REDE AGUA (NBR 10351)</t>
  </si>
  <si>
    <t>LUVA DE CORRER, PVC PBA, JE, DN 75 / DE 85 MM, PARA REDE AGUA (NBR 10351)</t>
  </si>
  <si>
    <t>LUVA DE CORRER, PVC SERIE R, 100 MM, PARA ESGOTO OU AGUAS PLUVIAIS PREDIAIS</t>
  </si>
  <si>
    <t>35,07</t>
  </si>
  <si>
    <t>LUVA DE CORRER, PVC SERIE R, 150 MM, PARA ESGOTO OU AGUAS PLUVIAIS PREDIAIS</t>
  </si>
  <si>
    <t>113,34</t>
  </si>
  <si>
    <t>LUVA DE CORRER, PVC SERIE R, 75 MM, PARA ESGOTO OU AGUAS PLUVIAIS PREDIAIS</t>
  </si>
  <si>
    <t>18,52</t>
  </si>
  <si>
    <t>LUVA DE CORRER, PVC, DN 100 MM, PARA ESGOTO PREDIAL</t>
  </si>
  <si>
    <t>22,99</t>
  </si>
  <si>
    <t>LUVA DE CORRER, PVC, DN 50 MM, PARA ESGOTO PREDIAL</t>
  </si>
  <si>
    <t>13,96</t>
  </si>
  <si>
    <t>LUVA DE CORRER, PVC, DN 75 MM, PARA ESGOTO PREDIAL</t>
  </si>
  <si>
    <t>LUVA DE FERRO GALVANIZADO, COM ROSCA BSP MACHO/FEMEA, DE 3/4"</t>
  </si>
  <si>
    <t>11,55</t>
  </si>
  <si>
    <t>LUVA DE FERRO GALVANIZADO, COM ROSCA BSP, DE 1 1/2"</t>
  </si>
  <si>
    <t>23,79</t>
  </si>
  <si>
    <t>LUVA DE FERRO GALVANIZADO, COM ROSCA BSP, DE 1 1/4"</t>
  </si>
  <si>
    <t>19,44</t>
  </si>
  <si>
    <t>LUVA DE FERRO GALVANIZADO, COM ROSCA BSP, DE 1/2"</t>
  </si>
  <si>
    <t>6,28</t>
  </si>
  <si>
    <t>LUVA DE FERRO GALVANIZADO, COM ROSCA BSP, DE 1"</t>
  </si>
  <si>
    <t>13,91</t>
  </si>
  <si>
    <t>LUVA DE FERRO GALVANIZADO, COM ROSCA BSP, DE 2 1/2"</t>
  </si>
  <si>
    <t>66,47</t>
  </si>
  <si>
    <t>LUVA DE FERRO GALVANIZADO, COM ROSCA BSP, DE 2"</t>
  </si>
  <si>
    <t>36,44</t>
  </si>
  <si>
    <t>LUVA DE FERRO GALVANIZADO, COM ROSCA BSP, DE 3/4"</t>
  </si>
  <si>
    <t>8,55</t>
  </si>
  <si>
    <t>LUVA DE FERRO GALVANIZADO, COM ROSCA BSP, DE 3"</t>
  </si>
  <si>
    <t>100,28</t>
  </si>
  <si>
    <t>LUVA DE FERRO GALVANIZADO, COM ROSCA BSP, DE 4"</t>
  </si>
  <si>
    <t>158,13</t>
  </si>
  <si>
    <t>LUVA DE FERRO GALVANIZADO, COM ROSCA BSP, DE 5"</t>
  </si>
  <si>
    <t>288,09</t>
  </si>
  <si>
    <t>LUVA DE FERRO GALVANIZADO, COM ROSCA BSP, DE 6"</t>
  </si>
  <si>
    <t>475,17</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</si>
  <si>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</si>
  <si>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</si>
  <si>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</si>
  <si>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</si>
  <si>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35,97</t>
  </si>
  <si>
    <t>LUVA DE REDUCAO DE FERRO GALVANIZADO, COM ROSCA BSP MACHO/FEMEA, DE 1" X 1/2"</t>
  </si>
  <si>
    <t>20,30</t>
  </si>
  <si>
    <t>LUVA DE REDUCAO DE FERRO GALVANIZADO, COM ROSCA BSP MACHO/FEMEA, DE 1" X 3/4"</t>
  </si>
  <si>
    <t>LUVA DE REDUCAO DE FERRO GALVANIZADO, COM ROSCA BSP MACHO/FEMEA, DE 3/4" X 1/2"</t>
  </si>
  <si>
    <t>LUVA DE REDUCAO DE FERRO GALVANIZADO, COM ROSCA BSP, DE 1 1/2" X 1 1/4"</t>
  </si>
  <si>
    <t>25,27</t>
  </si>
  <si>
    <t>LUVA DE REDUCAO DE FERRO GALVANIZADO, COM ROSCA BSP, DE 1 1/2" X 1/2"</t>
  </si>
  <si>
    <t>23,25</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</si>
  <si>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</si>
  <si>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</si>
  <si>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</si>
  <si>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</si>
  <si>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20,86</t>
  </si>
  <si>
    <t>LUVA DE REDUCAO DE FERRO GALVANIZADO, COM ROSCA BSP, DE 1 1/4" X 3/4"</t>
  </si>
  <si>
    <t>LUVA DE REDUCAO DE FERRO GALVANIZADO, COM ROSCA BSP, DE 1" X 1/2"</t>
  </si>
  <si>
    <t>LUVA DE REDUCAO DE FERRO GALVANIZADO, COM ROSCA BSP, DE 1" X 3/4"</t>
  </si>
  <si>
    <t>14,01</t>
  </si>
  <si>
    <t>LUVA DE REDUCAO DE FERRO GALVANIZADO, COM ROSCA BSP, DE 2 1/2" X 1 1/2"</t>
  </si>
  <si>
    <t>70,98</t>
  </si>
  <si>
    <t>LUVA DE REDUCAO DE FERRO GALVANIZADO, COM ROSCA BSP, DE 2 1/2" X 2"</t>
  </si>
  <si>
    <t>LUVA DE REDUCAO DE FERRO GALVANIZADO, COM ROSCA BSP, DE 2" X 1 1/2"</t>
  </si>
  <si>
    <t>40,46</t>
  </si>
  <si>
    <t>LUVA DE REDUCAO DE FERRO GALVANIZADO, COM ROSCA BSP, DE 2" X 1 1/4"</t>
  </si>
  <si>
    <t>LUVA DE REDUCAO DE FERRO GALVANIZADO, COM ROSCA BSP, DE 2" X 1"</t>
  </si>
  <si>
    <t>LUVA DE REDUCAO DE FERRO GALVANIZADO, COM ROSCA BSP, DE 3/4" X 1/2"</t>
  </si>
  <si>
    <t>9,94</t>
  </si>
  <si>
    <t>LUVA DE REDUCAO DE FERRO GALVANIZADO, COM ROSCA BSP, DE 3" X 1 1/2"</t>
  </si>
  <si>
    <t>108,14</t>
  </si>
  <si>
    <t>LUVA DE REDUCAO DE FERRO GALVANIZADO, COM ROSCA BSP, DE 3" X 2 1/2"</t>
  </si>
  <si>
    <t>LUVA DE REDUCAO DE FERRO GALVANIZADO, COM ROSCA BSP, DE 3" X 2"</t>
  </si>
  <si>
    <t>LUVA DE REDUCAO DE FERRO GALVANIZADO, COM ROSCA BSP, DE 4" X 2 1/2"</t>
  </si>
  <si>
    <t>186,73</t>
  </si>
  <si>
    <t>LUVA DE REDUCAO DE FERRO GALVANIZADO, COM ROSCA BSP, DE 4" X 2"</t>
  </si>
  <si>
    <t>LUVA DE REDUCAO DE FERRO GALVANIZADO, COM ROSCA BSP, DE 4" X 3"</t>
  </si>
  <si>
    <t>LUVA DE REDUCAO EM ACO CARBONO, COM ENCAIXE PARA SOLDA DN SW, PRESSAO 3.000 LBS,  3/4 " X 1/2"</t>
  </si>
  <si>
    <t>13,88</t>
  </si>
  <si>
    <t>LUVA DE REDUCAO EM ACO CARBONO, COM ENCAIXE PARA SOLDA DN SW, PRESSAO 3.000 LBS, DN 1 1/2" X 1 1/4"</t>
  </si>
  <si>
    <t>LUVA DE REDUCAO EM ACO CARBONO, COM ENCAIXE PARA SOLDA DN SW, PRESSAO 3.000 LBS, DN 1 1/4"  X 1"</t>
  </si>
  <si>
    <t>50,84</t>
  </si>
  <si>
    <t>LUVA DE REDUCAO EM ACO CARBONO, COM ENCAIXE PARA SOLDA DN SW, PRESSAO 3.000 LBS, DN 1" X 3/4"</t>
  </si>
  <si>
    <t>19,38</t>
  </si>
  <si>
    <t>LUVA DE REDUCAO EM ACO CARBONO, COM ENCAIXE PARA SOLDA DN SW, PRESSAO 3.000 LBS, DN 2 1/2" X 2"</t>
  </si>
  <si>
    <t>206,31</t>
  </si>
  <si>
    <t>LUVA DE REDUCAO EM ACO CARBONO, COM ENCAIXE PARA SOLDA DN SW, PRESSAO 3.000 LBS, DN 2" X 1 1/2"</t>
  </si>
  <si>
    <t>102,54</t>
  </si>
  <si>
    <t>LUVA DE REDUCAO EM ACO CARBONO, COM ENCAIXE PARA SOLDA DN SW, PRESSAO 3.000 LBS, DN 3" X 2 1/2"</t>
  </si>
  <si>
    <t>278,98</t>
  </si>
  <si>
    <t>LUVA DE REDUCAO PARA TUBO PEX, METALICA, PARA CONEXAO COM ANEL DESLIZANTE, DN 20 X 16 MM</t>
  </si>
  <si>
    <t>8,65</t>
  </si>
  <si>
    <t>LUVA DE REDUCAO PARA TUBO PEX, METALICA, PARA CONEXAO COM ANEL DESLIZANTE, DN 25 X 16 MM</t>
  </si>
  <si>
    <t>13,79</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</si>
  <si>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</si>
  <si>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</si>
  <si>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</si>
  <si>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</si>
  <si>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24,51</t>
  </si>
  <si>
    <t>LUVA DE REDUCAO PARA TUBO PEX, PLASTICA, PARA CONEXAO COM CRIMPAGEM, DN 32 X 20 MM</t>
  </si>
  <si>
    <t>LUVA DE REDUCAO PARA TUBO PEX, PLASTICA, PARA CONEXAO COM CRIMPAGEM, DN 32 X 25 MM</t>
  </si>
  <si>
    <t>38,92</t>
  </si>
  <si>
    <t>LUVA DE REDUCAO ROSCAVEL, PVC, 1" X 3/4", PARA AGUA FRIA PREDIAL</t>
  </si>
  <si>
    <t>LUVA DE REDUCAO ROSCAVEL, PVC, 3/4" X 1/2", PARA AGUA FRIA PREDIAL</t>
  </si>
  <si>
    <t>4,58</t>
  </si>
  <si>
    <t>LUVA DE REDUCAO SOLDAVEL, PVC, 25 MM X 20 MM, PARA AGUA FRIA PREDIAL</t>
  </si>
  <si>
    <t>LUVA DE REDUCAO SOLDAVEL, PVC, 32 MM X 25 MM, PARA AGUA FRIA PREDIAL</t>
  </si>
  <si>
    <t>5,09</t>
  </si>
  <si>
    <t>LUVA DE REDUCAO SOLDAVEL, PVC, 40 MM X 32 MM, PARA AGUA FRIA PREDIAL</t>
  </si>
  <si>
    <t>6,19</t>
  </si>
  <si>
    <t>LUVA DE REDUCAO SOLDAVEL, PVC, 60 MM X 50 MM, PARA AGUA FRIA PREDIAL</t>
  </si>
  <si>
    <t>15,94</t>
  </si>
  <si>
    <t>LUVA DE REDUCAO, PVC, SOLDAVEL, 50 X 25 MM, PARA AGUA FRIA PREDIAL</t>
  </si>
  <si>
    <t>6,72</t>
  </si>
  <si>
    <t>LUVA DE TRANSICAO DE CPVC X PVC, SOLDAVEL, 22 X 25 MM, PARA AGUA QUENTE</t>
  </si>
  <si>
    <t>1,74</t>
  </si>
  <si>
    <t>LUVA DE TRANSICAO, CPVC, SOLDAVEL, 42 MM X 1 1/2", PARA AGUA QUENTE</t>
  </si>
  <si>
    <t>130,40</t>
  </si>
  <si>
    <t>LUVA DE TRANSICAO, CPVC, SOLDAVEL, 54 MM X 2", PARA AGUA QUENTE PREDIAL</t>
  </si>
  <si>
    <t>212,70</t>
  </si>
  <si>
    <t>LUVA DE TRANSICAO, CPVC, 15 MM X 1/2", PARA AGUA QUENTE PREDIAL</t>
  </si>
  <si>
    <t>10,60</t>
  </si>
  <si>
    <t>LUVA DE TRANSICAO, CPVC, 22 MM X 1/2", PARA AGUA QUENTE</t>
  </si>
  <si>
    <t>8,74</t>
  </si>
  <si>
    <t>LUVA DUPLA, PVC LEVE, DN 150 MM</t>
  </si>
  <si>
    <t>LUVA EM ACO CARBONO, SOLDAVEL, PRESSAO 3.000 LBS, DN 1 1/2"</t>
  </si>
  <si>
    <t>50,72</t>
  </si>
  <si>
    <t>LUVA EM ACO CARBONO, SOLDAVEL, PRESSAO 3.000 LBS, DN 1 1/4"</t>
  </si>
  <si>
    <t>39,67</t>
  </si>
  <si>
    <t>LUVA EM ACO CARBONO, SOLDAVEL, PRESSAO 3.000 LBS, DN 1/2"</t>
  </si>
  <si>
    <t>17,27</t>
  </si>
  <si>
    <t>LUVA EM ACO CARBONO, SOLDAVEL, PRESSAO 3.000 LBS, DN 1"</t>
  </si>
  <si>
    <t>LUVA EM ACO CARBONO, SOLDAVEL, PRESSAO 3.000 LBS, DN 2 1/2"</t>
  </si>
  <si>
    <t>160,60</t>
  </si>
  <si>
    <t>LUVA EM ACO CARBONO, SOLDAVEL, PRESSAO 3.000 LBS, DN 2"</t>
  </si>
  <si>
    <t>79,93</t>
  </si>
  <si>
    <t>LUVA EM ACO CARBONO, SOLDAVEL, PRESSAO 3.000 LBS, DN 3/4"</t>
  </si>
  <si>
    <t>LUVA EM ACO CARBONO, SOLDAVEL, PRESSAO 3.000 LBS, DN 3"</t>
  </si>
  <si>
    <t>217,40</t>
  </si>
  <si>
    <t>LUVA EM PVC RIGIDO ROSCAVEL, DE 1 1/2", PARA ELETRODUTO</t>
  </si>
  <si>
    <t>LUVA EM PVC RIGIDO ROSCAVEL, DE 1 1/4", PARA ELETRODUTO</t>
  </si>
  <si>
    <t>LUVA EM PVC RIGIDO ROSCAVEL, DE 1/2", PARA ELETRODUTO</t>
  </si>
  <si>
    <t>LUVA EM PVC RIGIDO ROSCAVEL, DE 1", PARA ELETRODUTO</t>
  </si>
  <si>
    <t>2,12</t>
  </si>
  <si>
    <t>LUVA EM PVC RIGIDO ROSCAVEL, DE 2 1/2", PARA ELETRODUTO</t>
  </si>
  <si>
    <t>14,54</t>
  </si>
  <si>
    <t>LUVA EM PVC RIGIDO ROSCAVEL, DE 2", PARA ELETRODUTO</t>
  </si>
  <si>
    <t>6,54</t>
  </si>
  <si>
    <t>LUVA EM PVC RIGIDO ROSCAVEL, DE 3/4", PARA ELETRODUTO</t>
  </si>
  <si>
    <t>1,51</t>
  </si>
  <si>
    <t>LUVA EM PVC RIGIDO ROSCAVEL, DE 3", PARA ELETRODUTO</t>
  </si>
  <si>
    <t>LUVA EM PVC RIGIDO ROSCAVEL, DE 4", PARA ELETRODUTO</t>
  </si>
  <si>
    <t>34,30</t>
  </si>
  <si>
    <t>LUVA PARA ELETRODUTO, EM ACO GALVANIZADO ELETROLITICO, DIAMETRO DE 100 MM (4")</t>
  </si>
  <si>
    <t>33,59</t>
  </si>
  <si>
    <t>LUVA PARA ELETRODUTO, EM ACO GALVANIZADO ELETROLITICO, DIAMETRO DE 15 MM (1/2")</t>
  </si>
  <si>
    <t>2,16</t>
  </si>
  <si>
    <t>LUVA PARA ELETRODUTO, EM ACO GALVANIZADO ELETROLITICO, DIAMETRO DE 20 MM (3/4")</t>
  </si>
  <si>
    <t>LUVA PARA ELETRODUTO, EM ACO GALVANIZADO ELETROLITICO, DIAMETRO DE 25 MM (1")</t>
  </si>
  <si>
    <t>LUVA PARA ELETRODUTO, EM ACO GALVANIZADO ELETROLITICO, DIAMETRO DE 32 MM (1 1/4")</t>
  </si>
  <si>
    <t>4,75</t>
  </si>
  <si>
    <t>LUVA PARA ELETRODUTO, EM ACO GALVANIZADO ELETROLITICO, DIAMETRO DE 40 MM (1 1/2")</t>
  </si>
  <si>
    <t>6,87</t>
  </si>
  <si>
    <t>LUVA PARA ELETRODUTO, EM ACO GALVANIZADO ELETROLITICO, DIAMETRO DE 50 MM (2")</t>
  </si>
  <si>
    <t>9,58</t>
  </si>
  <si>
    <t>LUVA PARA ELETRODUTO, EM ACO GALVANIZADO ELETROLITICO, DIAMETRO DE 65 MM (2 1/2")</t>
  </si>
  <si>
    <t>13,98</t>
  </si>
  <si>
    <t>LUVA PARA ELETRODUTO, EM ACO GALVANIZADO ELETROLITICO, DIAMETRO DE 80 MM (3")</t>
  </si>
  <si>
    <t>21,29</t>
  </si>
  <si>
    <t>LUVA PARA TUBO PEX, METALICO, PARA CONEXAO COM ANEL DESLIZANTE, DN 16 MM</t>
  </si>
  <si>
    <t>6,38</t>
  </si>
  <si>
    <t>LUVA PARA TUBO PEX, METALICO, PARA CONEXAO COM ANEL DESLIZANTE, DN 20 MM</t>
  </si>
  <si>
    <t>9,87</t>
  </si>
  <si>
    <t>LUVA PARA TUBO PEX, METALICO, PARA CONEXAO COM ANEL DESLIZANTE, DN 25 MM</t>
  </si>
  <si>
    <t>20,01</t>
  </si>
  <si>
    <t>LUVA PARA TUBO PEX, METALICO, PARA CONEXAO COM ANEL DESLIZANTE, DN 32 MM</t>
  </si>
  <si>
    <t>29,84</t>
  </si>
  <si>
    <t>LUVA PARA TUBO PEX, PLASTICA, PARA CONEXAO COM CRIMPAGEM, DN 16 MM</t>
  </si>
  <si>
    <t>13,01</t>
  </si>
  <si>
    <t>LUVA PARA TUBO PEX, PLASTICA, PARA CONEXAO COM CRIMPAGEM, DN 20 MM</t>
  </si>
  <si>
    <t>18,82</t>
  </si>
  <si>
    <t>LUVA PARA TUBO PEX, PLASTICA, PARA CONEXAO COM CRIMPAGEM, DN 25 MM</t>
  </si>
  <si>
    <t>28,51</t>
  </si>
  <si>
    <t>LUVA PARA TUBO PEX, PLASTICA, PARA CONEXAO COM CRIMPAGEM, DN 32 MM</t>
  </si>
  <si>
    <t>42,86</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</si>
  <si>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</si>
  <si>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</si>
  <si>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</si>
  <si>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</si>
  <si>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28,23</t>
  </si>
  <si>
    <t>LUVA PASSANTE DE COBRE (REF 601) SEM ANEL DE SOLDA, BOLSA 42 MM</t>
  </si>
  <si>
    <t>LUVA PASSANTE DE COBRE (REF 601) SEM ANEL DE SOLDA, BOLSA 54 MM</t>
  </si>
  <si>
    <t>LUVA PASSANTE DE COBRE (REF 601) SEM ANEL DE SOLDA, BOLSA 66 MM</t>
  </si>
  <si>
    <t>LUVA PPR, SOLDAVEL, DN 110 MM, PARA AGUA QUENTE PREDIAL</t>
  </si>
  <si>
    <t>133,90</t>
  </si>
  <si>
    <t>LUVA PPR, SOLDAVEL, DN 20 MM, PARA AGUA QUENTE PREDIAL</t>
  </si>
  <si>
    <t>LUVA PPR, SOLDAVEL, DN 25 MM, PARA AGUA QUENTE PREDIAL</t>
  </si>
  <si>
    <t>2,94</t>
  </si>
  <si>
    <t>LUVA PPR, SOLDAVEL, DN 32 MM, PARA AGUA QUENTE PREDIAL</t>
  </si>
  <si>
    <t>3,86</t>
  </si>
  <si>
    <t>LUVA PPR, SOLDAVEL, DN 40 MM, PARA AGUA QUENTE PREDIAL</t>
  </si>
  <si>
    <t>9,82</t>
  </si>
  <si>
    <t>LUVA PPR, SOLDAVEL, DN 50 MM, PARA AGUA QUENTE PREDIAL</t>
  </si>
  <si>
    <t>14,83</t>
  </si>
  <si>
    <t>LUVA PPR, SOLDAVEL, DN 63 MM, PARA AGUA QUENTE PREDIAL</t>
  </si>
  <si>
    <t>22,08</t>
  </si>
  <si>
    <t>LUVA PPR, SOLDAVEL, DN 75 MM, PARA AGUA QUENTE PREDIAL</t>
  </si>
  <si>
    <t>51,85</t>
  </si>
  <si>
    <t>LUVA PPR, SOLDAVEL, DN 90 MM, PARA AGUA QUENTE PREDIAL</t>
  </si>
  <si>
    <t>83,68</t>
  </si>
  <si>
    <t>LUVA PVC SOLDAVEL, 110 MM, PARA AGUA FRIA PREDIAL</t>
  </si>
  <si>
    <t>107,07</t>
  </si>
  <si>
    <t>LUVA PVC SOLDAVEL, 20 MM, PARA AGUA FRIA PREDIAL</t>
  </si>
  <si>
    <t>0,89</t>
  </si>
  <si>
    <t>LUVA PVC SOLDAVEL, 25 MM, PARA AGUA FRIA PREDIAL</t>
  </si>
  <si>
    <t>LUVA PVC SOLDAVEL, 32 MM, PARA AGUA FRIA PREDIAL</t>
  </si>
  <si>
    <t>LUVA PVC SOLDAVEL, 40 MM, PARA AGUA FRIA PREDIAL</t>
  </si>
  <si>
    <t>5,42</t>
  </si>
  <si>
    <t>LUVA PVC SOLDAVEL, 50 MM, PARA AGUA FRIA PREDIAL</t>
  </si>
  <si>
    <t>6,36</t>
  </si>
  <si>
    <t>LUVA PVC SOLDAVEL, 60 MM, PARA AGUA FRIA PREDIAL</t>
  </si>
  <si>
    <t>16,58</t>
  </si>
  <si>
    <t>LUVA PVC SOLDAVEL, 75 MM, PARA AGUA FRIA PREDIAL</t>
  </si>
  <si>
    <t>LUVA PVC SOLDAVEL, 85 MM, PARA AGUA FRIA PREDIAL</t>
  </si>
  <si>
    <t>66,00</t>
  </si>
  <si>
    <t>LUVA PVC, ROSCAVEL,  2 1/2",  AGUA FRIA PREDIAL</t>
  </si>
  <si>
    <t>32,10</t>
  </si>
  <si>
    <t>LUVA PVC, ROSCAVEL, 1 1/2",  AGUA FRIA PREDIAL</t>
  </si>
  <si>
    <t>LUVA PVC, ROSCAVEL, 1 1/4", AGUA FRIA PREDIAL</t>
  </si>
  <si>
    <t>9,27</t>
  </si>
  <si>
    <t>LUVA PVC, ROSCAVEL, 2",  AGUA FRIA PREDIAL</t>
  </si>
  <si>
    <t>20,46</t>
  </si>
  <si>
    <t>LUVA PVC, ROSCAVEL, 3", AGUA FRIA PREDIAL</t>
  </si>
  <si>
    <t>LUVA RASPA DE COURO, CANO CURTO (PUNHO *7* CM)</t>
  </si>
  <si>
    <t>LUVA ROSCAVEL, PVC, 1/2", AGUA FRIA PREDIAL</t>
  </si>
  <si>
    <t>LUVA ROSCAVEL, PVC, 1", AGUA FRIA PREDIAL</t>
  </si>
  <si>
    <t>5,34</t>
  </si>
  <si>
    <t>LUVA ROSCAVEL, PVC, 3/4", AGUA FRIA PREDIAL</t>
  </si>
  <si>
    <t>3,19</t>
  </si>
  <si>
    <t>LUVA SIMPLES, PVC PBA, JE, DN 100 / DE 110 MM, PARA REDE AGUA (NBR 10351)</t>
  </si>
  <si>
    <t>62,94</t>
  </si>
  <si>
    <t>LUVA SIMPLES, PVC PBA, JE, DN 50 / DE 60 MM, PARA REDE AGUA (NBR 10351)</t>
  </si>
  <si>
    <t>LUVA SIMPLES, PVC PBA, JE, DN 75 / DE 85 MM, PARA REDE AGUA (NBR 10351)</t>
  </si>
  <si>
    <t>44,35</t>
  </si>
  <si>
    <t>LUVA SIMPLES, PVC SERIE R, 100 MM, PARA ESGOTO OU AGUAS PLUVIAIS PREDIAIS</t>
  </si>
  <si>
    <t>19,74</t>
  </si>
  <si>
    <t>LUVA SIMPLES, PVC SERIE R, 150 MM, PARA ESGOTO OU AGUAS PLUVIAIS PREDIAIS</t>
  </si>
  <si>
    <t>58,65</t>
  </si>
  <si>
    <t>LUVA SIMPLES, PVC SERIE R, 40 MM, PARA ESGOTO OU AGUAS PLUVIAIS PREDIAIS</t>
  </si>
  <si>
    <t>LUVA SIMPLES, PVC SERIE R, 50 MM, PARA ESGOTO OU AGUAS PLUVIAIS PREDIAIS</t>
  </si>
  <si>
    <t>11,50</t>
  </si>
  <si>
    <t>LUVA SIMPLES, PVC SERIE R, 75 MM, PARA ESGOTO OU AGUAS PLUVIAIS PREDIAIS</t>
  </si>
  <si>
    <t>LUVA SIMPLES, PVC, SOLDAVEL, DN 100 MM, SERIE NORMAL, PARA ESGOTO PREDIAL</t>
  </si>
  <si>
    <t>8,62</t>
  </si>
  <si>
    <t>LUVA SIMPLES, PVC, SOLDAVEL, DN 150 MM, SERIE NORMAL, PARA ESGOTO PREDIAL</t>
  </si>
  <si>
    <t>41,73</t>
  </si>
  <si>
    <t>LUVA SIMPLES, PVC, SOLDAVEL, DN 40 MM, SERIE NORMAL, PARA ESGOTO PREDIAL</t>
  </si>
  <si>
    <t>LUVA SIMPLES, PVC, SOLDAVEL, DN 50 MM, SERIE NORMAL, PARA ESGOTO PREDIAL</t>
  </si>
  <si>
    <t>3,93</t>
  </si>
  <si>
    <t>LUVA SIMPLES, PVC, SOLDAVEL, DN 75 MM, SERIE NORMAL, PARA ESGOTO PREDIAL</t>
  </si>
  <si>
    <t>7,43</t>
  </si>
  <si>
    <t>LUVA SOLDAVEL COM BUCHA DE LATAO, PVC, 20 MM X 1/2"</t>
  </si>
  <si>
    <t>7,09</t>
  </si>
  <si>
    <t>LUVA SOLDAVEL COM BUCHA DE LATAO, PVC, 25 MM X 1/2"</t>
  </si>
  <si>
    <t>7,52</t>
  </si>
  <si>
    <t>LUVA SOLDAVEL COM BUCHA DE LATAO, PVC, 25 MM X 3/4"</t>
  </si>
  <si>
    <t>LUVA SOLDAVEL COM BUCHA DE LATAO, PVC, 32 MM X 1"</t>
  </si>
  <si>
    <t>25,42</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</si>
  <si>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</si>
  <si>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</si>
  <si>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</si>
  <si>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</si>
  <si>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</si>
  <si>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</si>
  <si>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33,95</t>
  </si>
  <si>
    <t>LUVA, PEAD PE 100,  DE 400 MM, PARA ELETROFUSAO</t>
  </si>
  <si>
    <t>2.927,43</t>
  </si>
  <si>
    <t>LUVA, PEAD PE 100,  DE 63 MM, PARA ELETROFUSAO</t>
  </si>
  <si>
    <t>28,16</t>
  </si>
  <si>
    <t>LUVA, PEAD PE 100, DE 125 MM, PARA ELETROFUSAO</t>
  </si>
  <si>
    <t>67,17</t>
  </si>
  <si>
    <t>LUVA, PEAD PE 100, DE 20 MM, PARA ELETROFUSAO</t>
  </si>
  <si>
    <t>12,94</t>
  </si>
  <si>
    <t>LUVA, PEAD PE 100, DE 200 MM, PARA ELETROFUSAO</t>
  </si>
  <si>
    <t>231,50</t>
  </si>
  <si>
    <t>LUVA, PEAD PE 100, DE 32 MM, PARA ELETROFUSAO</t>
  </si>
  <si>
    <t>MACANETA ALAVANCA RETA OCA, EM ZAMAC COM ACABAMENTO CROMADO, COMPRIMENTO APROX DE 15 CM</t>
  </si>
  <si>
    <t>59,12</t>
  </si>
  <si>
    <t>MACANETA ALAVANCA, RETA SIMPLES / OCA, CROMADA, COMPRIMENTO DE 10 A 16 CM, ACABAMENTO PADRAO POPULAR - SOMENTE MACANETAS</t>
  </si>
  <si>
    <t>27,33</t>
  </si>
  <si>
    <t>MACANETA BOLA, EM ZAMAC COM ACABAMENTO CROMADO, DIAMETRO DE APROX 2 1/2"</t>
  </si>
  <si>
    <t>99,39</t>
  </si>
  <si>
    <t>MACARICO DE SOLDA 201 PARA EXTENSAO GLP OU ACETILENO</t>
  </si>
  <si>
    <t>199,20</t>
  </si>
  <si>
    <t>MACARIQUEIRO</t>
  </si>
  <si>
    <t>16,75</t>
  </si>
  <si>
    <t>MACARIQUEIRO (MENSALISTA)</t>
  </si>
  <si>
    <t>2.943,91</t>
  </si>
  <si>
    <t>MADEIRA ROLICA TRATADA, D = 12 A 15 CM, H = 3,00 M, EM EUCALIPTO OU EQUIVALENTE DA REGIAO</t>
  </si>
  <si>
    <t>21,85</t>
  </si>
  <si>
    <t>MADEIRA ROLICA TRATADA, D = 16 A 20 CM, H = 6,00 M, EM EUCALIPTO OU EQUIVALENTE DA REGIAO</t>
  </si>
  <si>
    <t>44,12</t>
  </si>
  <si>
    <t>MADEIRA ROLICA TRATADA, D = 25 A 29 CM, H = 6,50 M, EM EUCALIPTO OU EQUIVALENTE DA REGIAO</t>
  </si>
  <si>
    <t>117,06</t>
  </si>
  <si>
    <t>MADEIRA ROLICA TRATADA, D = 30 A 34 CM, H = 6,50 M, EM EUCALIPTO OU EQUIVALENTE DA REGIAO</t>
  </si>
  <si>
    <t>170,53</t>
  </si>
  <si>
    <t>MADEIRA SERRADA EM PINUS, MISTA OU EQUIVALENTE DA REGIAO - BRUTA</t>
  </si>
  <si>
    <t>1.685,91</t>
  </si>
  <si>
    <t>MANGOTE DE SEGURANCA EM RASPA DE COURO</t>
  </si>
  <si>
    <t>28,00</t>
  </si>
  <si>
    <t>MANGUEIRA CRISTAL PARA NIVEL, LISA, PVC TRANSPARENTE, 3/8" X1,5 MM</t>
  </si>
  <si>
    <t>MANGUEIRA CRISTAL PARA NIVEL, LISA, PVC TRANSPARENTE, 5/16" X1 MM</t>
  </si>
  <si>
    <t>1,89</t>
  </si>
  <si>
    <t>MANGUEIRA CRISTAL TRANCADA, PVC COM REFORCO, COM PRESSAO DE TRABALHO (PT) 250 LBS/POL2, DE 3/4" X *2,8* MM</t>
  </si>
  <si>
    <t>13,34</t>
  </si>
  <si>
    <t>MANGUEIRA CRISTAL TRANCADA, PVC COM REFORCO, PRESSAO DE TRABALHO (PT) 250 LBS/POL2, DE 1" X *3,4* MM</t>
  </si>
  <si>
    <t>MANGUEIRA CRISTAL, LISA, PVC TRANSPARENTE, 1/2" X 2 MM</t>
  </si>
  <si>
    <t>MANGUEIRA CRISTAL, LISA, PVC TRANSPARENTE, 1/4" X1 MM</t>
  </si>
  <si>
    <t>1,40</t>
  </si>
  <si>
    <t>MANGUEIRA CRISTAL, LISA, PVC TRANSPARENTE, 1/4" X1,5 MM</t>
  </si>
  <si>
    <t>MANGUEIRA CRISTAL, LISA, PVC TRANSPARENTE, 3/4" X 2 MM</t>
  </si>
  <si>
    <t>MANGUEIRA DE INCENDIO, TIPO 1, DE 1 1/2", COMPRIMENTO = 15 M, TECIDO EM FIO DE POLIESTER E TUBO INTERNO EM BORRACHA SINTETICA, COM UNIOES ENGATE RAPIDO</t>
  </si>
  <si>
    <t>334,88</t>
  </si>
  <si>
    <t>MANGUEIRA DE INCENDIO, TIPO 1, DE 1 1/2", COMPRIMENTO = 20 M, TECIDO EM FIO DE POLIESTER E TUBO INTERNO EM BORRACHA SINTETICA, COM UNIOES ENGATE RAPIDO</t>
  </si>
  <si>
    <t>412,79</t>
  </si>
  <si>
    <t>MANGUEIRA DE INCENDIO, TIPO 1, DE 1 1/2", COMPRIMENTO = 25 M, TECIDO EM FIO DE POLIESTER E TUBO INTERNO EM BORRACHA SINTETICA, COM UNIOES ENGATE RAPIDO</t>
  </si>
  <si>
    <t>513,92</t>
  </si>
  <si>
    <t>MANGUEIRA DE INCENDIO, TIPO 1, DE 1 1/2", COMPRIMENTO = 30 M, TECIDO EM FIO DE POLIESTER E TUBO INTERNO EM BORRACHA SINTETICA, COM UNIOES ENGATE RAPIDO</t>
  </si>
  <si>
    <t>548,73</t>
  </si>
  <si>
    <t>MANGUEIRA DE INCENDIO, TIPO 2, DE 1 1/2", COMPRIMENTO = 15 M, TECIDO EM FIO DE POLIESTER E TUBO INTERNO EM BORRACHA SINTETICA, COM UNIOES ENGATE RAPIDO</t>
  </si>
  <si>
    <t>495,68</t>
  </si>
  <si>
    <t>MANGUEIRA DE INCENDIO, TIPO 2, DE 1 1/2", COMPRIMENTO = 20 M, TECIDO EM FIO DE POLIESTER E TUBO INTERNO EM BORRACHA SINTETICA, COM UNIOES</t>
  </si>
  <si>
    <t>591,01</t>
  </si>
  <si>
    <t>MANGUEIRA DE INCENDIO, TIPO 2, DE 1 1/2", COMPRIMENTO = 25 M, TECIDO EM FIO DE POLIESTER E TUBO INTERNO EM BORRACHA SINTETICA, COM UNIOES</t>
  </si>
  <si>
    <t>596,81</t>
  </si>
  <si>
    <t>MANGUEIRA DE INCENDIO, TIPO 2, DE 1 1/2", COMPRIMENTO = 30 M, TECIDO EM FIO DE POLIESTER E TUBO INTERNO EM BORRACHA SINTETICA, COM UNIOES</t>
  </si>
  <si>
    <t>779,17</t>
  </si>
  <si>
    <t>MANGUEIRA DE INCENDIO, TIPO 2, DE 2 1/2", COMPRIMENTO = 15 M, TECIDO EM FIO DE POLIESTER E TUBO INTERNO EM BORRACHA SINTETICA, COM UNIOES ENGATE RAPIDO</t>
  </si>
  <si>
    <t>664,78</t>
  </si>
  <si>
    <t>MANGUEIRA DE INCENDIO, TIPO 2, DE 2 1/2", COMPRIMENTO = 20 M, TECIDO EM FIO DE POLIESTER E TUBO INTERNO EM BORRACHA SINTETICA, COM UNIOES</t>
  </si>
  <si>
    <t>837,20</t>
  </si>
  <si>
    <t>MANGUEIRA DE INCENDIO, TIPO 2, DE 2 1/2", COMPRIMENTO = 25 M, TECIDO EM FIO DE POLIESTER E TUBO INTERNO EM BORRACHA SINTETICA, COM UNIOES ENGATE RAPIDO</t>
  </si>
  <si>
    <t>1.017,90</t>
  </si>
  <si>
    <t>MANGUEIRA DE INCENDIO, TIPO 2, DE 2 1/2", COMPRIMENTO = 30 M, TECIDO EM FIO DE POLIESTER E TUBO INTERNO EM BORRACHA SINTETICA, COM UNIOES ENGATE RAPIDO</t>
  </si>
  <si>
    <t>1.160,47</t>
  </si>
  <si>
    <t>MANGUEIRA DE PVC FLEXIVEL,TIPO FLAT/ACHATADA, COR LARANJA, D = 1 1/2" (40 MM), PARA CONDUCAO DE AGUA, SERVICOS LEVES E MEDIOS</t>
  </si>
  <si>
    <t>21,69</t>
  </si>
  <si>
    <t>MANGUEIRA PARA GAS - GLP, PVC, TRANCADA, DIAMETRO DE 3/8", COMPRIMENTO DE 1M (NORMATIZADA)</t>
  </si>
  <si>
    <t>17,44</t>
  </si>
  <si>
    <t>MANIPULADOR TELESCOPICO, POTENCIA DE 101 HP, CAPACIDADE DE CARGA DE 3.500 KG, ALTURA MAXIMA DE ELEVACAO DE 12 M</t>
  </si>
  <si>
    <t>571.384,45</t>
  </si>
  <si>
    <t>MANIPULADOR TELESCOPICO, POTENCIA DE 85 HP, CAPACIDADE DE CARGA DE 3.500 KG, ALTURA MAXIMA DE ELEVACAO DE 12,3 M</t>
  </si>
  <si>
    <t>507.990,00</t>
  </si>
  <si>
    <t>MANOMETRO COM CAIXA EM ACO PINTADO, ESCALA *10* KGF/CM2 (*10* BAR), DIAMETRO NOMINAL DE *63* MM, CONEXAO DE 1/4"</t>
  </si>
  <si>
    <t>102,13</t>
  </si>
  <si>
    <t>MANOMETRO COM CAIXA EM ACO PINTADO, ESCALA *10* KGF/CM2 (*10* BAR), DIAMETRO NOMINAL DE 100 MM, CONEXAO DE 1/2"</t>
  </si>
  <si>
    <t>162,00</t>
  </si>
  <si>
    <t>MANTA ALUMINIZADA NAS DUAS FACES, PARA SUBCOBERTURA,  E = *2* MM</t>
  </si>
  <si>
    <t>MANTA ALUMINIZADA 1 FACE PARA SUBCOBERTURA, E = *1* MM</t>
  </si>
  <si>
    <t>6,17</t>
  </si>
  <si>
    <t>MANTA ANTIRRUIDO DE POLIESTER (PET) PARA CONTRAPISO E = *8* MM</t>
  </si>
  <si>
    <t>22,37</t>
  </si>
  <si>
    <t>MANTA ASFALTICA ELASTOMERICA EM POLIESTER ALUMINIZADA 3 MM, TIPO III, CLASSE B (NBR 9952)</t>
  </si>
  <si>
    <t>44,52</t>
  </si>
  <si>
    <t>MANTA ASFALTICA ELASTOMERICA EM POLIESTER 3 MM, TIPO III, CLASSE B, ACABAMENTO PP (NBR 9952)</t>
  </si>
  <si>
    <t>MANTA ASFALTICA ELASTOMERICA EM POLIESTER 4 MM, TIPO III, CLASSE B, ACABAMENTO PP (NBR 9952)</t>
  </si>
  <si>
    <t>56,57</t>
  </si>
  <si>
    <t>MANTA ASFALTICA ELASTOMERICA EM POLIESTER 5 MM, TIPO III, CLASSE B, ACABAMENTO PP (NBR 9952)</t>
  </si>
  <si>
    <t>82,31</t>
  </si>
  <si>
    <t>MANTA ASFALTICA ELASTOMERICA TIPO GLASS 3 MM, TIPO II, CLASSE C, ACABAMENTO PP (NBR 9952)</t>
  </si>
  <si>
    <t>32,51</t>
  </si>
  <si>
    <t>MANTA DE BORRACHA ANTIRRUIDO 5 MM</t>
  </si>
  <si>
    <t>MANTA DE POLIETILENO EXPANDIDO (PEBD) ANTICHAMAS, E = 8 MM</t>
  </si>
  <si>
    <t>8,34</t>
  </si>
  <si>
    <t>MANTA DE POLIETILENO EXPANDIDO (PEBD), E = 5 MM</t>
  </si>
  <si>
    <t>5,36</t>
  </si>
  <si>
    <t>MANTA DE POLIETILENO EXPANDIDO, COM 1 FACE METALIZADA PARA SUBCOBERTURA,  E = *5* MM</t>
  </si>
  <si>
    <t>MANTA GEOTEXTIL TECIDO DE LAMINETES DE POLIPROPILENO, RESISTENCIA A TRACAO = *25* KN/M</t>
  </si>
  <si>
    <t>20,45</t>
  </si>
  <si>
    <t>MANTA LIQUIDA DE BASE ASFALTICA MODIFICADA COM A ADICAO DE ELASTOMEROS DILUIDOS EM SOLVENTE ORGANICO, APLICACAO A FRIO (MEMBRANA IMPERMEABILIZANTE ASFASTICA)</t>
  </si>
  <si>
    <t>18,92</t>
  </si>
  <si>
    <t>MANTA TERMOPLASTICA, PEAD, GEOMEMBRANA LISA, E = 0,50 MM  ( NBR 15352)</t>
  </si>
  <si>
    <t>14,77</t>
  </si>
  <si>
    <t>MANTA TERMOPLASTICA, PEAD, GEOMEMBRANA LISA, E = 0,75 MM (NBR 15352)</t>
  </si>
  <si>
    <t>MANTA TERMOPLASTICA, PEAD, GEOMEMBRANA LISA, E = 0,80 MM (NBR 15352)</t>
  </si>
  <si>
    <t>23,66</t>
  </si>
  <si>
    <t>MANTA TERMOPLASTICA, PEAD, GEOMEMBRANA LISA, E = 1,00 MM (NBR 15352)</t>
  </si>
  <si>
    <t>29,58</t>
  </si>
  <si>
    <t>MANTA TERMOPLASTICA, PEAD, GEOMEMBRANA LISA, E = 1,50 MM (NBR 15352)</t>
  </si>
  <si>
    <t>44,36</t>
  </si>
  <si>
    <t>MANTA TERMOPLASTICA, PEAD, GEOMEMBRANA LISA, E = 2,00 MM (NBR 15352)</t>
  </si>
  <si>
    <t>59,42</t>
  </si>
  <si>
    <t>MANTA TERMOPLASTICA, PEAD, GEOMEMBRANA LISA, E = 2,50 MM (NBR 15352)</t>
  </si>
  <si>
    <t>73,79</t>
  </si>
  <si>
    <t>MANTA TERMOPLASTICA, PEAD, GEOMEMBRANA TEXTURIZADA EM AMBAS AS FACES, E = 0,50 MM ( NBR 15352)</t>
  </si>
  <si>
    <t>16,47</t>
  </si>
  <si>
    <t>MANTA TERMOPLASTICA, PEAD, GEOMEMBRANA TEXTURIZADA EM AMBAS AS FACES, E = 0,75 MM ( NBR 15352)</t>
  </si>
  <si>
    <t>MANTA TERMOPLASTICA, PEAD, GEOMEMBRANA TEXTURIZADA EM AMBAS AS FACES, E = 0,80 MM ( NBR 15352)</t>
  </si>
  <si>
    <t>26,35</t>
  </si>
  <si>
    <t>MANTA TERMOPLASTICA, PEAD, GEOMEMBRANA TEXTURIZADA EM AMBAS AS FACES, E = 1,00 MM ( NBR 15352)</t>
  </si>
  <si>
    <t>32,36</t>
  </si>
  <si>
    <t>MANTA TERMOPLASTICA, PEAD, GEOMEMBRANA TEXTURIZADA EM AMBAS AS FACES, E = 1,50 MM ( NBR 15352)</t>
  </si>
  <si>
    <t>47,90</t>
  </si>
  <si>
    <t>MANTA TERMOPLASTICA, PEAD, GEOMEMBRANA TEXTURIZADA EM AMBAS AS FACES, E = 2,00 MM ( NBR 15352)</t>
  </si>
  <si>
    <t>64,73</t>
  </si>
  <si>
    <t>MANTA TERMOPLASTICA, PEAD, GEOMEMBRANA TEXTURIZADA EM AMBAS AS FACES, E = 2,50 MM ( NBR 15352)</t>
  </si>
  <si>
    <t>80,74</t>
  </si>
  <si>
    <t>MAQUINA DE 40 MM PARA FECHADURA DE EMBUTIR EXTERNA, EM ACO INOX</t>
  </si>
  <si>
    <t>41,51</t>
  </si>
  <si>
    <t>MAQUINA DE 40 MM PARA FECHADURA, PARA PORTA DE BANHEIRO, EM ACO INOX</t>
  </si>
  <si>
    <t>37,55</t>
  </si>
  <si>
    <t>MAQUINA DE 40 MM PARA FECHADURA, PARA PORTA INTERNA, EM ACO INOX</t>
  </si>
  <si>
    <t>MAQUINA DE 55 MM PARA FECHADURA DE EMBUTIR EXTERNA, EM ACO INOX</t>
  </si>
  <si>
    <t>71,23</t>
  </si>
  <si>
    <t>MAQUINA DE 55 MM PARA FECHADURA, PARA PORTA DE BANHEIRO, EM ACO INOX</t>
  </si>
  <si>
    <t>54,35</t>
  </si>
  <si>
    <t>MAQUINA DE 55 MM PARA FECHADURA, PARA PORTA INTERNA, EM ACO INOX</t>
  </si>
  <si>
    <t>MAQUINA DEMARCADORA DE FAIXA DE TRAFEGO A FRIO, AUTOPROPELIDA, MOTOR DIESEL 38 HP</t>
  </si>
  <si>
    <t>723.336,37</t>
  </si>
  <si>
    <t>MAQUINA EXTRUSORA DE CONCRETO PARA GUIAS E SARJETAS, COM MOTOR A DIESEL DE 14 CV</t>
  </si>
  <si>
    <t>70.491,09</t>
  </si>
  <si>
    <t>MAQUINA MANUAL TIPO PRENSA PARA PRODUCAO DE BLOCOS E PAVIMENTOS DE CONCRETO, COM MOTOR ELETRICO TRIFASICO PARA VIBRACAO, POTENCIA TOTAL INSTALADA DE 1,5 KW</t>
  </si>
  <si>
    <t>29.509,43</t>
  </si>
  <si>
    <t>MAQUINA PARA CORTE COM DISCO ABRASIVO DE DIAMETRO DE 18'' (450 MM), COM MOTOR ELETRICO TRIFASICO DE 10 CV</t>
  </si>
  <si>
    <t>13.654,86</t>
  </si>
  <si>
    <t>MAQUINA TIPO PRENSA HIDRAULICA, PARA FABRICACAO DE TUBOS DE CONCRETO PARA AGUAS PLUVIAIS, DN 200 A DN 600 MM X 1000 MM DE COMPRIMENTO, COM MOTOR PRINCIPAL DE 20 CV</t>
  </si>
  <si>
    <t>292.883,95</t>
  </si>
  <si>
    <t>MAQUINA TIPO VASO/TANQUE/JATO DE PRESSAO PORTATIL PARA JATEAMENTO, CONTROLE AUTOMATICO E REMOTO, CAMARA DE 1 SAIDA, 280 L, DIAM. *670* MM, BICO JATO CURTO VENTURI DE 5/16", MANGUEIRA DE 1" DE 10 M, COMPLETA (VALVULAS POP UP E DOSADORA, FUNDO CONICO ETC)</t>
  </si>
  <si>
    <t>31.676,45</t>
  </si>
  <si>
    <t>MAQUINA TRANSFORMADORA MONOFASICA PARA SOLDA ELETRICA, TENSAO DE 220 V, FREQUENCIA DE 60 HZ, FAIXA DE CORRENTE ENTRE 80 A (+/- 10 A) E 250 A, POTENCIA ENTRE 14,00 KVA E 15,0 KVA, CICLO DE TRABALHO ENTRE 10% E 20% A 250 A</t>
  </si>
  <si>
    <t>412,53</t>
  </si>
  <si>
    <t>MARCENEIRO (HORISTA)</t>
  </si>
  <si>
    <t>MARCENEIRO (MENSALISTA)</t>
  </si>
  <si>
    <t>MARMORISTA / GRANITEIRO (HORISTA)</t>
  </si>
  <si>
    <t>17,68</t>
  </si>
  <si>
    <t>MARMORISTA / GRANITEIRO (MENSALISTA)</t>
  </si>
  <si>
    <t>3.105,79</t>
  </si>
  <si>
    <t>MARTELO DE SOLDADOR/PICADOR DE SOLDA</t>
  </si>
  <si>
    <t>48,39</t>
  </si>
  <si>
    <t>MARTELO DEMOLIDOR ELETRICO, COM POTENCIA DE 2.000 W, FREQUENCIA DE 1.000 IMPACTOS POR MINUTO, FORÇA DE IMPACTO ENTRE 60 E 65 J, PESO DE 30 KG</t>
  </si>
  <si>
    <t>7.000,00</t>
  </si>
  <si>
    <t>MARTELO DEMOLIDOR PNEUMATICO MANUAL, COM REDUCAO DE VIBRACAO, PESO DE 21 KG</t>
  </si>
  <si>
    <t>13.050,63</t>
  </si>
  <si>
    <t>MARTELO DEMOLIDOR PNEUMATICO MANUAL, COM REDUCAO DE VIBRACAO, PESO DE 31,5 KG</t>
  </si>
  <si>
    <t>15.017,94</t>
  </si>
  <si>
    <t>MARTELO DEMOLIDOR PNEUMATICO MANUAL, PADRAO, PESO DE 32 KG</t>
  </si>
  <si>
    <t>14.184,23</t>
  </si>
  <si>
    <t>MARTELO DEMOLIDOR PNEUMATICO MANUAL, PESO  DE 28 KG, COM SILENCIADOR</t>
  </si>
  <si>
    <t>15.959,18</t>
  </si>
  <si>
    <t>MARTELO PERFURADOR PNEUMATICO MANUAL, DE SUPERFICIE, COM AVANCO DE COLUNA, PESO DE 22 KG</t>
  </si>
  <si>
    <t>29.366,00</t>
  </si>
  <si>
    <t>MARTELO PERFURADOR PNEUMATICO MANUAL, HASTE 25 X 75 MM, 21 KG</t>
  </si>
  <si>
    <t>16.423,65</t>
  </si>
  <si>
    <t>MARTELO PERFURADOR PNEUMATICO MANUAL, PESO DE 25 KG, COM SILENCIADOR</t>
  </si>
  <si>
    <t>16.114,11</t>
  </si>
  <si>
    <t>MASCARA DE SEGURANCA PARA SOLDA COM ESCUDO DE CELERON E CARNEIRA DE PLASTICO COM REGULAGEM</t>
  </si>
  <si>
    <t>MASSA ACRILICA PARA SUPERFICIES INTERNAS E EXTERNAS</t>
  </si>
  <si>
    <t>6,40</t>
  </si>
  <si>
    <t>MASSA CORRIDA PARA SUPERFICIES DE AMBIENTES INTERNOS</t>
  </si>
  <si>
    <t>3,56</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</si>
  <si>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</si>
  <si>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</si>
  <si>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</si>
  <si>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71,45</t>
  </si>
  <si>
    <t>MASSA EPOXI BICOMPONENTE PARA REPAROS</t>
  </si>
  <si>
    <t>134,64</t>
  </si>
  <si>
    <t>MASSA PARA MADEIRA - INTERIOR E EXTERIOR</t>
  </si>
  <si>
    <t>14,34</t>
  </si>
  <si>
    <t>MASSA PARA VIDRO</t>
  </si>
  <si>
    <t>13,56</t>
  </si>
  <si>
    <t>MASSA PLASTICA PARA MARMORE/GRANITO</t>
  </si>
  <si>
    <t>MASSA PREMIUM PARA TEXTURA LISA DE BASE ACRILICA, USO INTERNO E EXTERNO</t>
  </si>
  <si>
    <t>5,63</t>
  </si>
  <si>
    <t>MASSA PREMIUM PARA TEXTURA RUSTICA DE BASE ACRILICA, COR BRANCA, USO INTERNO E EXTERNO</t>
  </si>
  <si>
    <t>MASTRO SIMPLES GALVANIZADO DIAMETRO NOMINAL 1 1/2"</t>
  </si>
  <si>
    <t>MASTRO SIMPLES GALVANIZADO DIAMETRO NOMINAL 2"</t>
  </si>
  <si>
    <t>69,04</t>
  </si>
  <si>
    <t>MASTRO TELESCOPICO DE 4 METROS (3 M X DN= 2" + 1 M X DN= 1 1/2")</t>
  </si>
  <si>
    <t>459,39</t>
  </si>
  <si>
    <t>MASTRO TELESCOPICO GALVANIZADO 5 METROS (3 M X DN= 2" + 2 M X DN= 1 1/2")</t>
  </si>
  <si>
    <t>MASTRO TELESCOPICO GALVANIZADO 6 METROS (3 M X DN= 2" + 3 M X DN= 1Â½")</t>
  </si>
  <si>
    <t>465,84</t>
  </si>
  <si>
    <t>MASTRO TELESCOPICO GALVANIZADO 7 METROS (6 M X DN= 2" + 1 M X DN= 1 1/2")</t>
  </si>
  <si>
    <t>632,28</t>
  </si>
  <si>
    <t>MASTRO TELESCOPICO GALVANIZADO 9 METROS (6 M X DN= 2" + 3 M X DN= 1 1/2")</t>
  </si>
  <si>
    <t>786,79</t>
  </si>
  <si>
    <t>MATERIAL FILTRANTE (PEDREGULHO) 0,6 A 25,46 MM (POSTO PEDREIRA/FORNECEDOR, SEM FRETE)</t>
  </si>
  <si>
    <t>1.357,31</t>
  </si>
  <si>
    <t>MATERIAL FILTRANTE (PEDREGULHO) 38 A 25,4 MM (POSTO PEDREIRA/FORNECEDOR, SEM FRETE)</t>
  </si>
  <si>
    <t>MECANICO DE EQUIPAMENTOS PESADOS</t>
  </si>
  <si>
    <t>25,82</t>
  </si>
  <si>
    <t>MECANICO DE EQUIPAMENTOS PESADOS (MENSALISTA)</t>
  </si>
  <si>
    <t>4.533,81</t>
  </si>
  <si>
    <t>MECANICO DE REFRIGERACAO (HORISTA)</t>
  </si>
  <si>
    <t>MECANICO DE REFRIGERACAO (MENSALISTA)</t>
  </si>
  <si>
    <t>3.147,05</t>
  </si>
  <si>
    <t>MEDIDOR DE NIVEL ESTATICO E DINAMICO PARA POCO, COMPRIMENTO DE 200 M</t>
  </si>
  <si>
    <t>2.022,01</t>
  </si>
  <si>
    <t>MEIA CANA DE MADEIRA CEDRINHO OU EQUIVALENTE DA REGIAO, ACABAMENTO PARA FORRO PAULISTA, *2,5 X 2,5* CM</t>
  </si>
  <si>
    <t>6,00</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</si>
  <si>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</si>
  <si>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</si>
  <si>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</si>
  <si>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</si>
  <si>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2,24</t>
  </si>
  <si>
    <t>MEIO BLOCO DE CONCRETO ESTRUTURAL 14 X 19 X 14 CM, FBK 4,5 MPA (NBR 6136)</t>
  </si>
  <si>
    <t>1,79</t>
  </si>
  <si>
    <t>MEIO BLOCO DE CONCRETO ESTRUTURAL 14 X 19 X 19 CM, FBK 14 MPA (NBR 6136)</t>
  </si>
  <si>
    <t>2,48</t>
  </si>
  <si>
    <t>MEIO BLOCO DE CONCRETO ESTRUTURAL 14 X 19 X 19 CM, FBK 4,5 MPA (NBR 6136)</t>
  </si>
  <si>
    <t>MEIO BLOCO DE CONCRETO ESTRUTURAL 14 X 19 X 34 CM, FBK 14 MPA (NBR 6136)</t>
  </si>
  <si>
    <t>3,91</t>
  </si>
  <si>
    <t>MEIO BLOCO DE VEDACAO DE CONCRETO APARENTE 14 X 19 X 19 CM  (CLASSE C - NBR 6136)</t>
  </si>
  <si>
    <t>MEIO BLOCO DE VEDACAO DE CONCRETO APARENTE 19 X 19 X 19 CM (CLASSE C - NBR 6136)</t>
  </si>
  <si>
    <t>MEIO BLOCO DE VEDACAO DE CONCRETO APARENTE 9  X 19 X 19 CM (CLASSE C - NBR 6136)</t>
  </si>
  <si>
    <t>1,41</t>
  </si>
  <si>
    <t>MEIO BLOCO DE VEDACAO DE CONCRETO 14 X 19 X 19 CM (CLASSE C - NBR 6136)</t>
  </si>
  <si>
    <t>MEIO BLOCO DE VEDACAO DE CONCRETO 19 X 19 X 19 CM (CLASSE C - NBR 6136)</t>
  </si>
  <si>
    <t>MEIO BLOCO DE VEDACAO DE CONCRETO 9 X 19 X 19 CM (CLASSE C - NBR 6136)</t>
  </si>
  <si>
    <t>1,39</t>
  </si>
  <si>
    <t>MEIO BLOCO ESTRUTURAL CERAMICO 14 X 19 X 14 CM, 6,0 MPA (NBR 15270)</t>
  </si>
  <si>
    <t>MEIO BLOCO ESTRUTURAL CERAMICO 14 X 19 X 19 CM, 6,0 MPA (NBR 15270)</t>
  </si>
  <si>
    <t>MEIO-FIO OU GUIA DE CONCRETO PRE MOLDADO, COMP 1 M, *30 X 10/12* CM (H X L1/L2)</t>
  </si>
  <si>
    <t>26,22</t>
  </si>
  <si>
    <t>MEIO-FIO OU GUIA DE CONCRETO PRE MOLDADO, COMP 80 CM, *30 X 10/10* (H X L1/L2)</t>
  </si>
  <si>
    <t>19,29</t>
  </si>
  <si>
    <t>MEIO-FIO OU GUIA DE CONCRETO PRE-MOLDADO, COMP *39* CM, *19 X 6,5/6,5* CM (H X L1/L2)</t>
  </si>
  <si>
    <t>10,39</t>
  </si>
  <si>
    <t>MEIO-FIO OU GUIA DE CONCRETO PRE-MOLDADO, COMP 1 M, *20 X 12/15* CM (H X L1/L2)</t>
  </si>
  <si>
    <t>23,74</t>
  </si>
  <si>
    <t>MEIO-FIO OU GUIA DE CONCRETO PRE-MOLDADO, COMP 80 CM, *25 X 08/08* CM (H X L1/L2)</t>
  </si>
  <si>
    <t>16,25</t>
  </si>
  <si>
    <t>MEIO-FIO OU GUIA DE CONCRETO PRE-MOLDADO, TIPO CHAPEU PARA BOCA DE LOBO,  DIMENSOES *1,20* X 0,15 X 0,30 M</t>
  </si>
  <si>
    <t>37,10</t>
  </si>
  <si>
    <t>MEIO-FIO OU GUIA DE CONCRETO, PRE-MOLDADO, COMP 1 M, *30 X 12/15* CM (H X L1/L2)</t>
  </si>
  <si>
    <t>MEIO-FIO OU GUIA DE CONCRETO, PRE-MOLDADO, COMP 1 M, *30 X 15* CM (H X L)</t>
  </si>
  <si>
    <t>MEIO-FIO OU GUIA DE CONCRETO, PRE-MOLDADO, COMP 80 CM, *45 X 12/18* CM (H X L1/L2)</t>
  </si>
  <si>
    <t>32,65</t>
  </si>
  <si>
    <t>MEMBRANA IMPERMEABILIZANTE A BASE DE POLIUREIA, BICOMPONENTE, APLICACAO A FRIO</t>
  </si>
  <si>
    <t>89,21</t>
  </si>
  <si>
    <t>MEMBRANA IMPERMEABILIZANTE A BASE DE POLIURETANO</t>
  </si>
  <si>
    <t>60,55</t>
  </si>
  <si>
    <t>MEMBRANA IMPERMEABILIZANTE ACRILICA MONOCOMPONENTE</t>
  </si>
  <si>
    <t>23,45</t>
  </si>
  <si>
    <t>MESA VIBRATORIA COM DIMENSOES DE 2,0 X 1,0 M, COM MOTOR ELETRICO DE 2 POLOS E POTENCIA DE 3 CV</t>
  </si>
  <si>
    <t>10.084,05</t>
  </si>
  <si>
    <t>MESTRE DE OBRAS</t>
  </si>
  <si>
    <t>40,78</t>
  </si>
  <si>
    <t>MESTRE DE OBRAS (MENSALISTA)</t>
  </si>
  <si>
    <t>7.161,00</t>
  </si>
  <si>
    <t>METACAULIM DE ALTA REATIVIDADE/CAULIM CALCINADO</t>
  </si>
  <si>
    <t>MICRO-TRATOR CORTADOR DE GRAMA COM LARGURA DO CORTE DE 107 CM, COM  2 LAMINAS E DESCARTE LATERAL</t>
  </si>
  <si>
    <t>19.509,32</t>
  </si>
  <si>
    <t>MICROESFERAS DE VIDRO PARA SINALIZACAO HORIZONTAL VIARIA, TIPO I-B (PREMIX) - NBR  16184</t>
  </si>
  <si>
    <t>17,77</t>
  </si>
  <si>
    <t>MICROESFERAS DE VIDRO PARA SINALIZACAO HORIZONTAL VIARIA, TIPO II-A (DROP-ON) - NBR  16184</t>
  </si>
  <si>
    <t>MICTORIO COLETIVO ACO INOX (AISI 304), E = 0,8 MM, DE *100 X 40 X 30* CM (C X A X P)</t>
  </si>
  <si>
    <t>587,76</t>
  </si>
  <si>
    <t>MICTORIO COLETIVO ACO INOX (AISI 304), E = 0,8 MM, DE *100 X 50 X 35* CM (C X A X P)</t>
  </si>
  <si>
    <t>701,16</t>
  </si>
  <si>
    <t>MICTORIO INDICUDUAL, SIFONADO, LOUCA BRANCA, SEM COMPLEMENTOS</t>
  </si>
  <si>
    <t>261,07</t>
  </si>
  <si>
    <t>MICTORIO INDIVIDUAL ACO INOX (AISI 304), E = 0,8 MM, DE *50  X 45  X 35* (C X A X P)</t>
  </si>
  <si>
    <t>774,94</t>
  </si>
  <si>
    <t>MICTORIO INDIVIDUAL, SIFONADO, VALVULA EMBUTIDA, DE LOUCA BRANCA, SEM COMPLEMENTOS - PADRAO ALTO</t>
  </si>
  <si>
    <t>644,10</t>
  </si>
  <si>
    <t>MINICAPTOR, EM ACO GALVANIZADO A FOGO, FIXACAO COM ROSCA SOBERBA OU MECANICA, H=600 MM X DN=10 MM</t>
  </si>
  <si>
    <t>11,71</t>
  </si>
  <si>
    <t>MINICAPTOR, EM ACO GALVANIZADO A FOGO, FIXACAO HORIZONTAL COM BANDEIRA A 20 CM, H=600 MM E X DN=10 MM</t>
  </si>
  <si>
    <t>15,99</t>
  </si>
  <si>
    <t>MINICAPTOR, EM ACO GALVANIZADO A FOGO, FIXACAO HORIZONTAL DE 1 FUROS, SEM BANDEIRA, H=300 MM X DN=10 MM</t>
  </si>
  <si>
    <t>8,18</t>
  </si>
  <si>
    <t>MINICAPTOR, EM ACO GALVANIZADO A FOGO, FIXACAO HORIZONTAL DE 2 FUROS, SEM BANDEIRA, H=600 MM X DN=10 MM</t>
  </si>
  <si>
    <t>MINICAPTOR, EM ACO GALVANIZADO A FOGO,Â  FIXACAO COM ROSCA SOBERBA OU MECANICA, H=300 MM X DN=10 MM</t>
  </si>
  <si>
    <t>8,61</t>
  </si>
  <si>
    <t>MINICAPTOR, EM ACO GALVANIZADO A FOGO,Â  FIXACAO HORIZONTAL COM BANDEIRA A 20 CM, H=300 MM E X DN=10 MM</t>
  </si>
  <si>
    <t>11,68</t>
  </si>
  <si>
    <t>MINICAPTORES DE INSERCAO, EM ACO GALVANIZADO A FOGO, H=300 MM X DN=10 MM</t>
  </si>
  <si>
    <t>27,09</t>
  </si>
  <si>
    <t>MINICAPTORES DE INSERCAO, EM ACO GALVANIZADO A FOGO, H=600,MM X DN=10,MM</t>
  </si>
  <si>
    <t>31,54</t>
  </si>
  <si>
    <t>MINICARREGADEIRA SOBRE RODAS, POTENCIA LIQUIDA DE *47* HP, CAPACIDADE NOMINAL DE OPERACAO DE *646* KG</t>
  </si>
  <si>
    <t>230.000,00</t>
  </si>
  <si>
    <t>MINICARREGADEIRA SOBRE RODAS, POTENCIA LIQUIDA DE *72* HP, CAPACIDADE NOMINAL DE OPERACAO DE *1200* KG</t>
  </si>
  <si>
    <t>354.957,48</t>
  </si>
  <si>
    <t>MINIESCAVADEIRA SOBRE ESTEIRAS, POTENCIA LIQUIDA DE *30* HP, PESO OPERACIONAL DE *3.500* KG</t>
  </si>
  <si>
    <t>349.138,50</t>
  </si>
  <si>
    <t>MINIESCAVADEIRA SOBRE ESTEIRAS, POTENCIA LIQUIDA DE *42* HP, PESO OPERACIONAL DE *4.500* KG</t>
  </si>
  <si>
    <t>425.948,98</t>
  </si>
  <si>
    <t>MINIESCAVADEIRA SOBRE ESTEIRAS, POTENCIA LIQUIDA DE *42* HP, PESO OPERACIONAL DE *5.300* KG</t>
  </si>
  <si>
    <t>438.763,98</t>
  </si>
  <si>
    <t>MINUTERIA ELETRONICA COLETIVA COM POTENCIA MAXIMA RESISTIVA PARA LAMPADAS FLUORESCENTES DE *300* W ( 110 V ) / *600* W ( 110 V )</t>
  </si>
  <si>
    <t>37,17</t>
  </si>
  <si>
    <t>MISTURADOR DE ARGAMASSA, EIXO HORIZONTAL, CAPACIDADE DE MISTURA 160 KG, MOTOR ELETRICO TRIFASICO 220/380 V, POTENCIA 3 CV</t>
  </si>
  <si>
    <t>12.326,87</t>
  </si>
  <si>
    <t>MISTURADOR DE ARGAMASSA, EIXO HORIZONTAL, CAPACIDADE DE MISTURA 300 KG, MOTOR ELETRICO TRIFASICO 220/380 V, POTENCIA 5 CV</t>
  </si>
  <si>
    <t>13.037,73</t>
  </si>
  <si>
    <t>MISTURADOR DE ARGAMASSA, EIXO HORIZONTAL, CAPACIDADE DE MISTURA 600 KG, MOTOR ELETRICO TRIFASICO 220/380 V, POTENCIA 7,5 CV</t>
  </si>
  <si>
    <t>15.513,15</t>
  </si>
  <si>
    <t>MISTURADOR DE METAL CROMADO DE PAREDE PARA LAVATORIO (REF 1878)</t>
  </si>
  <si>
    <t>714,99</t>
  </si>
  <si>
    <t>MISTURADOR DE METAL CROMADO, DE MESA/BANCADA, COM BICA BAIXA, PARA LAVATORIO (REF 1875)</t>
  </si>
  <si>
    <t>315,97</t>
  </si>
  <si>
    <t>MISTURADOR DE PAREDE, DE METAL CROMADO, PARA COZINHA, BICA ALTA MOVEL, COM AREJADOR ARTICULADO (REF 1258)</t>
  </si>
  <si>
    <t>387,02</t>
  </si>
  <si>
    <t>MISTURADOR DUPLO HORIZONTAL DE ALTA TURBULENCIA, CAPACIDADE / VOLUME 2 X 500 LITROS, MOTORES ELETRICOS MINIMO 5 CV CADA,  PARA NATA CIMENTO, ARGAMASSA E OUTROS</t>
  </si>
  <si>
    <t>61.702,79</t>
  </si>
  <si>
    <t>MISTURADOR MANUAL DE TINTAS PARA FURADEIRA, HASTE METALICA *60* CM, COM HELICE  (MEXEDOR DE TINTA)</t>
  </si>
  <si>
    <t>MISTURADOR METALICO, BASE PARA CHUVEIRO/BANHEIRA, 1/2 " OU 3/4 ", SOLDAVEL OU ROSCAVEL (NAO INCLUI ACABAMENTOS)</t>
  </si>
  <si>
    <t>189,86</t>
  </si>
  <si>
    <t>MISTURADOR MONOCOMANDO PARA CHUVEIRO, BASE BRUTA, METALICO COM ACABAMENTO CROMADO</t>
  </si>
  <si>
    <t>417,12</t>
  </si>
  <si>
    <t>MOLA HIDRAULICA AEREA, PARA PORTAS DE ATE 1.100 MM E PESO DE ATE 85 KG, COM CORPO EM ALUMINIO E BRACO EM ACO, SEM BRACO DE PARADA</t>
  </si>
  <si>
    <t>210,98</t>
  </si>
  <si>
    <t>MOLA HIDRAULICA AEREA, PARA PORTAS DE ATE 850 MM E PESO DE ATE 50 KG, COM CORPO EM ALUMINIO E BRACO EM ACO, SEM BRACO DE PARADA</t>
  </si>
  <si>
    <t>112,47</t>
  </si>
  <si>
    <t>MOLA HIDRAULICA AEREA, PARA PORTAS DE ATE 950 MM E PESO DE ATE 65 KG, COM CORPO EM ALUMINIO E BRACO EM ACO, SEM BRACO DE PARADA</t>
  </si>
  <si>
    <t>162,84</t>
  </si>
  <si>
    <t>MOLA HIDRAULICA DE PISO, PARA PORTAS DE ATE 1100 MM E PESO DE ATE 120 KG, COM CORPO EM ACO INOX</t>
  </si>
  <si>
    <t>981,26</t>
  </si>
  <si>
    <t>MONTADOR DE ELETROELETRONICOS (HORISTA)</t>
  </si>
  <si>
    <t>MONTADOR DE ELETROELETRONICOS (MENSALISTA)</t>
  </si>
  <si>
    <t>3.105,40</t>
  </si>
  <si>
    <t>MONTADOR DE ESTRUTURAS METALICAS (MENSALISTA)</t>
  </si>
  <si>
    <t>2.664,07</t>
  </si>
  <si>
    <t>MONTADOR DE ESTRUTURAS METALICAS HORISTA</t>
  </si>
  <si>
    <t>15,16</t>
  </si>
  <si>
    <t>MONTADOR DE MAQUINAS (HORISTA)</t>
  </si>
  <si>
    <t>MONTADOR DE MAQUINAS (MENSALISTA)</t>
  </si>
  <si>
    <t>3.309,87</t>
  </si>
  <si>
    <t>MOTOBOMBA AUTOESCORVANTE MOTOR A GASOLINA, POTENCIA 6,0HP, BOCAIS 3" X 3", HM/Q = 5 MCA / 24 M3/H A 52,5 MCA / 5,0 M3/H</t>
  </si>
  <si>
    <t>2.872,17</t>
  </si>
  <si>
    <t>MOTOBOMBA AUTOESCORVANTE MOTOR ELETRICO TRIFASICO 7,4HP BOCA DIAMETRO DE SUCCAO X RECLAQUE: 2"X2", HM/ Q = 10 M / 73,5 M3/H A 28 M / 8,2 M3 /H</t>
  </si>
  <si>
    <t>7.673,91</t>
  </si>
  <si>
    <t>MOTOBOMBA AUTOESCORVANTE POTENCIA 5,42 HP, BOCAIS SUCCAO X RECALQUE 2" X 2", A GASOLINA, DIAMETRO DO ROTOR 122 MM HM/Q = 6 MCA / 33,0 M3/H A 28 MCA / 8,0 M3/H</t>
  </si>
  <si>
    <t>3.814,20</t>
  </si>
  <si>
    <t>MOTOBOMBA CENTRIFUGA, MOTOR A GASOLINA, POTENCIA 5,42 HP, BOCAIS 1 1/2" X 1", DIAMETRO ROTOR 143 MM HM/Q = 6 MCA / 16,8 M3/H A 38 MCA / 6,6 M3/H</t>
  </si>
  <si>
    <t>3.584,89</t>
  </si>
  <si>
    <t>MOTOBOMBA TRASH (PARA AGUA SUJA) AUTO ESCORVANTE, MOTOR GASOLINA DE 6,41 HP, DIAMETROS DE SUCCAO X RECALQUE: 3" X 3", HM/Q: 10/60 A 23/0</t>
  </si>
  <si>
    <t>4.420,60</t>
  </si>
  <si>
    <t>MOTONIVELADORA POTENCIA BASICA LIQUIDA (PRIMEIRA MARCHA) 125 HP , PESO BRUTO 13843 KG, LARGURA DA LAMINA DE 3,7 M</t>
  </si>
  <si>
    <t>993.500,00</t>
  </si>
  <si>
    <t>MOTONIVELADORA POTENCIA BASICA LIQUIDA (PRIMEIRA MARCHA) 171 HP, PESO BRUTO 14768 KG, LARGURA DA LAMINA DE 3,7 M</t>
  </si>
  <si>
    <t>1.234.547,63</t>
  </si>
  <si>
    <t>MOTONIVELADORA POTENCIA BASICA LIQUIDA (PRIMEIRA MARCHA) 186 HP, PESO BRUTO 15785 KG, LARGURA DA LAMINA DE 4,3 M</t>
  </si>
  <si>
    <t>1.299.520,65</t>
  </si>
  <si>
    <t>MOTOR A DIESEL PARA VIBRADOR DE IMERSAO, DE *4,7* CV</t>
  </si>
  <si>
    <t>4.504,07</t>
  </si>
  <si>
    <t>MOTOR A GASOLINA PARA VIBRADOR DE IMERSAO, 4 TEMPOS, DE 5,5 CV</t>
  </si>
  <si>
    <t>2.233,42</t>
  </si>
  <si>
    <t>MOTOR ELETRICO PARA VIBRADOR DE IMERSAO, DE 2 CV, MONOFASICO, 110/220 V</t>
  </si>
  <si>
    <t>1.839,91</t>
  </si>
  <si>
    <t>MOTOR ELETRICO PARA VIBRADOR DE IMERSAO, DE 2 CV, TRIFASICO, 220/380 V</t>
  </si>
  <si>
    <t>1.799,89</t>
  </si>
  <si>
    <t>MOTORISTA DE CAMINHAO</t>
  </si>
  <si>
    <t>MOTORISTA DE CAMINHAO (MENSALISTA)</t>
  </si>
  <si>
    <t>3.290,90</t>
  </si>
  <si>
    <t>MOTORISTA DE CAMINHAO-BASCULANTE</t>
  </si>
  <si>
    <t>17,66</t>
  </si>
  <si>
    <t>MOTORISTA DE CAMINHAO-BASCULANTE (MENSALISTA)</t>
  </si>
  <si>
    <t>3.104,16</t>
  </si>
  <si>
    <t>MOTORISTA DE CAMINHAO-CARRETA</t>
  </si>
  <si>
    <t>25,02</t>
  </si>
  <si>
    <t>MOTORISTA DE CAMINHAO-CARRETA (MENSALISTA)</t>
  </si>
  <si>
    <t>4.394,79</t>
  </si>
  <si>
    <t>MOTORISTA DE CARRO DE PASSEIO</t>
  </si>
  <si>
    <t>16,31</t>
  </si>
  <si>
    <t>MOTORISTA DE CARRO DE PASSEIO (MENSALISTA)</t>
  </si>
  <si>
    <t>2.867,08</t>
  </si>
  <si>
    <t>MOTORISTA DE ONIBUS / MICRO-ONIBUS</t>
  </si>
  <si>
    <t>16,77</t>
  </si>
  <si>
    <t>MOTORISTA DE ONIBUS / MICRO-ONIBUS (MENSALISTA)</t>
  </si>
  <si>
    <t>2.946,74</t>
  </si>
  <si>
    <t>MOTORISTA OPERADOR DE CAMINHAO COM MUNCK</t>
  </si>
  <si>
    <t>MOTORISTA OPERADOR DE CAMINHAO COM MUNCK (MENSALISTA)</t>
  </si>
  <si>
    <t>3.041,62</t>
  </si>
  <si>
    <t>MOURAO CONCRETO CURVO, SECAO "T", H = 2,80 M + CURVA COM 0,45 M, COM FUROS PARA FIOS</t>
  </si>
  <si>
    <t>60,11</t>
  </si>
  <si>
    <t>MOURAO DE CONCRETO CURVO, *10 X 10* CM, H= *2,60* M + CURVA DE 0,40 M</t>
  </si>
  <si>
    <t>53,52</t>
  </si>
  <si>
    <t>MOURAO DE CONCRETO RETO, SECAO QUADARA *10 X 10* CM, H= *2,30* M</t>
  </si>
  <si>
    <t>50,46</t>
  </si>
  <si>
    <t>MOURAO DE CONCRETO RETO, SECAO QUADRADA, *10 X 10* CM, H= 3,00 M</t>
  </si>
  <si>
    <t>61,60</t>
  </si>
  <si>
    <t>MOURAO DE CONCRETO RETO, TIPO ESTICADOR, *10 X 10* CM, H= 2,50 M</t>
  </si>
  <si>
    <t>51,95</t>
  </si>
  <si>
    <t>MOURAO ROLICO DE MADEIRA TRATADA, D = 16 A 20 CM, H = 2,20 M, EM EUCALIPTO OU EQUIVALENTE DA REGIAO (PARA CERCA)</t>
  </si>
  <si>
    <t>24,76</t>
  </si>
  <si>
    <t>MOURAO ROLICO DE MADEIRA TRATADA, D = 8 A 11 CM, H = 2,20 M, EM EUCALIPTO OU EQUIVALENTE DA REGIAO (PARA CERCA)</t>
  </si>
  <si>
    <t>7,85</t>
  </si>
  <si>
    <t>MUDA DE ARBUSTO FLORIFERO, CLUSIA/GARDENIA/MOREIA BRANCA/ AZALEIA OU EQUIVALENTE DA REGIAO, H= *50 A 70* CM</t>
  </si>
  <si>
    <t>66,95</t>
  </si>
  <si>
    <t>MUDA DE ARBUSTO FOLHAGEM, SANSAO-DO-CAMPO OU EQUIVALENTE DA REGIAO, H= *50 A 70* CM</t>
  </si>
  <si>
    <t>MUDA DE ARBUSTO, BUXINHO, H= *50* M</t>
  </si>
  <si>
    <t>160,68</t>
  </si>
  <si>
    <t>MUDA DE ARBUSTO, PINGO DE OURO/ VIOLETEIRA, H = *10 A 20* CM</t>
  </si>
  <si>
    <t>MUDA DE ARVORE ORNAMENTAL, OITI/AROEIRA SALSA/ANGICO/IPE/JACARANDA OU EQUIVALENTE  DA REGIAO, H= *1* M</t>
  </si>
  <si>
    <t>49,54</t>
  </si>
  <si>
    <t>MUDA DE ARVORE ORNAMENTAL, OITI/AROEIRA SALSA/ANGICO/IPE/JACARANDA OU EQUIVALENTE  DA REGIAO, H= *2* M</t>
  </si>
  <si>
    <t>101,77</t>
  </si>
  <si>
    <t>MUDA DE PALMEIRA, ARECA, H= *1,50* CM</t>
  </si>
  <si>
    <t>100,43</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</si>
  <si>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</si>
  <si>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</si>
  <si>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6.318,06</t>
  </si>
  <si>
    <t>NIPEL PVC, ROSCAVEL, 1 1/2",  AGUA FRIA PREDIAL</t>
  </si>
  <si>
    <t>12,70</t>
  </si>
  <si>
    <t>NIPEL PVC, ROSCAVEL, 1 1/4",  AGUA FRIA PREDIAL</t>
  </si>
  <si>
    <t>8,35</t>
  </si>
  <si>
    <t>NIPEL PVC, ROSCAVEL, 1/2",  AGUA FRIA PREDIAL</t>
  </si>
  <si>
    <t>NIPEL PVC, ROSCAVEL, 1",  AGUA FRIA PREDIAL</t>
  </si>
  <si>
    <t>NIPEL PVC, ROSCAVEL, 2",  AGUA FRIA PREDIAL</t>
  </si>
  <si>
    <t>18,03</t>
  </si>
  <si>
    <t>NIPEL PVC, ROSCAVEL, 3/4",  AGUA FRIA PREDIAL</t>
  </si>
  <si>
    <t>NIPLE DE FERRO GALVANIZADO, COM ROSCA BSP, DE 1 1/2"</t>
  </si>
  <si>
    <t>NIPLE DE FERRO GALVANIZADO, COM ROSCA BSP, DE 1 1/4"</t>
  </si>
  <si>
    <t>17,65</t>
  </si>
  <si>
    <t>NIPLE DE FERRO GALVANIZADO, COM ROSCA BSP, DE 1/2"</t>
  </si>
  <si>
    <t>NIPLE DE FERRO GALVANIZADO, COM ROSCA BSP, DE 1"</t>
  </si>
  <si>
    <t>11,99</t>
  </si>
  <si>
    <t>NIPLE DE FERRO GALVANIZADO, COM ROSCA BSP, DE 2 1/2"</t>
  </si>
  <si>
    <t>55,81</t>
  </si>
  <si>
    <t>NIPLE DE FERRO GALVANIZADO, COM ROSCA BSP, DE 2"</t>
  </si>
  <si>
    <t>36,46</t>
  </si>
  <si>
    <t>NIPLE DE FERRO GALVANIZADO, COM ROSCA BSP, DE 3/4"</t>
  </si>
  <si>
    <t>8,12</t>
  </si>
  <si>
    <t>NIPLE DE FERRO GALVANIZADO, COM ROSCA BSP, DE 3"</t>
  </si>
  <si>
    <t>90,79</t>
  </si>
  <si>
    <t>NIPLE DE FERRO GALVANIZADO, COM ROSCA BSP, DE 4"</t>
  </si>
  <si>
    <t>146,17</t>
  </si>
  <si>
    <t>NIPLE DE FERRO GALVANIZADO, COM ROSCA BSP, DE 5"</t>
  </si>
  <si>
    <t>322,65</t>
  </si>
  <si>
    <t>NIPLE DE FERRO GALVANIZADO, COM ROSCA BSP, DE 6"</t>
  </si>
  <si>
    <t>536,10</t>
  </si>
  <si>
    <t>NIPLE DE REDUCAO DE FERRO GALVANIZADO, COM ROSCA BSP, DE 1 1/2" X 1 1/4"</t>
  </si>
  <si>
    <t>30,96</t>
  </si>
  <si>
    <t>NIPLE DE REDUCAO DE FERRO GALVANIZADO, COM ROSCA BSP, DE 1 1/2" X 1"</t>
  </si>
  <si>
    <t>NIPLE DE REDUCAO DE FERRO GALVANIZADO, COM ROSCA BSP, DE 1 1/2" X 3/4"</t>
  </si>
  <si>
    <t>NIPLE DE REDUCAO DE FERRO GALVANIZADO, COM ROSCA BSP, DE 1 1/4" X 1/2"</t>
  </si>
  <si>
    <t>24,91</t>
  </si>
  <si>
    <t>NIPLE DE REDUCAO DE FERRO GALVANIZADO, COM ROSCA BSP, DE 1 1/4" X 1"</t>
  </si>
  <si>
    <t>24,19</t>
  </si>
  <si>
    <t>NIPLE DE REDUCAO DE FERRO GALVANIZADO, COM ROSCA BSP, DE 1 1/4" X 3/4"</t>
  </si>
  <si>
    <t>NIPLE DE REDUCAO DE FERRO GALVANIZADO, COM ROSCA BSP, DE 1/2" X 1/4"</t>
  </si>
  <si>
    <t>NIPLE DE REDUCAO DE FERRO GALVANIZADO, COM ROSCA BSP, DE 1" X 1/2"</t>
  </si>
  <si>
    <t>14,60</t>
  </si>
  <si>
    <t>NIPLE DE REDUCAO DE FERRO GALVANIZADO, COM ROSCA BSP, DE 1" X 3/4"</t>
  </si>
  <si>
    <t>NIPLE DE REDUCAO DE FERRO GALVANIZADO, COM ROSCA BSP, DE 2 1/2" X 2"</t>
  </si>
  <si>
    <t>77,31</t>
  </si>
  <si>
    <t>NIPLE DE REDUCAO DE FERRO GALVANIZADO, COM ROSCA BSP, DE 2" X 1 1/2"</t>
  </si>
  <si>
    <t>46,71</t>
  </si>
  <si>
    <t>NIPLE DE REDUCAO DE FERRO GALVANIZADO, COM ROSCA BSP, DE 2" X 1 1/4"</t>
  </si>
  <si>
    <t>NIPLE DE REDUCAO DE FERRO GALVANIZADO, COM ROSCA BSP, DE 2" X 1"</t>
  </si>
  <si>
    <t>NIPLE DE REDUCAO DE FERRO GALVANIZADO, COM ROSCA BSP, DE 3/4" X 1/2"</t>
  </si>
  <si>
    <t>9,31</t>
  </si>
  <si>
    <t>NIPLE DE REDUCAO DE FERRO GALVANIZADO, COM ROSCA BSP, DE 3" X 2 1/2"</t>
  </si>
  <si>
    <t>141,18</t>
  </si>
  <si>
    <t>NIPLE DE REDUCAO DE FERRO GALVANIZADO, COM ROSCA BSP, DE 3" X 2"</t>
  </si>
  <si>
    <t>124,69</t>
  </si>
  <si>
    <t>NIPLE SEXTAVADO EM ACO CARBONO, COM ROSCA BSP, PRESSAO 3.000 LBS, DN 1 1/2"</t>
  </si>
  <si>
    <t>62,13</t>
  </si>
  <si>
    <t>NIPLE SEXTAVADO EM ACO CARBONO, COM ROSCA BSP, PRESSAO 3.000 LBS, DN 1 1/4"</t>
  </si>
  <si>
    <t>41,92</t>
  </si>
  <si>
    <t>NIPLE SEXTAVADO EM ACO CARBONO, COM ROSCA BSP, PRESSAO 3.000 LBS, DN 1/2"</t>
  </si>
  <si>
    <t>14,32</t>
  </si>
  <si>
    <t>NIPLE SEXTAVADO EM ACO CARBONO, COM ROSCA BSP, PRESSAO 3.000 LBS, DN 1"</t>
  </si>
  <si>
    <t>27,76</t>
  </si>
  <si>
    <t>NIPLE SEXTAVADO EM ACO CARBONO, COM ROSCA BSP, PRESSAO 3.000 LBS, DN 2 1/2"</t>
  </si>
  <si>
    <t>162,39</t>
  </si>
  <si>
    <t>NIPLE SEXTAVADO EM ACO CARBONO, COM ROSCA BSP, PRESSAO 3.000 LBS, DN 2"</t>
  </si>
  <si>
    <t>102,22</t>
  </si>
  <si>
    <t>NIPLE SEXTAVADO EM ACO CARBONO, COM ROSCA BSP, PRESSAO 3.000 LBS, DN 3/4"</t>
  </si>
  <si>
    <t>18,50</t>
  </si>
  <si>
    <t>NIVELADOR</t>
  </si>
  <si>
    <t>NIVELADOR (MENSALISTA)</t>
  </si>
  <si>
    <t>4.311,10</t>
  </si>
  <si>
    <t>NOBREAK TRIFASICO, DE 10 KVA FATOR DE POTENCIA DE 0,8, AUTONOMIA MINIMA DE 30 MINUTOS A PLENA CARGA</t>
  </si>
  <si>
    <t>72.661,69</t>
  </si>
  <si>
    <t>NOBREAK TRIFASICO, DE 15 KVA FATOR DE POTENCIA DE 0,8, AUTONOMIA MINIMA DE 30 MINUTOS A PLENA CARGA</t>
  </si>
  <si>
    <t>106.063,40</t>
  </si>
  <si>
    <t>NOBREAK TRIFASICO, DE 20 KVA FATOR DE POTENCIA DE 0,8, AUTONOMIA MINIMA DE 30 MINUTOS A PLENA CARGA</t>
  </si>
  <si>
    <t>128.354,07</t>
  </si>
  <si>
    <t>NOBREAK TRIFASICO, DE 25 KVA FATOR DE POTENCIA DE 0,8, AUTONOMIA MINIMA DE 30 MINUTOS A PLENA CARGA</t>
  </si>
  <si>
    <t>201.069,55</t>
  </si>
  <si>
    <t>NOBREAK TRIFASICO, DE 5 KVA FATOR DE POTENCIA DE 0,8, AUTONOMIA MINIMA DE 30 MINUTOS A PLENA CARGA</t>
  </si>
  <si>
    <t>58.099,52</t>
  </si>
  <si>
    <t>NUMERO / ALGARISMO PARA RESIDENCIA (FACHADA), EM ZAMAC, COM ALTURA DE APROX *45* MM, INCLUSIVE PARAFUSOS</t>
  </si>
  <si>
    <t>4,23</t>
  </si>
  <si>
    <t>NUMERO / ALGARISMO PARA RESIDENCIA (FACHADA), EM ZAMAC, COM ALTURA DE APROX 125 MM, INCLUSIVE PARAFUSOS</t>
  </si>
  <si>
    <t>12,44</t>
  </si>
  <si>
    <t>OCULOS DE SEGURANCA CONTRA IMPACTOS COM LENTE INCOLOR, ARMACAO NYLON, COM PROTECAO UVA E UVB</t>
  </si>
  <si>
    <t>OLEO COMBUSTIVEL BPF A GRANEL</t>
  </si>
  <si>
    <t>3,97</t>
  </si>
  <si>
    <t>OLEO DIESEL COMBUSTIVEL COMUM</t>
  </si>
  <si>
    <t>OLEO LUBRIFICANTE PARA MOTORES DE EQUIPAMENTOS PESADOS (CAMINHOES, TRATORES, RETROS E ETC)</t>
  </si>
  <si>
    <t>21,89</t>
  </si>
  <si>
    <t>OLHO MAGICO PARA PORTAS, EM LATAO, COM LENTE DE POLICARBONATO, ANGULO DE *200* GRAUS, ESPESSURA ENTRE *25 E 46* MM, INCLUINDO FECHO JANELA</t>
  </si>
  <si>
    <t>18,49</t>
  </si>
  <si>
    <t>OPERADOR DE BATE-ESTACAS</t>
  </si>
  <si>
    <t>OPERADOR DE BATE-ESTACAS (MENSALISTA)</t>
  </si>
  <si>
    <t>3.266,34</t>
  </si>
  <si>
    <t>OPERADOR DE BETONEIRA (CAMINHAO)</t>
  </si>
  <si>
    <t>OPERADOR DE BETONEIRA (CAMINHAO) (MENSALISTA)</t>
  </si>
  <si>
    <t>2.967,20</t>
  </si>
  <si>
    <t>OPERADOR DE BETONEIRA ESTACIONARIA / MISTURADOR</t>
  </si>
  <si>
    <t>16,29</t>
  </si>
  <si>
    <t>OPERADOR DE BETONEIRA ESTACIONARIA / MISTURADOR (MENSALISTA)</t>
  </si>
  <si>
    <t>2.863,45</t>
  </si>
  <si>
    <t>OPERADOR DE COMPRESSOR DE AR OU COMPRESSORISTA</t>
  </si>
  <si>
    <t>OPERADOR DE COMPRESSOR DE AR OU COMPRESSORISTA (MENSALISTA)</t>
  </si>
  <si>
    <t>2.792,84</t>
  </si>
  <si>
    <t>OPERADOR DE DEMARCADORA DE FAIXAS DE TRAFEGO (MENSALISTA)</t>
  </si>
  <si>
    <t>3.651,94</t>
  </si>
  <si>
    <t>OPERADOR DE DEMARCADORA DE FAIXAS DE TRAFEGO HORISTA</t>
  </si>
  <si>
    <t>OPERADOR DE ESCAVADEIRA</t>
  </si>
  <si>
    <t>22,78</t>
  </si>
  <si>
    <t>OPERADOR DE ESCAVADEIRA (MENSALISTA)</t>
  </si>
  <si>
    <t>4.000,55</t>
  </si>
  <si>
    <t>OPERADOR DE GUINCHO OU GUINCHEIRO</t>
  </si>
  <si>
    <t>OPERADOR DE GUINCHO OU GUINCHEIRO (MENSALISTA)</t>
  </si>
  <si>
    <t>OPERADOR DE GUINDASTE</t>
  </si>
  <si>
    <t>16,42</t>
  </si>
  <si>
    <t>OPERADOR DE GUINDASTE (MENSALISTA)</t>
  </si>
  <si>
    <t>2.886,03</t>
  </si>
  <si>
    <t>OPERADOR DE JATO ABRASIVO OU JATISTA</t>
  </si>
  <si>
    <t>20,38</t>
  </si>
  <si>
    <t>OPERADOR DE JATO ABRASIVO OU JATISTA (MENSALISTA)</t>
  </si>
  <si>
    <t>3.581,39</t>
  </si>
  <si>
    <t>OPERADOR DE MAQUINAS E TRATORES DIVERSOS (TERRAPLANAGEM)</t>
  </si>
  <si>
    <t>18,99</t>
  </si>
  <si>
    <t>OPERADOR DE MAQUINAS E TRATORES DIVERSOS (TERRAPLANAGEM) (MENSALISTA)</t>
  </si>
  <si>
    <t>3.335,73</t>
  </si>
  <si>
    <t>OPERADOR DE MARTELETE OU MARTELETEIRO</t>
  </si>
  <si>
    <t>15,64</t>
  </si>
  <si>
    <t>OPERADOR DE MARTELETE OU MARTELETEIRO (MENSALISTA)</t>
  </si>
  <si>
    <t>2.748,38</t>
  </si>
  <si>
    <t>OPERADOR DE MOTO SCRAPER</t>
  </si>
  <si>
    <t>21,14</t>
  </si>
  <si>
    <t>OPERADOR DE MOTO SCRAPER (MENSALISTA)</t>
  </si>
  <si>
    <t>3.714,19</t>
  </si>
  <si>
    <t>OPERADOR DE MOTONIVELADORA</t>
  </si>
  <si>
    <t>25,95</t>
  </si>
  <si>
    <t>OPERADOR DE MOTONIVELADORA (MENSALISTA)</t>
  </si>
  <si>
    <t>4.556,63</t>
  </si>
  <si>
    <t>OPERADOR DE PA CARREGADEIRA</t>
  </si>
  <si>
    <t>18,75</t>
  </si>
  <si>
    <t>OPERADOR DE PA CARREGADEIRA (MENSALISTA)</t>
  </si>
  <si>
    <t>3.295,56</t>
  </si>
  <si>
    <t>OPERADOR DE PAVIMENTADORA / MESA VIBROACABADORA (MENSALISTA)</t>
  </si>
  <si>
    <t>3.834,54</t>
  </si>
  <si>
    <t>OPERADOR DE PAVIMENTADORA / MESA VIBROACABADORA HORISTA</t>
  </si>
  <si>
    <t>OPERADOR DE ROLO COMPACTADOR</t>
  </si>
  <si>
    <t>17,33</t>
  </si>
  <si>
    <t>OPERADOR DE ROLO COMPACTADOR (MENSALISTA)</t>
  </si>
  <si>
    <t>3.045,68</t>
  </si>
  <si>
    <t>OPERADOR DE TRATOR - EXCLUSIVE AGROPECUARIA</t>
  </si>
  <si>
    <t>OPERADOR DE TRATOR - EXCLUSIVE AGROPECUARIA (MENSALISTA)</t>
  </si>
  <si>
    <t>3.579,19</t>
  </si>
  <si>
    <t>OPERADOR DE USINA DE ASFALTO, DE SOLOS OU DE CONCRETO</t>
  </si>
  <si>
    <t>OPERADOR DE USINA DE ASFALTO, DE SOLOS OU DE CONCRETO (MENSALISTA)</t>
  </si>
  <si>
    <t>3.292,97</t>
  </si>
  <si>
    <t>OXIGENIO, RECARGA PARA CILINDRO DE CONJUNTO OXICORTE GRANDE</t>
  </si>
  <si>
    <t>11,41</t>
  </si>
  <si>
    <t>PA CARREGADEIRA SOBRE RODAS, POTENCIA BRUTA *127* CV, CAPACIDADE DA CACAMBA DE 2,0 A 2,4 M3, PESO OPERACIONAL MAXIMO DE 10330 KG</t>
  </si>
  <si>
    <t>533.688,00</t>
  </si>
  <si>
    <t>PA CARREGADEIRA SOBRE RODAS, POTENCIA LIQUIDA 128 HP, CAPACIDADE DA CACAMBA DE 1,7 A 2,8 M3, PESO OPERACIONAL MAXIMO DE 11632 KG</t>
  </si>
  <si>
    <t>601.000,00</t>
  </si>
  <si>
    <t>PA CARREGADEIRA SOBRE RODAS, POTENCIA LIQUIDA 197 HP, CAPACIDADE DA CACAMBA DE 2,5 A 3,5 M3, PESO OPERACIONAL MAXIMO DE 18338 KG</t>
  </si>
  <si>
    <t>833.386,62</t>
  </si>
  <si>
    <t>PA CARREGADEIRA SOBRE RODAS, POTENCIA LIQUIDA 213 HP, CAPACIDADE DA CACAMBA DE 1,9 A 3,5 M3, PESO OPERACIONAL MAXIMO DE 19234 KG</t>
  </si>
  <si>
    <t>948.778,62</t>
  </si>
  <si>
    <t>PA CARREGADEIRA SOBRE RODAS, POTENCIA 152 HP, CAPACIDADE DA CACAMBA DE 1,53 A 2,30 M3, PESO OPERACIONAL MAXIMO DE 10216 KG</t>
  </si>
  <si>
    <t>553.721,31</t>
  </si>
  <si>
    <t>PA DE LIXO PLASTICA, CABO LONGO</t>
  </si>
  <si>
    <t>6,48</t>
  </si>
  <si>
    <t>PAINEL DE LA DE VIDRO SEM REVESTIMENTO PSI 20, E = 25 MM, DE 1200 X 600 MM</t>
  </si>
  <si>
    <t>17,39</t>
  </si>
  <si>
    <t>PAINEL DE LA DE VIDRO SEM REVESTIMENTO PSI 20, E = 50 MM, DE 1200 X 600 MM</t>
  </si>
  <si>
    <t>39,15</t>
  </si>
  <si>
    <t>PAINEL DE LA DE VIDRO SEM REVESTIMENTO PSI 40, E = 25 MM, DE 1200 X 600 MM</t>
  </si>
  <si>
    <t>30,40</t>
  </si>
  <si>
    <t>PAINEL DE LA DE VIDRO SEM REVESTIMENTO PSI 40, E = 50 MM, DE 1200 X 600 MM</t>
  </si>
  <si>
    <t>64,16</t>
  </si>
  <si>
    <t>PAINEL ESTRUTURAL PARA LAJE SECA REVESTIDO EM PLACA CIMENTICIA, DE 1,20 X 2,50 M, E = 23 MM</t>
  </si>
  <si>
    <t>87,31</t>
  </si>
  <si>
    <t>PAINEL ESTRUTURAL PARA LAJE SECA REVESTIDO EM PLACA CIMENTICIA, DE 1,20 X 2,50 M, E = 40 MM</t>
  </si>
  <si>
    <t>98,80</t>
  </si>
  <si>
    <t>PAINEL ESTRUTURAL PARA LAJE SECA REVESTIDO EM PLACA CIMENTICIA, DE 1,20 X 2,50 M, E = 55 MM</t>
  </si>
  <si>
    <t>149,07</t>
  </si>
  <si>
    <t>PAINEL TERMOISOLANTE PARA FECHAMENTOS VERTICAIS (INCLUI PARAFUSOS DE FIXACAO) REVESTIDO EM ACO GALVALUME, LARGURA UTIL DE 1100 MM, REVESTIMENTO COM ESPESSURA DE 0,50 MM, COM PRE-PINTURA NAS DUAS FACES, NUCLEO EM POLIURETANO (PUR) COM ESPESSURA 40/50 MM</t>
  </si>
  <si>
    <t>317,24</t>
  </si>
  <si>
    <t>PAINEL TERMOISOLANTE PARA FECHAMENTOS VERTICAIS (INCLUI PARAFUSOS DE FIXACAO) REVESTIDO EM ACO GALVALUME, LARGURA UTIL DE 1100 MM, REVESTIMENTO COM ESPESSURA DE 0,50 MM, COM PRE-PINTURA NAS DUAS FACES, NUCLEO EM POLIURETANO (PUR) COM ESPESSURA 70/80 MM</t>
  </si>
  <si>
    <t>376,10</t>
  </si>
  <si>
    <t>PAPEL KRAFT BETUMADO</t>
  </si>
  <si>
    <t>PAPELEIRA DE PAREDE EM METAL CROMADO SEM TAMPA</t>
  </si>
  <si>
    <t>45,36</t>
  </si>
  <si>
    <t>PAPELEIRA PLASTICA TIPO DISPENSER PARA PAPEL HIGIENICO ROLAO</t>
  </si>
  <si>
    <t>64,22</t>
  </si>
  <si>
    <t>PAR DE TABELAS DE BASQUETE EM COMPENSADO NAVAL, OFICIAL, 1800 X 1200 MM, INCLUINDO ARO DE METAL E REDE EM POLIPROPILENO 100% (SEM SUPORTE DE FIXACAO)</t>
  </si>
  <si>
    <t>3.270,23</t>
  </si>
  <si>
    <t>PARA-RAIOS DE DISTRIBUICAO, TENSAO NOMINAL 15 KV, CORRENTE NOMINAL DE DESCARGA 5 KA</t>
  </si>
  <si>
    <t>218,00</t>
  </si>
  <si>
    <t>PARA-RAIOS DE DISTRIBUICAO, TENSAO NOMINAL 30 KV, CORRENTE NOMINAL DE DESCARGA 10 KA</t>
  </si>
  <si>
    <t>395,80</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</si>
  <si>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</si>
  <si>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</si>
  <si>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</si>
  <si>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9,79</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</si>
  <si>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</si>
  <si>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</si>
  <si>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</si>
  <si>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</si>
  <si>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</si>
  <si>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0,46</t>
  </si>
  <si>
    <t>PARAFUSO DE FERRO POLIDO, SEXTAVADO, COM ROSCA PARCIAL, DIAMETRO 5/8", COMPRIMENTO 6", COM PORCA E ARRUELA DE PRESSAO MEDIA</t>
  </si>
  <si>
    <t>10,49</t>
  </si>
  <si>
    <t>PARAFUSO DE LATAO COM ACABAMENTO CROMADO PARA FIXAR PECA SANITARIA, INCLUI PORCA CEGA, ARRUELA E BUCHA DE NYLON TAMANHO S-10</t>
  </si>
  <si>
    <t>PARAFUSO DE LATAO COM ROSCA SOBERBA, CABECA CHATA E FENDA SIMPLES, DIAMETRO 2,5 MM, COMPRIMENTO 12 MM</t>
  </si>
  <si>
    <t>0,15</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</si>
  <si>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</si>
  <si>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</si>
  <si>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</si>
  <si>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</si>
  <si>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</si>
  <si>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</si>
  <si>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0,16</t>
  </si>
  <si>
    <t>PARAFUSO DRY WALL, EM ACO FOSFATIZADO, CABECA TROMBETA E PONTA BROCA (TB), COMPRIMENTO 35 MM</t>
  </si>
  <si>
    <t>0,21</t>
  </si>
  <si>
    <t>PARAFUSO DRY WALL, EM ACO FOSFATIZADO, CABECA TROMBETA E PONTA BROCA (TB), COMPRIMENTO 45 MM</t>
  </si>
  <si>
    <t>0,26</t>
  </si>
  <si>
    <t>PARAFUSO DRY WALL, EM ACO ZINCADO, CABECA LENTILHA E PONTA AGULHA (LA), LARGURA 4,2 MM, COMPRIMENTO 13 MM</t>
  </si>
  <si>
    <t>PARAFUSO DRY WALL, EM ACO ZINCADO, CABECA LENTILHA E PONTA BROCA (LB), LARGURA 4,2 MM, COMPRIMENTO 13 MM</t>
  </si>
  <si>
    <t>0,25</t>
  </si>
  <si>
    <t>PARAFUSO EM ACO GALVANIZADO, TIPO MAQUINA, SEXTAVADO, SEM PORCA, DIAMETRO 1/2", COMPRIMENTO 2"</t>
  </si>
  <si>
    <t>PARAFUSO FRANCES METRICO ZINCADO, DIAMETRO 12 MM, COMPRIMENTO 140MM, COM PORCA SEXTAVADA E ARRUELA DE PRESSAO MEDIA</t>
  </si>
  <si>
    <t>20,25</t>
  </si>
  <si>
    <t>PARAFUSO FRANCES METRICO ZINCADO, DIAMETRO 12 MM, COMPRIMENTO 150 MM, COM PORCA SEXTAVADA E ARRUELA DE PRESSAO MEDIA</t>
  </si>
  <si>
    <t>21,23</t>
  </si>
  <si>
    <t>PARAFUSO FRANCES M16 EM ACO GALVANIZADO, COMPRIMENTO = 150 MM, DIAMETRO = 16 MM, CABECA ABAULADA</t>
  </si>
  <si>
    <t>6,85</t>
  </si>
  <si>
    <t>PARAFUSO FRANCES M16 EM ACO GALVANIZADO, COMPRIMENTO = 45 MM, DIAMETRO = 16 MM, CABECA ABAULADA</t>
  </si>
  <si>
    <t>4,05</t>
  </si>
  <si>
    <t>PARAFUSO FRANCES ZINCADO, DIAMETRO 1/2'', COMPRIMENTO 2'', COM PORCA E ARRUELA</t>
  </si>
  <si>
    <t>PARAFUSO FRANCES ZINCADO, DIAMETRO 1/2", COMPRIMENTO 12", COM PORCA E ARRUELA LISA MEDIA</t>
  </si>
  <si>
    <t>14,25</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</si>
  <si>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</si>
  <si>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</si>
  <si>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</si>
  <si>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</si>
  <si>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</si>
  <si>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</si>
  <si>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8,99</t>
  </si>
  <si>
    <t>PARAFUSO M16 EM ACO GALVANIZADO, COMPRIMENTO = 300 MM, DIAMETRO = 16 MM, ROSCA DUPLA</t>
  </si>
  <si>
    <t>12,11</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</si>
  <si>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</si>
  <si>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</si>
  <si>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</si>
  <si>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</si>
  <si>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18,16</t>
  </si>
  <si>
    <t>PARAFUSO M16 EM ACO GALVANIZADO, COMPRIMENTO = 500 MM, DIAMETRO = 16 MM, ROSCA MAQUINA, COM CABECA SEXTAVADA E PORCA</t>
  </si>
  <si>
    <t>PARAFUSO NIQUELADO COM ACABAMENTO CROMADO PARA FIXAR PECA SANITARIA, INCLUI PORCA CEGA, ARRUELA E BUCHA DE NYLON TAMANHO S-10</t>
  </si>
  <si>
    <t>23,27</t>
  </si>
  <si>
    <t>PARAFUSO NIQUELADO 3 1/2" COM ACABAMENTO CROMADO PARA FIXAR PECA SANITARIA, INCLUI PORCA CEGA, ARRUELA E BUCHA DE NYLON TAMANHO S-8</t>
  </si>
  <si>
    <t>17,25</t>
  </si>
  <si>
    <t>PARAFUSO ROSCA SOBERBA ZINCADO CABECA CHATA FENDA SIMPLES 3,2 X 20 MM (3/4 ")</t>
  </si>
  <si>
    <t>PARAFUSO ROSCA SOBERBA ZINCADO CABECA CHATA FENDA SIMPLES 3,5 X 25 MM (1 ")</t>
  </si>
  <si>
    <t>0,09</t>
  </si>
  <si>
    <t>PARAFUSO ROSCA SOBERBA ZINCADO CABECA CHATA FENDA SIMPLES 3,8 X 30 MM (1.1/4 ")</t>
  </si>
  <si>
    <t>PARAFUSO ROSCA SOBERBA ZINCADO CABECA CHATA FENDA SIMPLES 4,8 X 40 MM (1.1/2 ")</t>
  </si>
  <si>
    <t>PARAFUSO ROSCA SOBERBA ZINCADO CABECA CHATA FENDA SIMPLES 5,5 X 50 MM (2 ")</t>
  </si>
  <si>
    <t>0,40</t>
  </si>
  <si>
    <t>PARAFUSO ROSCA SOBERBA ZINCADO CABECA CHATA FENDA SIMPLES 5,5 X 65 MM (2.1/2 ")</t>
  </si>
  <si>
    <t>0,51</t>
  </si>
  <si>
    <t>PARAFUSO ZINCADO ROSCA SOBERBA 5/16 " X 120 MM PARA TELHA FIBROCIMENTO</t>
  </si>
  <si>
    <t>1,73</t>
  </si>
  <si>
    <t>PARAFUSO ZINCADO ROSCA SOBERBA, CABECA SEXTAVADA, 5/16 " X 110 MM, PARA FIXACAO DE TELHA EM MADEIRA</t>
  </si>
  <si>
    <t>1,63</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</si>
  <si>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</si>
  <si>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</si>
  <si>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</si>
  <si>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</si>
  <si>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</si>
  <si>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4,65</t>
  </si>
  <si>
    <t>PARAFUSO ZINCADO ROSCA SOBERBA, CABECA SEXTAVADA, 5/16 " X 50 MM, PARA FIXACAO DE TELHA EM MADEIRA</t>
  </si>
  <si>
    <t>1,11</t>
  </si>
  <si>
    <t>PARAFUSO ZINCADO ROSCA SOBERBA, CABECA SEXTAVADA, 5/16 " X 85 MM, PARA FIXACAO DE TELHA EM MADEIRA</t>
  </si>
  <si>
    <t>1,35</t>
  </si>
  <si>
    <t>PARAFUSO ZINCADO 5/16 " X 250 MM PARA FIXACAO DE TELHA DE FIBROCIMENTO CANALETE 49, INCLUI BUCHA NYLON S-10</t>
  </si>
  <si>
    <t>4,11</t>
  </si>
  <si>
    <t>PARAFUSO ZINCADO 5/16 " X 85 MM PARA FIXACAO DE TELHA DE FIBROCIMENTO CANALETE 90, INCLUI BUCHA NYLON S-10</t>
  </si>
  <si>
    <t>2,00</t>
  </si>
  <si>
    <t>PARAFUSO ZINCADO, AUTOBROCANTE, FLANGEADO, 4,2 MM X 19 MM</t>
  </si>
  <si>
    <t>28,28</t>
  </si>
  <si>
    <t>PARAFUSO ZINCADO, SEXTAVADO, COM ROSCA INTEIRA, DIAMETRO 1/4", COMPRIMENTO 1/2"</t>
  </si>
  <si>
    <t>PARAFUSO ZINCADO, SEXTAVADO, COM ROSCA INTEIRA, DIAMETRO 3/8", COMPRIMENTO 2"</t>
  </si>
  <si>
    <t>1,12</t>
  </si>
  <si>
    <t>PARAFUSO ZINCADO, SEXTAVADO, COM ROSCA INTEIRA, DIAMETRO 5/8", COMPRIMENTO 2 1/4"</t>
  </si>
  <si>
    <t>4,24</t>
  </si>
  <si>
    <t>PARAFUSO ZINCADO, SEXTAVADO, COM ROSCA INTEIRA, DIAMETRO 5/8", COMPRIMENTO 3", COM PORCA E ARRUELA DE PRESSAO MEDIA</t>
  </si>
  <si>
    <t>PARAFUSO ZINCADO, SEXTAVADO, COM ROSCA SOBERBA, DIAMETRO 3/8", COMPRIMENTO 80 MM</t>
  </si>
  <si>
    <t>1,55</t>
  </si>
  <si>
    <t>PARAFUSO ZINCADO, SEXTAVADO, COM ROSCA SOBERBA, DIAMETRO 5/16", COMPRIMENTO 40 MM</t>
  </si>
  <si>
    <t>PARAFUSO ZINCADO, SEXTAVADO, COM ROSCA SOBERBA, DIAMETRO 5/16", COMPRIMENTO 80 MM</t>
  </si>
  <si>
    <t>PARAFUSO ZINCADO, SEXTAVADO, GRAU 5, ROSCA INTEIRA, DIAMETRO 1 1/2", COMPRIMENTO 4"</t>
  </si>
  <si>
    <t>48,69</t>
  </si>
  <si>
    <t>PARAFUSO, ASTM A307 - GRAU A, SEXTAVADO, ZINCADO, DIAMETRO 3/8" (9,52 MM), COMPRIMENTO 1 " (25,4 MM)</t>
  </si>
  <si>
    <t>117,17</t>
  </si>
  <si>
    <t>PARAFUSO, AUTO ATARRACHANTE, CABECA CHATA, FENDA SIMPLES, 1/4 (6,35 MM) X 25 MM</t>
  </si>
  <si>
    <t>48,48</t>
  </si>
  <si>
    <t>PARAFUSO, COMUM, ASTM A307, SEXTAVADO, DIAMETRO 1/2" (12,7 MM), COMPRIMENTO 1" (25,4 MM)</t>
  </si>
  <si>
    <t>191,91</t>
  </si>
  <si>
    <t>PARALELEPIPEDO GRANITICO OU BASALTICO, PARA PAVIMENTACAO, SEM FRETE (VARIACAO REGIONAL DE PECAS POR M2)</t>
  </si>
  <si>
    <t>2.431,92</t>
  </si>
  <si>
    <t>PASTA LUBRIFICANTE PARA TUBOS E CONEXOES COM JUNTA ELASTICA, EMBALAGEM DE *400* GR (USO EM PVC, ACO, POLIETILENO E OUTROS)</t>
  </si>
  <si>
    <t>26,99</t>
  </si>
  <si>
    <t>PASTA PARA SOLDA DE TUBOS E CONEXOES DE COBRE (EMBALAGEM COM 250 G)</t>
  </si>
  <si>
    <t>61,22</t>
  </si>
  <si>
    <t>PASTA VEDA JUNTAS/ROSCA, EMBALAGEM DE *500* G, PARA INSTALACOES DE AGUA, GAS E OUTROS</t>
  </si>
  <si>
    <t>57,06</t>
  </si>
  <si>
    <t>PASTILHA CERAMICA/PORCELANA, REVEST INT/EXT E  PISCINA, CORES BRANCA OU FRIAS, SOLIDAS, SEM MESCLAGEM/MISTURA, ACABAMENTO LISO *2,5 X 2,5* CM</t>
  </si>
  <si>
    <t>202,70</t>
  </si>
  <si>
    <t>PASTILHA CERAMICA/PORCELANA, REVEST INT/EXT E  PISCINA, CORES BRANCA OU FRIAS, SOLIDAS, SEM MESCLAGEM/MISTURA, ACABAMENTO LISO *5 X 5* CM</t>
  </si>
  <si>
    <t>130,54</t>
  </si>
  <si>
    <t>PASTILHA CERAMICA/PORCELANA, REVEST INT/EXT E  PISCINA, CORES LISAS/SOLIDAS, QUENTES, SEM MESCLAGEM/MISTURA, *2,5 X 2,5* CM</t>
  </si>
  <si>
    <t>220,49</t>
  </si>
  <si>
    <t>PASTILHA CERAMICA/PORCELANA, REVEST INT/EXT E  PISCINA, CORES LISAS/SOLIDAS, QUENTES, SEM MESCLAGEM/MISTURA, *5 X 5* CM</t>
  </si>
  <si>
    <t>156,10</t>
  </si>
  <si>
    <t>PASTILHEIRO (HORISTA)</t>
  </si>
  <si>
    <t>PASTILHEIRO (MENSALISTA)</t>
  </si>
  <si>
    <t>PATCH CORD, CATEGORIA 5 E, EXTENSAO DE 1,50 M</t>
  </si>
  <si>
    <t>PATCH CORD, CATEGORIA 5 E, EXTENSAO DE 2,50 M</t>
  </si>
  <si>
    <t>PATCH CORD, CATEGORIA 6, EXTENSAO DE 1,50 M</t>
  </si>
  <si>
    <t>33,47</t>
  </si>
  <si>
    <t>PATCH CORD, CATEGORIA 6, EXTENSAO DE 2,50 M</t>
  </si>
  <si>
    <t>38,40</t>
  </si>
  <si>
    <t>PATCH PANEL, 24 PORTAS, CATEGORIA 5E, COM RACKS DE 19" E 1 U DE ALTURA</t>
  </si>
  <si>
    <t>363,50</t>
  </si>
  <si>
    <t>PATCH PANEL, 24 PORTAS, CATEGORIA 6, COM RACKS DE 19" E 1 U DE ALTURA</t>
  </si>
  <si>
    <t>633,57</t>
  </si>
  <si>
    <t>PATCH PANEL, 48 PORTAS, CATEGORIA 5E, COM RACKS DE 19" E 2 U DE ALTURA</t>
  </si>
  <si>
    <t>531,83</t>
  </si>
  <si>
    <t>PATCH PANEL, 48 PORTAS, CATEGORIA 6, COM RACKS DE 19" E 2 U DE ALTURA</t>
  </si>
  <si>
    <t>854,39</t>
  </si>
  <si>
    <t>PEDRA ARDOSIA, CINZA, *40 X 40* CM, E= *1 CM</t>
  </si>
  <si>
    <t>31,75</t>
  </si>
  <si>
    <t>PEDRA ARDOSIA, CINZA, 20  X  40 CM,  E=  *1 CM</t>
  </si>
  <si>
    <t>28,65</t>
  </si>
  <si>
    <t>PEDRA ARDOSIA, CINZA, 30  X  30,  E= *1 CM</t>
  </si>
  <si>
    <t>30,70</t>
  </si>
  <si>
    <t>PEDRA BRITADA GRADUADA, CLASSIFICADA (POSTO PEDREIRA/FORNECEDOR, SEM FRETE)</t>
  </si>
  <si>
    <t>65,66</t>
  </si>
  <si>
    <t>PEDRA BRITADA N. 0, OU PEDRISCO (4,8 A 9,5 MM) POSTO PEDREIRA/FORNECEDOR, SEM FRETE</t>
  </si>
  <si>
    <t>75,23</t>
  </si>
  <si>
    <t>PEDRA BRITADA N. 1 (9,5 a 19 MM) POSTO PEDREIRA/FORNECEDOR, SEM FRETE</t>
  </si>
  <si>
    <t>65,16</t>
  </si>
  <si>
    <t>PEDRA BRITADA N. 2 (19 A 38 MM) POSTO PEDREIRA/FORNECEDOR, SEM FRETE</t>
  </si>
  <si>
    <t>65,51</t>
  </si>
  <si>
    <t>PEDRA BRITADA N. 3 (38 A 50 MM) POSTO PEDREIRA/FORNECEDOR, SEM FRETE</t>
  </si>
  <si>
    <t>61,55</t>
  </si>
  <si>
    <t>PEDRA BRITADA N. 4 (50 A 76 MM) POSTO PEDREIRA/FORNECEDOR, SEM FRETE</t>
  </si>
  <si>
    <t>61,02</t>
  </si>
  <si>
    <t>PEDRA BRITADA N. 5 (76 A 100 MM) POSTO PEDREIRA/FORNECEDOR, SEM FRETE</t>
  </si>
  <si>
    <t>55,85</t>
  </si>
  <si>
    <t>PEDRA BRITADA OU BICA CORRIDA, NAO CLASSIFICADA (POSTO PEDREIRA/FORNECEDOR, SEM FRETE)</t>
  </si>
  <si>
    <t>60,19</t>
  </si>
  <si>
    <t>PEDRA DE MAO OU PEDRA RACHAO PARA ARRIMO/FUNDACAO (POSTO PEDREIRA/FORNECEDOR, SEM FRETE)</t>
  </si>
  <si>
    <t>61,25</t>
  </si>
  <si>
    <t>PEDRA GRANITICA OU BASALTICA IRREGULAR, FAIXA GRANULOMETRICA 100 A 150 MM PARA PAVIMENTACAO OU CALCAMENTO POLIEDRICO, POSTO PEDREIRA / FORNECEDOR (SEM FRETE)</t>
  </si>
  <si>
    <t>48,25</t>
  </si>
  <si>
    <t>PEDRA GRANITICA OU BASALTO, CACO, RETALHO, CAVACO, TIPO MIRACEMA, MADEIRA, PADUANA, RACHINHA, SANTA ISABEL OU OUTRAS SIMILARES, E=  *1,0 A *2,0 CM</t>
  </si>
  <si>
    <t>99,77</t>
  </si>
  <si>
    <t>PEDRA GRANITICA, SERRADA, TIPO MIRACEMA, MADEIRA, PADUANA, RACHINHA, SANTA ISABEL OU OUTRAS SIMILARES, *11,5 X  *23 CM, E=  *1,0 A *2,0 CM</t>
  </si>
  <si>
    <t>59,35</t>
  </si>
  <si>
    <t>PEDRA PORTUGUESA  OU PETIT PAVE, BRANCA OU PRETA</t>
  </si>
  <si>
    <t>PEDRA QUARTZITO OU CALCARIO LAMINADO, CACO, TIPO CARIRI, ITACOLOMI, LAGOA SANTA, LUMINARIA, PIRENOPOLIS, SAO TOME OU OUTRAS SIMILARES DA REGIAO, E=  *1,5 A *2,5 CM</t>
  </si>
  <si>
    <t>56,28</t>
  </si>
  <si>
    <t>PEDRA QUARTZITO OU CALCARIO LAMINADO, SERRADA, TIPO CARIRI, ITACOLOMI, LAGOA SANTA, LUMINARIA, PIRENOPOLIS, SAO TOME OU OUTRAS SIMILARES DA REGIAO, *20 X *40 CM, E=  *1,5 A *2,5 CM</t>
  </si>
  <si>
    <t>180,49</t>
  </si>
  <si>
    <t>PEDREGULHO OU PICARRA DE JAZIDA, AO NATURAL, PARA BASE DE PAVIMENTACAO (RETIRADO NA JAZIDA, SEM TRANSPORTE)</t>
  </si>
  <si>
    <t>45,75</t>
  </si>
  <si>
    <t>PEDREIRO (HORISTA)</t>
  </si>
  <si>
    <t>PEDREIRO (MENSALISTA)</t>
  </si>
  <si>
    <t>PEITORIL EM MARMORE, POLIDO, BRANCO COMUM, L= *15* CM, E=  *2,0* CM, COM PINGADEIRA</t>
  </si>
  <si>
    <t>99,18</t>
  </si>
  <si>
    <t>PEITORIL EM MARMORE, POLIDO, BRANCO COMUM, L= *15* CM, E=  *3* CM, CORTE RETO</t>
  </si>
  <si>
    <t>106,65</t>
  </si>
  <si>
    <t>PEITORIL PRE-MOLDADO EM GRANILITE, MARMORITE OU GRANITINA, L = *15* CM</t>
  </si>
  <si>
    <t>69,47</t>
  </si>
  <si>
    <t>PEITORIL/ SOLEIRA EM MARMORE, POLIDO, BRANCO COMUM, L= *25* CM, E=  *3* CM, CORTE RETO</t>
  </si>
  <si>
    <t>147,62</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</si>
  <si>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</si>
  <si>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</si>
  <si>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</si>
  <si>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2,23</t>
  </si>
  <si>
    <t>PENEIRA ROTATIVA COM MOTOR ELETRICO TRIFASICO DE 2 CV, CILINDRO DE 1 M X 0,60 M, COM FUROS DE 3,17 MM</t>
  </si>
  <si>
    <t>14.434,59</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</si>
  <si>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</si>
  <si>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</si>
  <si>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</si>
  <si>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</si>
  <si>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</si>
  <si>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</si>
  <si>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11,74</t>
  </si>
  <si>
    <t>PERFIL "I" DE ACO LAMINADO, ABAS PARALELAS, "W", QUALQUER BITOLA</t>
  </si>
  <si>
    <t>12,80</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</si>
  <si>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</si>
  <si>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</si>
  <si>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</si>
  <si>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</si>
  <si>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11,09</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</si>
  <si>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</si>
  <si>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</si>
  <si>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</si>
  <si>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</si>
  <si>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3,53</t>
  </si>
  <si>
    <t>PERFIL CARTOLA DE ACO GALVANIZADO, *20 X 30 X 10* MM, E =  0,8 MM</t>
  </si>
  <si>
    <t>22,75</t>
  </si>
  <si>
    <t>PERFIL DE ALUMINIO ANODIZADO</t>
  </si>
  <si>
    <t>44,15</t>
  </si>
  <si>
    <t>PERFIL DE BORRACHA EPDM MACICO *12 X 15* MM PARA ESQUADRIAS</t>
  </si>
  <si>
    <t>PERFIL ELASTOMERICO PRE-FORMADO EM EPMD, PARA JUNTA DE DILATACAO DE PISOS COM POUCA SOLICITACAO, 15 MM DE LARGURA, MOVIMENTACAO DE *11 A 19* MM</t>
  </si>
  <si>
    <t>168,36</t>
  </si>
  <si>
    <t>PERFIL ELASTOMERICO PRE-FORMADO EM EPMD, PARA JUNTA DE DILATACAO DE USO GERAL EM MEDIAS SOLICITACOES, 8 MM DE LARGURA, MOVIMENTACAO DE *5 A 11* MM</t>
  </si>
  <si>
    <t>76,10</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</si>
  <si>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</si>
  <si>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</si>
  <si>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</si>
  <si>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9,04</t>
  </si>
  <si>
    <t>PERFIL LONGARINA (PRINCIPAL), T CLICADO, EM ACO, BRANCO NAS FACES APARENTES, PARA FORRO REMOVIVEL, 24 X 32 X 3750 MM (L X H X C</t>
  </si>
  <si>
    <t>PERFIL MONTANTE, FORMATO C, EM ACO ZINCADO, PARA ESTRUTURA PAREDE DRYWALL, E = 0,5 MM, 48 X 3000 MM (L X C)</t>
  </si>
  <si>
    <t>7,96</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</si>
  <si>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</si>
  <si>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</si>
  <si>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</si>
  <si>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24,25</t>
  </si>
  <si>
    <t>PERFIL TABICA ABERTA, PERFURADA, FORMATO Z, EM ACO GALVANIZADO NATURAL, LARGURA APROXIMADA 40 MM, PARA ESTRUTURA FORRO DRYWALL</t>
  </si>
  <si>
    <t>7,65</t>
  </si>
  <si>
    <t>PERFIL TABICA FECHADA, LISA, FORMATO Z, EM ACO GALVANIZADO NATURAL, LARGURA TOTAL NA HORIZONTAL *40* MM, PARA ESTRUTURA FORRO DRYWALL</t>
  </si>
  <si>
    <t>5,84</t>
  </si>
  <si>
    <t>PERFIL TIPO CANTONEIRA EM L, EM ACO GALVANIZADO, BRANCO, PARA FORRO REMOVIVEL, *23* X 3000 MM (L X C)</t>
  </si>
  <si>
    <t>5,06</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</si>
  <si>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</si>
  <si>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</si>
  <si>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</si>
  <si>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6,52</t>
  </si>
  <si>
    <t>PERFIL UDC ("U" DOBRADO DE CHAPA) SIMPLES DE ACO LAMINADO, GALVANIZADO, ASTM A36, 127 X 50 MM, E= 3 MM</t>
  </si>
  <si>
    <t>10,81</t>
  </si>
  <si>
    <t>PERFILADO PERFURADO DUPLO 38 X 76 MM, CHAPA 22</t>
  </si>
  <si>
    <t>PERFILADO PERFURADO SIMPLES 38 X 38 MM, CHAPA 22</t>
  </si>
  <si>
    <t>9,96</t>
  </si>
  <si>
    <t>PERFILADO PERFURADO 19 X 38 MM, CHAPA 22</t>
  </si>
  <si>
    <t>5,48</t>
  </si>
  <si>
    <t>PERFURATRIZ COM TORRE METALICA PARA EXECUCAO DE ESTACA HELICE CONTINUA, PROFUNDIDADE MAXIMA DE 30 M, DIAMETRO MAXIMO DE 800 MM, POTENCIA INSTALADA DE 268 HP, MESA ROTATIVA COM TORQUE MAXIMO DE 170 KNM</t>
  </si>
  <si>
    <t>4.122.631,54</t>
  </si>
  <si>
    <t>PERFURATRIZ COM TORRE METALICA PARA EXECUCAO DE ESTACA HELICE CONTINUA, PROFUNDIDADE MAXIMA DE 32 M, DIAMETRO MAXIMO DE 1000 MM, POTENCIA INSTALADA DE 350 HP, MESA ROTATIVA COM TORQUE MAXIMO DE 263 KNM</t>
  </si>
  <si>
    <t>6.410.526,27</t>
  </si>
  <si>
    <t>PERFURATRIZ HIDRAULICA COM TRADO CURTO ACOPLADO, PROFUNDIDADE MAXIMA DE 20 M, DIAMETRO MAXIMO DE 1500 MM, POTENCIA INSTALADA DE 137 HP, MESA ROTATIVA COM TORQUE MAXIMO DE 30 KNM (INCLUI MONTAGEM, NAO INCLUI CAMINHAO)</t>
  </si>
  <si>
    <t>1.569.473,72</t>
  </si>
  <si>
    <t>PERFURATRIZ MANUAL, TORQUE MAXIMO 55 KGF.M, POTENCIA 5 CV, COM DIAMETRO MAXIMO 8 1/2" (INCLUI SUPORTE/CHASSI TIPO MESA)</t>
  </si>
  <si>
    <t>47.139,63</t>
  </si>
  <si>
    <t>PERFURATRIZ MANUAL, TORQUE MAXIMO 83 N.M, POTENCIA 5 CV, COM DIAMETRO MAXIMO 4" (NAO INCLUI SUPORTE / CHASSI)</t>
  </si>
  <si>
    <t>6.793,30</t>
  </si>
  <si>
    <t>PERFURATRIZ MANUAL, TORQUE MAXIMO 83 N.M, POTENCIA 5 CV, COM DIAMETRO MAXIMO 4", PARA SOLO GRAMPEADO (INCLUI SUPORTE OU CHASSI TIPO MESA)</t>
  </si>
  <si>
    <t>21.266,00</t>
  </si>
  <si>
    <t>PERFURATRIZ PNEUMATICA MANUAL DE PESO MEDIO, 18KG, COMPRIMENTO DE CURSO DE 6 M, DIAMETRO DO PISTAO DE 5,5 CM</t>
  </si>
  <si>
    <t>11.630,67</t>
  </si>
  <si>
    <t>PERFURATRIZ SOBRE ESTEIRA, TORQUE MAXIMO DE 600 KGF, POTENCIA ENTRE 50 E 60 HP, DIAMETRO MAXIMO DE 10"</t>
  </si>
  <si>
    <t>861.000,00</t>
  </si>
  <si>
    <t>PERFURATRIZ SOBRE ESTEIRA, TORQUE MAXIMO 600 KGF, PESO MEDIO 1000 KG, POTENCIA 20 HP, DIAMETRO MAXIMO 10"</t>
  </si>
  <si>
    <t>898.334,47</t>
  </si>
  <si>
    <t>PICAPE CABINE SIMPLES COM MOTOR 1.6 FLEX, CAMBIO MANUAL, POTENCIA 101/104 CV, 2 PORTAS</t>
  </si>
  <si>
    <t>87.584,42</t>
  </si>
  <si>
    <t>PILAR QUADRADO NAO APARELHADO *10 X 10* CM, EM MACARANDUBA, ANGELIM OU EQUIVALENTE DA REGIAO - BRUTA</t>
  </si>
  <si>
    <t>53,28</t>
  </si>
  <si>
    <t>PILAR QUADRADO NAO APARELHADO *15 X 15* CM, EM MACARANDUBA, ANGELIM OU EQUIVALENTE DA REGIAO - BRUTA</t>
  </si>
  <si>
    <t>113,10</t>
  </si>
  <si>
    <t>PILAR QUADRADO NAO APARELHADO *20 X 20* CM, EM MACARANDUBA, ANGELIM OU EQUIVALENTE DA REGIAO - BRUTA</t>
  </si>
  <si>
    <t>196,79</t>
  </si>
  <si>
    <t>PINCEL CHATO (TRINCHA) CERDAS GRIS 1.1/2 " (38 MM)</t>
  </si>
  <si>
    <t>PINGADEIRA PLASTICA PARA TELHA DE FIBROCIMENTO CANALETE 49/KALHETA OU CANALETE 90/KALHETAO</t>
  </si>
  <si>
    <t>1,99</t>
  </si>
  <si>
    <t>PINO DE ACO COM ARRUELA CONICA, DIAMETRO ARRUELA = *23* MM E COMP HASTE = *27* MM (ACAO INDIRETA)</t>
  </si>
  <si>
    <t>47,42</t>
  </si>
  <si>
    <t>PINO DE ACO COM FURO, HASTE = 27 MM (ACAO DIRETA)</t>
  </si>
  <si>
    <t>PINO DE ACO COM ROSCA 1/4 ", COMPRIMENTO DA HASTE = 30 MM E ROSCA = 20 MM (ACAO DIRETA)</t>
  </si>
  <si>
    <t>54,09</t>
  </si>
  <si>
    <t>PINO DE ACO LISO 1/4 ", HASTE = *36,5* MM (ACAO DIRETA)</t>
  </si>
  <si>
    <t>33,37</t>
  </si>
  <si>
    <t>PINO DE ACO LISO 1/4 ", HASTE = *53* MM (ACAO DIRETA)</t>
  </si>
  <si>
    <t>34,95</t>
  </si>
  <si>
    <t>PINO GUIA RETO, EM LATAO, CHAPA COM 3 MM DE ESPESSURA E GUIA COM ROLETE DE 9 MM</t>
  </si>
  <si>
    <t>7,82</t>
  </si>
  <si>
    <t>PINO ROSCA EXTERNA, EM ACO GALVANIZADO, PARA ISOLADOR DE 15KV, DIAMETRO 25 MM, COMPRIMENTO *290* MM</t>
  </si>
  <si>
    <t>37,92</t>
  </si>
  <si>
    <t>PINO ROSCA EXTERNA, EM ACO GALVANIZADO, PARA ISOLADOR DE 25KV, DIAMETRO 35MM, COMPRIMENTO *320* MM</t>
  </si>
  <si>
    <t>51,90</t>
  </si>
  <si>
    <t>PINTOR (HORISTA)</t>
  </si>
  <si>
    <t>20,19</t>
  </si>
  <si>
    <t>PINTOR (MENSALISTA)</t>
  </si>
  <si>
    <t>3.545,94</t>
  </si>
  <si>
    <t>PINTOR DE LETREIROS (HORISTA)</t>
  </si>
  <si>
    <t>18,62</t>
  </si>
  <si>
    <t>PINTOR DE LETREIROS (MENSALISTA)</t>
  </si>
  <si>
    <t>3.270,07</t>
  </si>
  <si>
    <t>PINTOR PARA TINTA EPOXI (HORISTA)</t>
  </si>
  <si>
    <t>PINTOR PARA TINTA EPOXI (MENSALISTA)</t>
  </si>
  <si>
    <t>PISO DE BORRACHA CANELADO EM PLACAS 50 X 50 CM, E = *3,5* MM, PARA COLA</t>
  </si>
  <si>
    <t>70,01</t>
  </si>
  <si>
    <t>PISO DE BORRACHA ESPORTIVO EM PLACAS 50 X 50 CM, E = 15 MM, PARA ARGAMASSA, PRETO</t>
  </si>
  <si>
    <t>318,87</t>
  </si>
  <si>
    <t>PISO DE BORRACHA FRISADO OU PASTILHADO, PRETO, EM PLACAS 50 X 50 CM, E = 7 MM, PARA ARGAMASSA</t>
  </si>
  <si>
    <t>193,68</t>
  </si>
  <si>
    <t>PISO DE BORRACHA PASTILHADO EM PLACAS 50 X 50 CM, E = *3,5* MM, PARA COLA, PRETO</t>
  </si>
  <si>
    <t>53,26</t>
  </si>
  <si>
    <t>PISO DE BORRACHA PASTILHADO EM PLACAS 50 X 50 CM, E = 15 MM, PARA ARGAMASSA, PRETO</t>
  </si>
  <si>
    <t>310,40</t>
  </si>
  <si>
    <t>PISO ELEVADO COM 2 PLACAS DE ACO COM ENCHIMENTO DE CONCRETO CELULAR, INCLUSO BASE/HASTE/CRUZETAS, 60 X 60 CM, H = *28* CM, RESISTENCIA CARGA CONCENTRADA 496 KG (COM COLOCACAO)</t>
  </si>
  <si>
    <t>422,51</t>
  </si>
  <si>
    <t>PISO EM CERAMICA ESMALTADA EXTRA, PEI MAIOR OU IGUAL A 4, FORMATO MAIOR QUE 2025 CM2</t>
  </si>
  <si>
    <t>71,14</t>
  </si>
  <si>
    <t>PISO EM CERAMICA ESMALTADA EXTRA, PEI MAIOR OU IGUAL A 4, FORMATO MENOR OU IGUAL A 2025 CM2</t>
  </si>
  <si>
    <t>34,90</t>
  </si>
  <si>
    <t>PISO EM CERAMICA ESMALTADA, COMERCIAL (PADRAO POPULAR), PEI MAIOR OU IGUAL A 3, FORMATO MENOR OU IGUAL A  2025 CM2</t>
  </si>
  <si>
    <t>28,95</t>
  </si>
  <si>
    <t>PISO EM GRANILITE, MARMORITE OU GRANITINA, AGREGADO COR PRETO, CINZA, PALHA OU BRANCO, E=  *8* MM (INCLUSO EXECUCAO)</t>
  </si>
  <si>
    <t>79,90</t>
  </si>
  <si>
    <t>PISO EM GRANITO, POLIDO, TIPO AMENDOA/ AMARELO CAPRI/ AMARELO DOURADO CARIOCA OU OUTROS EQUIVALENTES DA REGIAO, FORMATO MENOR OU IGUAL A 3025 CM2, E=  *2* CM</t>
  </si>
  <si>
    <t>417,50</t>
  </si>
  <si>
    <t>PISO EM GRANITO, POLIDO, TIPO ANDORINHA/ QUARTZ/ CASTELO/ CORUMBA OU OUTROS EQUIVALENTES DA REGIAO, FORMATO MENOR OU IGUAL A 3025 CM2, E=  *2* CM</t>
  </si>
  <si>
    <t>315,09</t>
  </si>
  <si>
    <t>PISO EM GRANITO, POLIDO, TIPO MARFIM, DALLAS, CARAVELAS OU OUTROS EQUIVALENTES DA REGIAO, FORMATO MENOR OU IGUAL A 3025 CM2, E=  *2*CM</t>
  </si>
  <si>
    <t>402,62</t>
  </si>
  <si>
    <t>PISO EM GRANITO, POLIDO, TIPO PRETO SAO GABRIEL/ TIJUCA OU OUTROS EQUIVALENTES DA REGIAO, FORMATO MENOR OU IGUAL A 3025 CM2, E=  *2* CM</t>
  </si>
  <si>
    <t>455,13</t>
  </si>
  <si>
    <t>PISO EM PORCELANATO RETIFICADO EXTRA, FORMATO MENOR OU IGUAL A 2025 CM2</t>
  </si>
  <si>
    <t>94,82</t>
  </si>
  <si>
    <t>PISO EM REGUA VINILICA SEMIFLEXIVEL, ENCAIXE CLICADO, E = 4 MM (SEM COLOCACAO)</t>
  </si>
  <si>
    <t>155,93</t>
  </si>
  <si>
    <t>PISO EPOXI AUTONIVELANTE, ESPESSURA *4* MM (INCLUSO EXECUCAO)</t>
  </si>
  <si>
    <t>153,40</t>
  </si>
  <si>
    <t>PISO EPOXI MULTILAYER, ESPESSURA *2* MM (INCLUSO EXECUCAO)</t>
  </si>
  <si>
    <t>89,36</t>
  </si>
  <si>
    <t>PISO FULGET (GRANITO LAVADO) EM PLACAS DE *40 X 40* CM, E = 2,0 CM (SEM COLOCACAO)</t>
  </si>
  <si>
    <t>115,05</t>
  </si>
  <si>
    <t>PISO FULGET (GRANITO LAVADO) EM PLACAS DE *75 X 75* CM, E = 2,0 CM (SEM COLOCACAO)</t>
  </si>
  <si>
    <t>212,21</t>
  </si>
  <si>
    <t>PISO FULGET (GRANITO LAVADO) MOLDADO IN LOCO (INCLUSO EXECUCAO)</t>
  </si>
  <si>
    <t>113,77</t>
  </si>
  <si>
    <t>PISO INDUSTRIAL EM CONCRETO ARMADO DE ACABAMENTO POLIDO, ESPESSURA 12 CM (CIMENTO QUEIMADO) (INCLUSO EXECUCAO)</t>
  </si>
  <si>
    <t>125,28</t>
  </si>
  <si>
    <t>PISO KORODUR (INCLUSO EXECUCAO)</t>
  </si>
  <si>
    <t>95,88</t>
  </si>
  <si>
    <t>PISO PODOTATIL DE CONCRETO - DIRECIONAL E ALERTA, *40 X 40 X 2,5* CM</t>
  </si>
  <si>
    <t>13,31</t>
  </si>
  <si>
    <t>PISO PORCELANATO, BORDA RETA, EXTRA, FORMATO MAIOR QUE 2025 CM2</t>
  </si>
  <si>
    <t>111,99</t>
  </si>
  <si>
    <t>PISO TATIL ALERTA OU DIRECIONAL, DE BORRACHA, COLORIDO, 25 X 25 CM, E = 5 MM, PARA COLA</t>
  </si>
  <si>
    <t>212,87</t>
  </si>
  <si>
    <t>PISO TATIL DE ALERTA OU DIRECIONAL DE BORRACHA, PRETO, 25 X 25 CM, E = 5 MM, PARA COLA</t>
  </si>
  <si>
    <t>202,77</t>
  </si>
  <si>
    <t>PISO TATIL DE ALERTA OU DIRECIONAL, DE BORRACHA, COLORIDO, 25 X 25 CM, E = 12 MM, PARA ARGAMASSA</t>
  </si>
  <si>
    <t>527,07</t>
  </si>
  <si>
    <t>PISO TATIL DE ALERTA OU DIRECIONAL, DE BORRACHA, PRETO, 25 X 25 CM, E = 12 MM, PARA ARGAMASSA</t>
  </si>
  <si>
    <t>469,28</t>
  </si>
  <si>
    <t>PISO URETANO, VERSAO REVESTIMENTO AUTONIVELANTE, ESPESSURA VARIÁVEL DE 3 A 4 MM (INCLUSO EXECUCAO)</t>
  </si>
  <si>
    <t>148,93</t>
  </si>
  <si>
    <t>PISO/ REVESTIMENTO EM GRANITO, POLIDO, TIPO ANDORINHA/ QUARTZ/ CASTELO/ CORUMBA OU OUTROS EQUIVALENTES DA REGIAO, FORMATO MAIOR OU IGUAL A 3025 CM2, E = *2*CM</t>
  </si>
  <si>
    <t>332,59</t>
  </si>
  <si>
    <t>PISO/ REVESTIMENTO EM MARMORE, POLIDO, BRANCO COMUM, FORMATO MAIOR OU IGUAL A 3025 CM2, E = *2* CM</t>
  </si>
  <si>
    <t>408,61</t>
  </si>
  <si>
    <t>PISO/ REVESTIMENTO EM MARMORE, POLIDO, BRANCO COMUM, FORMATO MENOR OU IGUAL A 3025 CM2, E = *2* CM</t>
  </si>
  <si>
    <t>420,00</t>
  </si>
  <si>
    <t>PLACA / CHAPA DE GESSO ACARTONADO, ACABAMENTO VINILICO LISO EM UMA DAS FACES, COR BRANCA, BORDA QUADRADA, E = 9,5 MM, *625 X 1250* MM (L X C), PARA FORRO REMOVIVEL</t>
  </si>
  <si>
    <t>36,73</t>
  </si>
  <si>
    <t>PLACA / CHAPA DE GESSO ACARTONADO, ACABAMENTO VINILICO LISO EM UMA DAS FACES, COR BRANCA, BORDA QUADRADA, E = 9,5 MM, *625 X 625* MM (L X C), PARA FORRO REMOVIVEL</t>
  </si>
  <si>
    <t>38,88</t>
  </si>
  <si>
    <t>PLACA / CHAPA DE GESSO ACARTONADO, RESISTENTE A UMIDADE (RU), COR VERDE, E = 12,5 MM, 1200 X 1800 MM (L X C)</t>
  </si>
  <si>
    <t>PLACA / CHAPA DE GESSO ACARTONADO, RESISTENTE A UMIDADE (RU), COR VERDE, E = 12,5 MM, 1200 X 2400 MM (L X C)</t>
  </si>
  <si>
    <t>23,11</t>
  </si>
  <si>
    <t>PLACA / CHAPA DE GESSO ACARTONADO, RESISTENTE A UMIDADE (RU), COR VERDE, E = 15 MM, 1200 X 2400 MM (L X C)</t>
  </si>
  <si>
    <t>24,93</t>
  </si>
  <si>
    <t>PLACA / CHAPA DE GESSO ACARTONADO, RESISTENTE AO FOGO (RF), COR ROSA, E = 12,5 MM, 1200 X 1800 MM (L X C)</t>
  </si>
  <si>
    <t>22,44</t>
  </si>
  <si>
    <t>PLACA / CHAPA DE GESSO ACARTONADO, RESISTENTE AO FOGO (RF), COR ROSA, E = 12,5 MM, 1200 X 2400 MM (L X C)</t>
  </si>
  <si>
    <t>19,34</t>
  </si>
  <si>
    <t>PLACA / CHAPA DE GESSO ACARTONADO, RESISTENTE AO FOGO (RF), COR ROSA, E = 15 MM, 1200 X 2400 MM (L X C)</t>
  </si>
  <si>
    <t>23,62</t>
  </si>
  <si>
    <t>PLACA / CHAPA DE GESSO ACARTONADO, STANDARD (ST), COR BRANCA, E = 12,5 MM, 1200 X 1800 MM (L X C)</t>
  </si>
  <si>
    <t>PLACA / CHAPA DE GESSO ACARTONADO, STANDARD (ST), COR BRANCA, E = 12,5 MM, 1200 X 2400 MM (L X C)</t>
  </si>
  <si>
    <t>17,52</t>
  </si>
  <si>
    <t>PLACA / CHAPA DE GESSO ACARTONADO, STANDARD (ST), COR BRANCA, E = 15 MM, 1200 X 2400 MM (L X C)</t>
  </si>
  <si>
    <t>PLACA CIMENTICIA LISA E = 10 MM, DE 1,20 X *2,50* M (SEM AMIANTO)</t>
  </si>
  <si>
    <t>45,44</t>
  </si>
  <si>
    <t>PLACA CIMENTICIA LISA E = 6 MM, DE 1,20 X *2,50* M (SEM AMIANTO)</t>
  </si>
  <si>
    <t>27,81</t>
  </si>
  <si>
    <t>PLACA DE ACO ESMALTADA PARA  IDENTIFICACAO DE RUA, *45 CM X 20* CM</t>
  </si>
  <si>
    <t>74,25</t>
  </si>
  <si>
    <t>PLACA DE ACRILICO TRANSPARENTE ADESIVADA PARA SINALIZACAO DE PORTAS, BORDA POLIDA, DE *25 X 8*, E = 6 MM (NAO INCLUI ACESSORIOS PARA FIXACAO)</t>
  </si>
  <si>
    <t>70,83</t>
  </si>
  <si>
    <t>PLACA DE FIBRA MINERAL PARA FORRO, DE 1250 X 625 MM, E = 15 MM, BORDA RETA, COM PINTURA ANTIMOFO (NAO INCLUI PERFIS)</t>
  </si>
  <si>
    <t>66,73</t>
  </si>
  <si>
    <t>PLACA DE FIBRA MINERAL PARA FORRO, DE 625 X 625 MM, E = 15 MM, BORDA REBAIXADA PARA PERFIL 24 MM, COM PINTURA ANTIMOFO (NAO INCLUI PERFIS)</t>
  </si>
  <si>
    <t>56,26</t>
  </si>
  <si>
    <t>PLACA DE FIBRA MINERAL PARA FORRO, DE 625 X 625 MM, E = 15 MM, BORDA RETA, COM PINTURA ANTIMOFO (NAO INCLUI PERFIS)</t>
  </si>
  <si>
    <t>35,00</t>
  </si>
  <si>
    <t>PLACA DE GESSO PARA FORRO, *60 X 60* CM, ESPESSURA DE 12 MM (SEM COLOCACAO)</t>
  </si>
  <si>
    <t>9,72</t>
  </si>
  <si>
    <t>PLACA DE INAUGURACAO EM BRONZE *35X 50*CM</t>
  </si>
  <si>
    <t>1.080,01</t>
  </si>
  <si>
    <t>PLACA DE INAUGURACAO METALICA, *40* CM X *60* CM</t>
  </si>
  <si>
    <t>678,38</t>
  </si>
  <si>
    <t>PLACA DE OBRA (PARA CONSTRUCAO CIVIL) EM CHAPA GALVANIZADA *N. 22*, ADESIVADA, DE *2,4 X 1,2* M (SEM POSTES PARA FIXACAO)</t>
  </si>
  <si>
    <t>225,00</t>
  </si>
  <si>
    <t>PLACA DE SINALIZACAO DE SEGURANCA CONTRA INCENDIO - ALERTA, TRIANGULAR, BASE DE *30* CM, EM PVC *2* MM ANTI-CHAMAS (SIMBOLOS, CORES E PICTOGRAMAS CONFORME NBR 16820)</t>
  </si>
  <si>
    <t>42,07</t>
  </si>
  <si>
    <t>PLACA DE SINALIZACAO DE SEGURANCA CONTRA INCENDIO, FOTOLUMINESCENTE, QUADRADA, *14 X 14* CM, EM PVC *2* MM ANTI-CHAMAS (SIMBOLOS, CORES E PICTOGRAMAS CONFORME NBR 16820)</t>
  </si>
  <si>
    <t>12,77</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</si>
  <si>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</si>
  <si>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</si>
  <si>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30,32</t>
  </si>
  <si>
    <t>PLACA DE SINALIZACAO DE SEGURANCA CONTRA INCENDIO, FOTOLUMINESCENTE, RETANGULAR, *13 X 26* CM, EM PVC *2* MM ANTI-CHAMAS (SIMBOLOS, CORES E PICTOGRAMAS CONFORME NBR 16820)</t>
  </si>
  <si>
    <t>21,37</t>
  </si>
  <si>
    <t>PLACA DE SINALIZACAO DE SEGURANCA CONTRA INCENDIO, FOTOLUMINESCENTE, RETANGULAR, *20 X 40* CM, EM PVC *2* MM ANTI-CHAMAS (SIMBOLOS, CORES E PICTOGRAMAS CONFORME NBR 16820)</t>
  </si>
  <si>
    <t>39,84</t>
  </si>
  <si>
    <t>PLACA DE SINALIZACAO EM CHAPA DE ACO NUM 16 COM PINTURA REFLETIVA</t>
  </si>
  <si>
    <t>519,75</t>
  </si>
  <si>
    <t>PLACA DE SINALIZACAO EM CHAPA DE ALUMINIO COM PINTURA REFLETIVA, E = 2 MM</t>
  </si>
  <si>
    <t>648,00</t>
  </si>
  <si>
    <t>PLACA DE VENTILACAO PARA TELHA DE FIBROCIMENTO CANALETE 49 KALHETA</t>
  </si>
  <si>
    <t>PLACA DE VENTILACAO PARA TELHA DE FIBROCIMENTO, CANALETE 90 OU KALHETAO</t>
  </si>
  <si>
    <t>PLACA NUMERACAO RESIDENCIAL EM CHAPA GALVANIZADA ESMALTADA 12 X 18 CM</t>
  </si>
  <si>
    <t>33,75</t>
  </si>
  <si>
    <t>PLACA ORIENTATIVA SOBRE EXERCÍCIOS, 2,00M X 1,00M, EM TUBO DE ACO CARBONO, PINTURA NO PROCESSO ELETROSTATICO - PARA ACADEMIA AO AR LIVRE / ACADEMIA DA TERCEIRA IDADE - ATI</t>
  </si>
  <si>
    <t>2.053,01</t>
  </si>
  <si>
    <t>PLACA VINILICA SEMIFLEXIVEL PARA PISOS, E = 3,2 MM, 30 X 30 CM (SEM COLOCACAO)</t>
  </si>
  <si>
    <t>149,69</t>
  </si>
  <si>
    <t>PLACA VINILICA SEMIFLEXIVEL PARA REVESTIMENTO DE PISOS E PAREDES, E = 2 MM (SEM COLOCACAO)</t>
  </si>
  <si>
    <t>90,00</t>
  </si>
  <si>
    <t>PLACA/PISO DE CONCRETO POROSO/ PAVIMENTO PERMEAVEL/BLOCO DRENANTE DE CONCRETO, 40 CM X 40 CM, E = 6 CM, COR NATURAL</t>
  </si>
  <si>
    <t>87,35</t>
  </si>
  <si>
    <t>PLACA/TAMPA CEGA EM LATAO ESCOVADO PARA CONDULETE EM LIGA DE ALUMINIO 4 X 4"</t>
  </si>
  <si>
    <t>31,25</t>
  </si>
  <si>
    <t>PLUG OU BUJAO DE FERRO GALVANIZADO, DE 1 1/2"</t>
  </si>
  <si>
    <t>14,63</t>
  </si>
  <si>
    <t>PLUG OU BUJAO DE FERRO GALVANIZADO, DE 1 1/4"</t>
  </si>
  <si>
    <t>12,55</t>
  </si>
  <si>
    <t>PLUG OU BUJAO DE FERRO GALVANIZADO, DE 1/2"</t>
  </si>
  <si>
    <t>4,27</t>
  </si>
  <si>
    <t>PLUG OU BUJAO DE FERRO GALVANIZADO, DE 1"</t>
  </si>
  <si>
    <t>8,03</t>
  </si>
  <si>
    <t>PLUG OU BUJAO DE FERRO GALVANIZADO, DE 2 1/2"</t>
  </si>
  <si>
    <t>43,25</t>
  </si>
  <si>
    <t>PLUG OU BUJAO DE FERRO GALVANIZADO, DE 2"</t>
  </si>
  <si>
    <t>21,62</t>
  </si>
  <si>
    <t>PLUG OU BUJAO DE FERRO GALVANIZADO, DE 3/4"</t>
  </si>
  <si>
    <t>5,78</t>
  </si>
  <si>
    <t>PLUG OU BUJAO DE FERRO GALVANIZADO, DE 3"</t>
  </si>
  <si>
    <t>PLUG OU BUJAO DE FERRO GALVANIZADO, DE 4"</t>
  </si>
  <si>
    <t>112,55</t>
  </si>
  <si>
    <t>PLUG PVC P/ ESG PREDIAL  75MM</t>
  </si>
  <si>
    <t>7,42</t>
  </si>
  <si>
    <t>PLUG PVC P/ ESG PREDIAL 100MM</t>
  </si>
  <si>
    <t>12,02</t>
  </si>
  <si>
    <t>PLUG PVC P/ ESG PREDIAL 50MM</t>
  </si>
  <si>
    <t>4,19</t>
  </si>
  <si>
    <t>PLUG PVC ROSCAVEL,  1/2",  AGUA FRIA PREDIAL (NBR 5648)</t>
  </si>
  <si>
    <t>PLUG PVC,  JE, DN 100 MM, PARA REDE COLETORA ESGOTO (NBR 10569)</t>
  </si>
  <si>
    <t>38,29</t>
  </si>
  <si>
    <t>PLUG PVC, JE, DN 150 MM, PARA REDE COLETORA ESGOTO (NBR 10569)</t>
  </si>
  <si>
    <t>86,67</t>
  </si>
  <si>
    <t>PLUG PVC, JE, DN 200 MM, PARA REDE COLETORA ESGOTO (NBR 10569)</t>
  </si>
  <si>
    <t>176,00</t>
  </si>
  <si>
    <t>PLUG PVC, JE, DN 250 MM, PARA REDE COLETORA ESGOTO (NBR 10569)</t>
  </si>
  <si>
    <t>339,89</t>
  </si>
  <si>
    <t>PLUG PVC, JE, DN 350 MM, PARA REDE COLETORA ESGOTO (NBR 10569)</t>
  </si>
  <si>
    <t>999,41</t>
  </si>
  <si>
    <t>PLUG PVC, ROSCAVEL 1", PARA AGUA FRIA PREDIAL</t>
  </si>
  <si>
    <t>3,20</t>
  </si>
  <si>
    <t>PLUG PVC, ROSCAVEL 3/4", PARA  AGUA FRIA PREDIAL</t>
  </si>
  <si>
    <t>PLUG PVC, ROSCAVEL, 1 1/2",  AGUA FRIA PREDIAL</t>
  </si>
  <si>
    <t>9,53</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</si>
  <si>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</si>
  <si>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</si>
  <si>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</si>
  <si>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</si>
  <si>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</si>
  <si>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</si>
  <si>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</si>
  <si>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6.723,23</t>
  </si>
  <si>
    <t>POLIESTIRENO EXPANDIDO/EPS (ISOPOR), PEROLAS, PARA CONCRETO LEVE</t>
  </si>
  <si>
    <t>48,81</t>
  </si>
  <si>
    <t>POLIESTIRENO EXPANDIDO/EPS (ISOPOR), TIPO 2F, BLOCO</t>
  </si>
  <si>
    <t>375,55</t>
  </si>
  <si>
    <t>POLIESTIRENO EXPANDIDO/EPS (ISOPOR), TIPO 2F, PLACA, ISOLAMENTO TERMOACUSTICO, E = 10 MM, 1000 X 500 MM</t>
  </si>
  <si>
    <t>3,18</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</si>
  <si>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</si>
  <si>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</si>
  <si>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</si>
  <si>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</si>
  <si>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7,49</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</si>
  <si>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</si>
  <si>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</si>
  <si>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</si>
  <si>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209,59</t>
  </si>
  <si>
    <t>PORCA OLHAL EM ACO GALVANIZADO, ESPESSURA 16MM, ABERTURA 21MM</t>
  </si>
  <si>
    <t>20,60</t>
  </si>
  <si>
    <t>PORCA OLHAL M 16,  EM ACO GALVANIZADO, DIAMETRO = 16 MM</t>
  </si>
  <si>
    <t>11,93</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</si>
  <si>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</si>
  <si>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</si>
  <si>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</si>
  <si>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</si>
  <si>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</si>
  <si>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</si>
  <si>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</si>
  <si>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</si>
  <si>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</si>
  <si>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</si>
  <si>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6,10</t>
  </si>
  <si>
    <t>PORTA CORTA-FOGO PARA SAIDA DE EMERGENCIA, COM FECHADURA, VAO LUZ DE 90 X 210 CM, CLASSE P-90 (NBR 11742)</t>
  </si>
  <si>
    <t>1.234,52</t>
  </si>
  <si>
    <t>PORTA DE ABRIR / GIRO, DE MADEIRA FOLHA MEDIA (NBR 15930) DE 1000 X 2100 MM, DE 35 MM A 40 MM DE ESPESSURA, NUCLEO SEMI-SOLIDO (SARRAFEADO), CAPA LISA EM HDF, ACABAMENTO EM LAMINADO NATURAL PARA VERNIZ</t>
  </si>
  <si>
    <t>353,67</t>
  </si>
  <si>
    <t>PORTA DE ABRIR / GIRO, DE MADEIRA FOLHA MEDIA (NBR 15930) DE 1000 X 2100 MM, DE 35 MM A 40 MM DE ESPESSURA, NUCLEO SEMI-SOLIDO (SARRAFEADO), CAPA LISA EM HDF, ACABAMENTO EM PRIMER PARA PINTURA</t>
  </si>
  <si>
    <t>331,73</t>
  </si>
  <si>
    <t>PORTA DE ABRIR / GIRO, DE MADEIRA FOLHA MEDIA (NBR 15930) DE 700 X 2100 MM, DE 35 MM A 40 MM DE ESPESSURA, NUCLEO SEMI-SOLIDO (SARRAFEADO), CAPA FRISADA EM HDF, ACABAMENTO MELAMINICO EM PADRAO MADEIRA</t>
  </si>
  <si>
    <t>261,61</t>
  </si>
  <si>
    <t>PORTA DE ABRIR / GIRO, DE MADEIRA FOLHA MEDIA (NBR 15930) DE 700 X 2100 MM, DE 35 MM A 40 MM DE ESPESSURA, NUCLEO SEMI-SOLIDO (SARRAFEADO), CAPA LISA EM HDF, ACABAMENTO EM LAMINADO NATURAL PARA VERNIZ</t>
  </si>
  <si>
    <t>232,90</t>
  </si>
  <si>
    <t>PORTA DE ABRIR / GIRO, DE MADEIRA FOLHA MEDIA (NBR 15930) DE 800 X 2100 MM, DE 35 MM A 40 MM DE ESPESSURA, NUCLEO SEMI-SOLIDO (SARRAFEADO), CAPA FRISADA EM HDF, ACABAMENTO MELAMINICO EM PADRAO MADEIRA</t>
  </si>
  <si>
    <t>295,46</t>
  </si>
  <si>
    <t>PORTA DE ABRIR / GIRO, DE MADEIRA FOLHA MEDIA (NBR 15930) DE 800 X 2100 MM, DE 35 MM A 40 MM DE ESPESSURA, NUCLEO SEMI-SOLIDO (SARRAFEADO), CAPA LISA EM HDF, ACABAMENTO EM LAMINADO NATURAL PARA VERNIZ</t>
  </si>
  <si>
    <t>288,61</t>
  </si>
  <si>
    <t>PORTA DE ABRIR / GIRO, DE MADEIRA FOLHA MEDIA (NBR 15930) DE 900 X 2100 MM, DE 35 MM A 40 MM DE ESPESSURA, NUCLEO SEMI-SOLIDO (SARRAFEADO), CAPA LISA EM HDF, ACABAMENTO EM LAMINADO NATURAL PARA VERNIZ</t>
  </si>
  <si>
    <t>330,19</t>
  </si>
  <si>
    <t>PORTA DE ABRIR / GIRO, EM GRADIL FERRO, COM BARRA CHATA 3 CM X 1/4", COM REQUADRO E GUARNICAO - COMPLETO - ACABAMENTO NATURAL</t>
  </si>
  <si>
    <t>522,90</t>
  </si>
  <si>
    <t>PORTA DE ABRIR EM ACO COM DIVISAO HORIZONTAL PARA VIDROS, COM FUNDO ANTICORROSIVO/PRIMER DE PROTECAO, SEM GUARNICAO/ALIZAR/VISTA, VIDROS NAO INCLUSOS, 90 X 210 CM</t>
  </si>
  <si>
    <t>555,97</t>
  </si>
  <si>
    <t>PORTA DE ABRIR EM ACO TIPO VENEZIANA, COM FUNDO ANTICORROSIVO / PRIMER DE PROTECAO, SEM GUARNICAO/ALIZAR/VISTA, 90 X 210 CM</t>
  </si>
  <si>
    <t>498,00</t>
  </si>
  <si>
    <t>PORTA DE ABRIR EM ALUMINIO COM DIVISAO HORIZONTAL  PARA VIDROS,  ACABAMENTO ANODIZADO NATURAL, VIDROS INCLUSOS, SEM GUARNICAO/ALIZAR/VISTA , 87 X 210 CM</t>
  </si>
  <si>
    <t>711,56</t>
  </si>
  <si>
    <t>PORTA DE ABRIR EM ALUMINIO COM LAMBRI HORIZONTAL/LAMINADA, ACABAMENTO ANODIZADO NATURAL, SEM GUARNICAO/ALIZAR/VISTA</t>
  </si>
  <si>
    <t>576,95</t>
  </si>
  <si>
    <t>PORTA DE ABRIR EM ALUMINIO TIPO VENEZIANA, ACABAMENTO ANODIZADO NATURAL, SEM GUARNICAO/ALIZAR/VISTA</t>
  </si>
  <si>
    <t>398,45</t>
  </si>
  <si>
    <t>PORTA DE ABRIR EM ALUMINIO TIPO VENEZIANA, ACABAMENTO ANODIZADO NATURAL, SEM GUARNICAO/ALIZAR/VISTA, 87 X 210 CM</t>
  </si>
  <si>
    <t>729,63</t>
  </si>
  <si>
    <t>PORTA DE CORRER EM ALUMINIO, DUAS FOLHAS MOVEIS COM VIDRO, FECHADURA E PUXADOR EMBUTIDO, ACABAMENTO ANODIZADO NATURAL, SEM GUARNICAO/ALIZAR/VISTA</t>
  </si>
  <si>
    <t>369,60</t>
  </si>
  <si>
    <t>PORTA DE ENROLAR MANUAL COMPLETA, ARTICULADA RAIADA LARGA, EM ACO GALVANIZADO NATURAL, CHAPA NUMERO 24 (SEM INSTALACAO)</t>
  </si>
  <si>
    <t>445,20</t>
  </si>
  <si>
    <t>PORTA DE ENROLAR MANUAL COMPLETA, PERFIL MEIA CANA CEGA, EM ACO GALVANIZADO COM PINTURA ELETROSTATICA, CHAPA NUMERO 24 " (SEM INSTALACAO)</t>
  </si>
  <si>
    <t>723,45</t>
  </si>
  <si>
    <t>PORTA DE ENROLAR MANUAL COMPLETA, PERFIL MEIA CANA CEGA, EM ACO GALVANIZADO NATURAL, CHAPA NUMERO 24 (SEM INSTALACAO)</t>
  </si>
  <si>
    <t>609,87</t>
  </si>
  <si>
    <t>PORTA DE ENROLAR MANUAL COMPLETA, PERFIL MEIA CANA VAZADA TIJOLINHO, EM ACO GALVANIZADO NATURAL, CHAPA NUMERO 24 (SEM INSTALACAO)</t>
  </si>
  <si>
    <t>908,57</t>
  </si>
  <si>
    <t>PORTA DE MADEIRA QUADRICULADA PARA VIDRO, DE CORRER (EUCALIPTO OU EQUIVALENTE REGIONAL), E = *3,5* CM</t>
  </si>
  <si>
    <t>371,61</t>
  </si>
  <si>
    <t>PORTA DE MADEIRA TIPO VENEZIANA (EUCALIPTO OU EQUIVALENTE REGIONAL), E = *3,5* CM</t>
  </si>
  <si>
    <t>250,85</t>
  </si>
  <si>
    <t>PORTA DE MADEIRA-DE-LEI QUADRICULADA PARA VIDRO, DE CORRER (ANGELIM OU EQUIVALENTE REGIONAL), E = *3,5* CM</t>
  </si>
  <si>
    <t>613,79</t>
  </si>
  <si>
    <t>PORTA DE MADEIRA-DE-LEI TIPO MEXICANA SEM EMENDA (ANGELIM OU EQUIVALENTE REGIONAL), E = *3,5* CM</t>
  </si>
  <si>
    <t>509,77</t>
  </si>
  <si>
    <t>PORTA DE MADEIRA-DE-LEI TIPO VENEZIANA (ANGELIM OU EQUIVALENTE REGIONAL), E = *3,5* CM</t>
  </si>
  <si>
    <t>354,78</t>
  </si>
  <si>
    <t>PORTA DE MADEIRA, FOLHA LEVE (NBR 15930) DE 600 X 2100 MM, DE 35 MM A 40 MM DE ESPESSURA, NUCLEO COLMEIA, CAPA LISA EM HDF, ACABAMENTO EM PRIMER PARA PINTURA</t>
  </si>
  <si>
    <t>200,08</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</si>
  <si>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</si>
  <si>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</si>
  <si>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220,71</t>
  </si>
  <si>
    <t>PORTA DE MADEIRA, FOLHA LEVE (NBR 15930), DE 600 X 2100 MM, E = 35 MM, NUCLEO COLMEIA, CAPA LISA EM HDF, ACABAMENTO MELAMINICO EM PADRAO MADEIRA</t>
  </si>
  <si>
    <t>259,26</t>
  </si>
  <si>
    <t>PORTA DE MADEIRA, FOLHA MEDIA (NBR 15930) DE 600 X 2100 MM, DE 35 MM A 40 MM DE ESPESSURA, NUCLEO SEMI-SOLIDO (SARRAFEADO), CAPA FRISADA EM HDF, ACABAMENTO MELAMINICO EM PADRAO MADEIRA</t>
  </si>
  <si>
    <t>240,67</t>
  </si>
  <si>
    <t>PORTA DE MADEIRA, FOLHA MEDIA (NBR 15930) DE 600 X 2100 MM, DE 35 MM A 40 MM DE ESPESSURA, NUCLEO SEMI-SOLIDO (SARRAFEADO), CAPA LISA EM HDF, ACABAMENTO EM PRIMER PARA PINTURA</t>
  </si>
  <si>
    <t>218,53</t>
  </si>
  <si>
    <t>PORTA DE MADEIRA, FOLHA MEDIA (NBR 15930) DE 600 X 2100 MM, DE 35 MM A 40 MM DE ESPESSURA, NUCLEO SEMI-SOLIDO (SARRAFEADO), CAPA LISA EM HDF, ACABAMENTO LAMINADO NATURAL PARA VERNIZ</t>
  </si>
  <si>
    <t>230,40</t>
  </si>
  <si>
    <t>PORTA DE MADEIRA, FOLHA MEDIA (NBR 15930) DE 700 X 2100 MM, DE 35 MM A 40 MM DE ESPESSURA, NUCLEO SEMI-SOLIDO (SARRAFEADO), CAPA LISA EM HDF, ACABAMENTO EM PRIMER PARA PINTURA</t>
  </si>
  <si>
    <t>220,47</t>
  </si>
  <si>
    <t>PORTA DE MADEIRA, FOLHA MEDIA (NBR 15930) DE 800 X 2100 MM, DE 35 MM A 40 MM DE ESPESSURA, NUCLEO SEMI-SOLIDO (SARRAFEADO), CAPA LISA EM HDF, ACABAMENTO EM PRIMER PARA PINTURA</t>
  </si>
  <si>
    <t>240,43</t>
  </si>
  <si>
    <t>PORTA DE MADEIRA, FOLHA MEDIA (NBR 15930) DE 900 X 2100 MM, DE 35 MM A 40 MM DE ESPESSURA, NUCLEO SEMI-SOLIDO (SARRAFEADO), CAPA LISA EM HDF, ACABAMENTO EM PRIMER PARA PINTURA</t>
  </si>
  <si>
    <t>319,68</t>
  </si>
  <si>
    <t>PORTA DE MADEIRA, FOLHA PESADA (NBR 15930) DE 800 X 2100 MM, DE 40 MM A 45 MM DE ESPESSURA, NUCLEO SOLIDO, CAPA LISA EM HDF, ACABAMENTO EM LAMINADO NATURAL PARA VERNIZ</t>
  </si>
  <si>
    <t>448,90</t>
  </si>
  <si>
    <t>PORTA DE MADEIRA, FOLHA PESADA (NBR 15930) DE 800 X 2100 MM, DE 40 MM A 45 MM DE ESPESSURA, NUCLEO SOLIDO, CAPA LISA EM HDF, ACABAMENTO EM PRIMER PARA PINTURA</t>
  </si>
  <si>
    <t>496,40</t>
  </si>
  <si>
    <t>PORTA DE MADEIRA, FOLHA PESADA (NBR 15930) DE 900 X 2100 MM, DE 40 MM A 45 MM DE ESPESSURA, NUCLEO SOLIDO, CAPA LISA EM HDF, ACABAMENTO EM LAMINADO NATURAL PARA VERNIZ</t>
  </si>
  <si>
    <t>522,44</t>
  </si>
  <si>
    <t>PORTA DE MADEIRA, FOLHA PESADA (NBR 15930) DE 900 X 2100 MM, DE 40 MM A 45 MM DE ESPESSURA, NUCLEO SOLIDO, CAPA LISA EM HDF, ACABAMENTO EM PRIMER PARA PINTURA</t>
  </si>
  <si>
    <t>563,01</t>
  </si>
  <si>
    <t>PORTA DENTE PARA  FRESADORA</t>
  </si>
  <si>
    <t>586,99</t>
  </si>
  <si>
    <t>PORTA GRADE DE ENROLAR MANUAL COMPLETA, PERFIL TUBULAR TIJOLINHO 3/4 ", EM ACO GALVANIZADO NATURAL (SEM INSTALACAO)</t>
  </si>
  <si>
    <t>1.358,31</t>
  </si>
  <si>
    <t>PORTA TOALHA BANHO EM METAL CROMADO, TIPO BARRA</t>
  </si>
  <si>
    <t>53,96</t>
  </si>
  <si>
    <t>PORTA TOALHA ROSTO EM METAL CROMADO, TIPO ARGOLA</t>
  </si>
  <si>
    <t>34,65</t>
  </si>
  <si>
    <t>PORTA VIDRO TEMPERADO INCOLOR, 2 FOLHAS DE CORRER, E = 10 MM (SEM FERRAGENS E SEM COLOCACAO)</t>
  </si>
  <si>
    <t>390,95</t>
  </si>
  <si>
    <t>PORTAO BASCULANTE, MANUAL, EM ACO GALVANIZADO, CHAPA 26, TIPO LAMBRIL, COM REQUADRO, ACABAMENTO NATURAL</t>
  </si>
  <si>
    <t>575,38</t>
  </si>
  <si>
    <t>PORTAO DE ABRIR / GIRO, EM GRADIL DE METALON REDONDO DE 3/4"  VERTICAL, COM REQUADRO, ACABAMENTO NATURAL - COMPLETO</t>
  </si>
  <si>
    <t>500,59</t>
  </si>
  <si>
    <t>PORTAO DE CORRER EM CHAPA TIPO PAINEL LAMBRIL QUADRADO, COM PORTA SOCIAL COMPLETA INCLUIDA, COM REQUADRO, ACABAMENTO NATURAL, COM TRILHOS E ROLDANAS</t>
  </si>
  <si>
    <t>466,87</t>
  </si>
  <si>
    <t>PORTAO DE CORRER EM GRADIL FIXO DE BARRA DE FERRO CHATA DE 3 X 1/4" NA VERTICAL, SEM REQUADRO, ACABAMENTO NATURAL, COM TRILHOS E ROLDANAS</t>
  </si>
  <si>
    <t>612,12</t>
  </si>
  <si>
    <t>POSTE CONICO CONTINUO EM ACO GALVANIZADO, CURVO, BRACO DUPLO, ENGASTADO,  H = 9 M, DIAMETRO INFERIOR = *135* MM</t>
  </si>
  <si>
    <t>2.325,54</t>
  </si>
  <si>
    <t>POSTE CONICO CONTINUO EM ACO GALVANIZADO, CURVO, BRACO DUPLO, FLANGEADO,  H = 9 M, DIAMETRO INFERIOR = *135* MM</t>
  </si>
  <si>
    <t>2.643,13</t>
  </si>
  <si>
    <t>POSTE CONICO CONTINUO EM ACO GALVANIZADO, CURVO, BRACO SIMPLES, ENGASTADO,  H = 9 M, DIAMETRO INFERIOR = *135* MM</t>
  </si>
  <si>
    <t>2.247,95</t>
  </si>
  <si>
    <t>POSTE CONICO CONTINUO EM ACO GALVANIZADO, CURVO, BRACO SIMPLES, FLANGEADO,  H = 9 M, DIAMETRO INFERIOR = *135* MM</t>
  </si>
  <si>
    <t>2.244,68</t>
  </si>
  <si>
    <t>POSTE CONICO CONTINUO EM ACO GALVANIZADO, CURVO, BRACO SIMPLES, FLANGEADO, H = 7 M, DIAMETRO INFERIOR = *125* MM</t>
  </si>
  <si>
    <t>1.674,85</t>
  </si>
  <si>
    <t>POSTE CONICO CONTINUO EM ACO GALVANIZADO, RETO, ENGASTADO,  H = 7 M, DIAMETRO INFERIOR = *125* MM</t>
  </si>
  <si>
    <t>1.696,11</t>
  </si>
  <si>
    <t>POSTE CONICO CONTINUO EM ACO GALVANIZADO, RETO, ENGASTADO,  H = 9 M, DIAMETRO INFERIOR = *145* MM</t>
  </si>
  <si>
    <t>2.349,73</t>
  </si>
  <si>
    <t>POSTE CONICO CONTINUO EM ACO GALVANIZADO, RETO, FLANGEADO,  H = 3 M, DIAMETRO INFERIOR = *95* MM</t>
  </si>
  <si>
    <t>578,32</t>
  </si>
  <si>
    <t>POSTE DE CONCRETO ARMADO DE SECAO CIRCULAR, EXTENSAO DE 10,00 M, RESISTENCIA DE 150 A 200 DAN, TIPO C-14</t>
  </si>
  <si>
    <t>1.020,97</t>
  </si>
  <si>
    <t>POSTE DE CONCRETO ARMADO DE SECAO CIRCULAR, EXTENSAO DE 11,00 M, RESISTENCIA DE 200 A 300 DAN, TIPO C-14</t>
  </si>
  <si>
    <t>1.621,63</t>
  </si>
  <si>
    <t>POSTE DE CONCRETO ARMADO DE SECAO CIRCULAR, EXTENSAO DE 11,00 M, RESISTENCIA DE 300 A 400 DAN, TIPO C-17</t>
  </si>
  <si>
    <t>2.487,88</t>
  </si>
  <si>
    <t>POSTE DE CONCRETO ARMADO DE SECAO CIRCULAR, EXTENSAO DE 13,00 M, RESISTENCIA DE 1000 DAN, TIPO C-23</t>
  </si>
  <si>
    <t>3.645,41</t>
  </si>
  <si>
    <t>POSTE DE CONCRETO ARMADO DE SECAO CIRCULAR, EXTENSAO DE 13,00 M, RESISTENCIA DE 1500 DAN, TIPO C-29</t>
  </si>
  <si>
    <t>4.826,41</t>
  </si>
  <si>
    <t>POSTE DE CONCRETO ARMADO DE SECAO CIRCULAR, EXTENSAO DE 13,00 M, RESISTENCIA DE 2000 DAN, TIPO C-29</t>
  </si>
  <si>
    <t>6.923,88</t>
  </si>
  <si>
    <t>POSTE DE CONCRETO ARMADO DE SECAO CIRCULAR, EXTENSAO DE 13,00 M, RESISTENCIA DE 2500 DAN, TIPO C-29</t>
  </si>
  <si>
    <t>8.644,61</t>
  </si>
  <si>
    <t>POSTE DE CONCRETO ARMADO DE SECAO CIRCULAR, EXTENSAO DE 13,00 M, RESISTENCIA DE 3000 DAN, TIPO C-29</t>
  </si>
  <si>
    <t>13.161,95</t>
  </si>
  <si>
    <t>POSTE DE CONCRETO ARMADO DE SECAO CIRCULAR, EXTENSAO DE 14,00 M, RESISTENCIA DE 1000 DAN, TIPO C-23</t>
  </si>
  <si>
    <t>4.881,04</t>
  </si>
  <si>
    <t>POSTE DE CONCRETO ARMADO DE SECAO CIRCULAR, EXTENSAO DE 14,00 M, RESISTENCIA DE 1500 DAN, TIPO C-29</t>
  </si>
  <si>
    <t>6.840,22</t>
  </si>
  <si>
    <t>POSTE DE CONCRETO ARMADO DE SECAO CIRCULAR, EXTENSAO DE 14,00 M, RESISTENCIA DE 2000 DAN, TIPO C-29</t>
  </si>
  <si>
    <t>9.173,30</t>
  </si>
  <si>
    <t>POSTE DE CONCRETO ARMADO DE SECAO CIRCULAR, EXTENSAO DE 14,00 M, RESISTENCIA DE 2500 DAN, TIPO C-29</t>
  </si>
  <si>
    <t>11.730,60</t>
  </si>
  <si>
    <t>POSTE DE CONCRETO ARMADO DE SECAO CIRCULAR, EXTENSAO DE 14,00 M, RESISTENCIA DE 300 A 400 DAN, TIPO C-17</t>
  </si>
  <si>
    <t>879,61</t>
  </si>
  <si>
    <t>POSTE DE CONCRETO ARMADO DE SECAO CIRCULAR, EXTENSAO DE 14,00 M, RESISTENCIA DE 3000 DAN, TIPO C-29</t>
  </si>
  <si>
    <t>15.080,92</t>
  </si>
  <si>
    <t>POSTE DE CONCRETO ARMADO DE SECAO CIRCULAR, EXTENSAO DE 15,00 M, RESISTENCIA DE 1000 DAN, TIPO C-23</t>
  </si>
  <si>
    <t>5.244,61</t>
  </si>
  <si>
    <t>POSTE DE CONCRETO ARMADO DE SECAO CIRCULAR, EXTENSAO DE 15,00 M, RESISTENCIA DE 1500 DAN, TIPO C-29</t>
  </si>
  <si>
    <t>8.042,42</t>
  </si>
  <si>
    <t>POSTE DE CONCRETO ARMADO DE SECAO CIRCULAR, EXTENSAO DE 15,00 M, RESISTENCIA DE 2000 DAN, TIPO C-29</t>
  </si>
  <si>
    <t>8.384,16</t>
  </si>
  <si>
    <t>POSTE DE CONCRETO ARMADO DE SECAO CIRCULAR, EXTENSAO DE 15,00 M, RESISTENCIA DE 2500 DAN, TIPO C-29</t>
  </si>
  <si>
    <t>13.699,44</t>
  </si>
  <si>
    <t>POSTE DE CONCRETO ARMADO DE SECAO CIRCULAR, EXTENSAO DE 15,00 M, RESISTENCIA DE 3000 DAN, TIPO C-29</t>
  </si>
  <si>
    <t>16.346,54</t>
  </si>
  <si>
    <t>POSTE DE CONCRETO ARMADO DE SECAO CIRCULAR, EXTENSAO DE 9,00 M, RESISTENCIA DE 200 A 300 DAN, TIPO C-14</t>
  </si>
  <si>
    <t>1.410,41</t>
  </si>
  <si>
    <t>POSTE DE CONCRETO ARMADO DE SECAO CIRCULAR, EXTENSAO DE 9,00 M, RESISTENCIA DE 300 A 400 DAN, TIPO C-17</t>
  </si>
  <si>
    <t>1.051,91</t>
  </si>
  <si>
    <t>POSTE DE CONCRETO ARMADO DE SECAO DUPLO T, EXTENSAO DE 10,00 M, RESISTENCIA DE 1000 DAN, TIPO B-1,5</t>
  </si>
  <si>
    <t>2.134,76</t>
  </si>
  <si>
    <t>POSTE DE CONCRETO ARMADO DE SECAO DUPLO T, EXTENSAO DE 10,00 M, RESISTENCIA DE 150 DAN, TIPO D</t>
  </si>
  <si>
    <t>685,98</t>
  </si>
  <si>
    <t>POSTE DE CONCRETO ARMADO DE SECAO DUPLO T, EXTENSAO DE 10,00 M, RESISTENCIA DE 300 A 400 DAN, TIPO B OU D</t>
  </si>
  <si>
    <t>928,69</t>
  </si>
  <si>
    <t>POSTE DE CONCRETO ARMADO DE SECAO DUPLO T, EXTENSAO DE 10,00 M, RESISTENCIA DE 600 DAN, TIPO B</t>
  </si>
  <si>
    <t>1.335,15</t>
  </si>
  <si>
    <t>POSTE DE CONCRETO ARMADO DE SECAO DUPLO T, EXTENSAO DE 11,00 M, RESISTENCIA DE 1000 DAN, TIPO B-1,5</t>
  </si>
  <si>
    <t>2.474,01</t>
  </si>
  <si>
    <t>POSTE DE CONCRETO ARMADO DE SECAO DUPLO T, EXTENSAO DE 11,00 M, RESISTENCIA DE 150 DAN, TIPO D</t>
  </si>
  <si>
    <t>721,93</t>
  </si>
  <si>
    <t>POSTE DE CONCRETO ARMADO DE SECAO DUPLO T, EXTENSAO DE 11,00 M, RESISTENCIA DE 1500 DAN, TIPO B-3,0</t>
  </si>
  <si>
    <t>3.261,88</t>
  </si>
  <si>
    <t>POSTE DE CONCRETO ARMADO DE SECAO DUPLO T, EXTENSAO DE 11,00 M, RESISTENCIA DE 200 DAN, TIPO D</t>
  </si>
  <si>
    <t>758,03</t>
  </si>
  <si>
    <t>POSTE DE CONCRETO ARMADO DE SECAO DUPLO T, EXTENSAO DE 11,00 M, RESISTENCIA DE 2000 DAN, TIPO B-4,5</t>
  </si>
  <si>
    <t>4.391,14</t>
  </si>
  <si>
    <t>POSTE DE CONCRETO ARMADO DE SECAO DUPLO T, EXTENSAO DE 11,00 M, RESISTENCIA DE 300 DAN, TIPO B</t>
  </si>
  <si>
    <t>1.156,46</t>
  </si>
  <si>
    <t>POSTE DE CONCRETO ARMADO DE SECAO DUPLO T, EXTENSAO DE 11,00 M, RESISTENCIA DE 600 DAN, TIPO B</t>
  </si>
  <si>
    <t>1.634,94</t>
  </si>
  <si>
    <t>POSTE DE CONCRETO ARMADO DE SECAO DUPLO T, EXTENSAO DE 12,00 M, RESISTENCIA DE 1000 DAN, TIPO B-1,5</t>
  </si>
  <si>
    <t>2.731,12</t>
  </si>
  <si>
    <t>POSTE DE CONCRETO ARMADO DE SECAO DUPLO T, EXTENSAO DE 12,00 M, RESISTENCIA DE 150 DAN, TIPO D</t>
  </si>
  <si>
    <t>956,05</t>
  </si>
  <si>
    <t>POSTE DE CONCRETO ARMADO DE SECAO DUPLO T, EXTENSAO DE 12,00 M, RESISTENCIA DE 1500 DAN, TIPO B-3,0</t>
  </si>
  <si>
    <t>3.848,11</t>
  </si>
  <si>
    <t>POSTE DE CONCRETO ARMADO DE SECAO DUPLO T, EXTENSAO DE 12,00 M, RESISTENCIA DE 300 A 400 DAN, TIPO B OU D</t>
  </si>
  <si>
    <t>1.295,68</t>
  </si>
  <si>
    <t>POSTE DE CONCRETO ARMADO DE SECAO DUPLO T, EXTENSAO DE 12,00 M, RESISTENCIA DE 3000 DAN, TIPO B-6,0</t>
  </si>
  <si>
    <t>7.976,19</t>
  </si>
  <si>
    <t>POSTE DE CONCRETO ARMADO DE SECAO DUPLO T, EXTENSAO DE 12,00 M, RESISTENCIA DE 600 DAN, TIPO B</t>
  </si>
  <si>
    <t>1.782,70</t>
  </si>
  <si>
    <t>POSTE DE CONCRETO ARMADO DE SECAO DUPLO T, EXTENSAO DE 13,00 M, RESISTENCIA DE 1000 DAN, TIPO B-1,5</t>
  </si>
  <si>
    <t>3.339,23</t>
  </si>
  <si>
    <t>POSTE DE CONCRETO ARMADO DE SECAO DUPLO T, EXTENSAO DE 13,00 M, RESISTENCIA DE 1500 DAN, TIPO B-3,0</t>
  </si>
  <si>
    <t>5.353,97</t>
  </si>
  <si>
    <t>POSTE DE CONCRETO ARMADO DE SECAO DUPLO T, EXTENSAO DE 13,00 M, RESISTENCIA DE 2000 DAN, TIPO B-4,5</t>
  </si>
  <si>
    <t>7.179,83</t>
  </si>
  <si>
    <t>POSTE DE CONCRETO ARMADO DE SECAO DUPLO T, EXTENSAO DE 13,00 M, RESISTENCIA DE 300 DAN, TIPO B</t>
  </si>
  <si>
    <t>POSTE DE CONCRETO ARMADO DE SECAO DUPLO T, EXTENSAO DE 13,00 M, RESISTENCIA DE 600 DAN, TIPO B</t>
  </si>
  <si>
    <t>2.279,31</t>
  </si>
  <si>
    <t>POSTE DE CONCRETO ARMADO DE SECAO DUPLO T, EXTENSAO DE 15,00 M, RESISTENCIA DE 1500 DAN, TIPO B-3,0</t>
  </si>
  <si>
    <t>6.599,79</t>
  </si>
  <si>
    <t>POSTE DE CONCRETO ARMADO DE SECAO DUPLO T, EXTENSAO DE 15,00 M, RESISTENCIA DE 2000 DAN, TIPO B-4,5</t>
  </si>
  <si>
    <t>9.444,37</t>
  </si>
  <si>
    <t>POSTE DE CONCRETO ARMADO DE SECAO DUPLO T, EXTENSAO DE 8,00 M, RESISTENCIA DE 150 DAN, TIPO D</t>
  </si>
  <si>
    <t>485,41</t>
  </si>
  <si>
    <t>POSTE DE CONCRETO ARMADO DE SECAO DUPLO T, EXTENSAO DE 9,00 M, RESISTENCIA DE 1000 DAN, TIPO B-1,5</t>
  </si>
  <si>
    <t>1.896,88</t>
  </si>
  <si>
    <t>POSTE DE CONCRETO ARMADO DE SECAO DUPLO T, EXTENSAO DE 9,00 M, RESISTENCIA DE 150 DAN, TIPO D</t>
  </si>
  <si>
    <t>601,70</t>
  </si>
  <si>
    <t>POSTE DE CONCRETO ARMADO DE SECAO DUPLO T, EXTENSAO DE 9,00 M, RESISTENCIA DE 300 A 400 DAN, TIPO B OU D</t>
  </si>
  <si>
    <t>790,00</t>
  </si>
  <si>
    <t>POSTE DE CONCRETO ARMADO DE SECAO DUPLO T, EXTENSAO DE 9,00 M, RESISTENCIA DE 600 DAN, TIPO B</t>
  </si>
  <si>
    <t>1.173,44</t>
  </si>
  <si>
    <t>POSTE DECORATIVO PARA JARDIM EM ACO TUBULAR, SEM LUMINARIA, H = *2,5* M</t>
  </si>
  <si>
    <t>342,32</t>
  </si>
  <si>
    <t>POSTE ROLICO DE MADEIRA TRATADA, D = 20 A 25 CM, H = 12,00 M, EM EUCALIPTO OU EQUIVALENTE DA REGIAO</t>
  </si>
  <si>
    <t>82,49</t>
  </si>
  <si>
    <t>POSTES METALICOS AUTOPORTANTES, CONICO OU TELESCOPICO, PARA SPDA, ALTURA 10 METROS LIVRES</t>
  </si>
  <si>
    <t>1.707,35</t>
  </si>
  <si>
    <t>POSTES METALICOS AUTOPORTANTES, CONICO OU TELESCOPICO, PARA SPDA, ALTURA 12 METROS LIVRES</t>
  </si>
  <si>
    <t>2.383,55</t>
  </si>
  <si>
    <t>POSTES METALICOS AUTOPORTANTES, CONICO OU TELESCOPICO, PARA SPDA, ALTURA 15 METROS LIVRES</t>
  </si>
  <si>
    <t>3.324,87</t>
  </si>
  <si>
    <t>POSTES METALICOS AUTOPORTANTES, CONICO OU TELESCOPICO, PARA SPDA, ALTURA 20 METROS LIVRES</t>
  </si>
  <si>
    <t>4.533,29</t>
  </si>
  <si>
    <t>POZOLANA DE CLASSE  C</t>
  </si>
  <si>
    <t>354,54</t>
  </si>
  <si>
    <t>PRANCHA  APARELHADA *4 X 30* CM, EM MACARANDUBA, ANGELIM OU EQUIVALENTE DA REGIAO</t>
  </si>
  <si>
    <t>55,80</t>
  </si>
  <si>
    <t>PRANCHA NAO APARELHADA  *6 X 25* CM, EM MACARANDUBA, ANGELIM OU EQUIVALENTE DA REGIAO -  BRUTA</t>
  </si>
  <si>
    <t>PRANCHA NAO APARELHADA  *6 X 30* CM, EM MACARANDUBA, ANGELIM OU EQUIVALENTE DA REGIAO - BRUTA</t>
  </si>
  <si>
    <t>55,61</t>
  </si>
  <si>
    <t>PRANCHA NAO APARELHADA  *6 X 40* CM, EM MACARANDUBA, ANGELIM OU EQUIVALENTE DA REGIAO -  BRUTA</t>
  </si>
  <si>
    <t>128,34</t>
  </si>
  <si>
    <t>PRANCHAO  APARELHADO *8 X 30* CM, EM MACARANDUBA, ANGELIM OU EQUIVALENTE DA REGIAO</t>
  </si>
  <si>
    <t>115,50</t>
  </si>
  <si>
    <t>PRANCHAO APARELHADO *7,5 X 23* CM, EM MACARANDUBA, ANGELIM OU EQUIVALENTE DA REGIAO</t>
  </si>
  <si>
    <t>85,56</t>
  </si>
  <si>
    <t>PRANCHAO NAO APARELHADO  *7,5 X 23* CM, EM MACARANDUBA, ANGELIM OU EQUIVALENTE DA REGIAO - BRUTA</t>
  </si>
  <si>
    <t>96,25</t>
  </si>
  <si>
    <t>PRANCHAO NAO APARELHADO *8 X 30* CM, EM MACARANDUBA, ANGELIM OU EQUIVALENTE DA REGIAO - BRUTA</t>
  </si>
  <si>
    <t>PREGO DE ACO POLIDO COM CABECA DUPLA 17 X 27 (2 1/2 X 11)</t>
  </si>
  <si>
    <t>PREGO DE ACO POLIDO COM CABECA 10 X 10 (7/8 X 17)</t>
  </si>
  <si>
    <t>32,60</t>
  </si>
  <si>
    <t>PREGO DE ACO POLIDO COM CABECA 10 X 11 (1 X 17)</t>
  </si>
  <si>
    <t>30,16</t>
  </si>
  <si>
    <t>PREGO DE ACO POLIDO COM CABECA 12 X 12</t>
  </si>
  <si>
    <t>22,58</t>
  </si>
  <si>
    <t>PREGO DE ACO POLIDO COM CABECA 14 X 18 (1 1/2 X 14)</t>
  </si>
  <si>
    <t>PREGO DE ACO POLIDO COM CABECA 15 X 15 (1 1/4 X 13)</t>
  </si>
  <si>
    <t>PREGO DE ACO POLIDO COM CABECA 15 X 18 (1 1/2 X 13)</t>
  </si>
  <si>
    <t>19,20</t>
  </si>
  <si>
    <t>PREGO DE ACO POLIDO COM CABECA 16 X 24 (2 1/4 X 12)</t>
  </si>
  <si>
    <t>18,27</t>
  </si>
  <si>
    <t>PREGO DE ACO POLIDO COM CABECA 16 X 27 (2 1/2 X 12)</t>
  </si>
  <si>
    <t>18,06</t>
  </si>
  <si>
    <t>PREGO DE ACO POLIDO COM CABECA 17 X 21 (2 X 11)</t>
  </si>
  <si>
    <t>17,14</t>
  </si>
  <si>
    <t>PREGO DE ACO POLIDO COM CABECA 17 X 24 (2 1/4 X 11)</t>
  </si>
  <si>
    <t>17,47</t>
  </si>
  <si>
    <t>PREGO DE ACO POLIDO COM CABECA 17 X 27 (2 1/2 X 11)</t>
  </si>
  <si>
    <t>PREGO DE ACO POLIDO COM CABECA 17 X 30 (2 3/4 X 11)</t>
  </si>
  <si>
    <t>PREGO DE ACO POLIDO COM CABECA 18 X 24 (2 1/4 X 10)</t>
  </si>
  <si>
    <t>PREGO DE ACO POLIDO COM CABECA 18 X 27 (2 1/2 X 10)</t>
  </si>
  <si>
    <t>16,85</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</si>
  <si>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</si>
  <si>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</si>
  <si>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</si>
  <si>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</si>
  <si>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</si>
  <si>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19,27</t>
  </si>
  <si>
    <t>PRESSAO DE PERNAS TRIPLO, EM TUBO DE ACO CARBONO, PINTURA NO PROCESSO ELETROSTATICO - EQUIPAMENTO DE GINASTICA PARA ACADEMIA AO AR LIVRE / ACADEMIA DA TERCEIRA IDADE - ATI</t>
  </si>
  <si>
    <t>3.886,39</t>
  </si>
  <si>
    <t>PRIMER DE POLIURETANO</t>
  </si>
  <si>
    <t>566,31</t>
  </si>
  <si>
    <t>PRIMER EPOXI / EPOXIDICO</t>
  </si>
  <si>
    <t>111,77</t>
  </si>
  <si>
    <t>PRIMER PARA MANTA ASFALTICA A BASE DE ASFALTO MODIFICADO DILUIDO EM SOLVENTE, APLICACAO A FRIO</t>
  </si>
  <si>
    <t>PROJETOR DE ARGAMASSA, CAPACIDADE DE PROJECAO 1,5 M3/H, ALCANCE DA PROJECAO 30 ATE 60 M, MOTOR ELETRICO TRIFASICO</t>
  </si>
  <si>
    <t>80.205,96</t>
  </si>
  <si>
    <t>PROJETOR DE ARGAMASSA, CAPACIDADE DE PROJECAO 2,0 M3/H, ALCANCE DA PROJECAO ATE 50 M, MOTOR ELETRICO TRIFASICO</t>
  </si>
  <si>
    <t>106.312,60</t>
  </si>
  <si>
    <t>PROJETOR PNEUMATICO DE ARGAMASSA PARA CHAPISCO E REBOCO COM RECIPIENTE ACOPLADO, TIPO CANEQUNHA, COM VOLUME DE 1,50 L, SEM COMPRESSOR</t>
  </si>
  <si>
    <t>637,77</t>
  </si>
  <si>
    <t>PROJETOR RETANGULAR FECHADO PARA LAMPADA VAPOR DE MERCURIO/SODIO 250 W A 500 W, CABECEIRAS EM ALUMINIO FUNDIDO, CORPO EM ALUMINIO ANODIZADO, PARA LAMPADA E40 FECHAMENTO EM VIDRO TEMPERADO.</t>
  </si>
  <si>
    <t>162,15</t>
  </si>
  <si>
    <t>PROLONGADOR/EXTENSOR PARA ROLO DE PINTURA 3 M</t>
  </si>
  <si>
    <t>58,73</t>
  </si>
  <si>
    <t>PROLONGAMENTO / PROLONGADOR PARA CAIXA SIFONADA, PVC, 100 MM X 200 MM (NBR 5688)</t>
  </si>
  <si>
    <t>11,28</t>
  </si>
  <si>
    <t>PROLONGAMENTO / PROLONGADOR PARA CAIXA SIFONADA, PVC, 150 MM X 150 MM (NBR 5688)</t>
  </si>
  <si>
    <t>PROLONGAMENTO / PROLONGADOR PARA CAIXA SIFONADA, PVC, 150 MM X 200 MM (NBR 5688)</t>
  </si>
  <si>
    <t>PROTETOR AUDITIVO TIPO CONCHA COM ABAFADOR DE RUIDOS, ATENUACAO ACIMA DE 22 DB</t>
  </si>
  <si>
    <t>28,70</t>
  </si>
  <si>
    <t>PROTETOR AUDITIVO TIPO PLUG DE INSERCAO COM CORDAO, ATENUACAO SUPERIOR A 15 DB</t>
  </si>
  <si>
    <t>PROTETOR SOLAR FPS 30, EMBALAGEM 2 LITROS</t>
  </si>
  <si>
    <t>238,00</t>
  </si>
  <si>
    <t>PROTETOR/PONTEIRA PLASTICA PARA PONTA DE VERGALHAO DE ATE 1", TIPO PROTETOR DE ESPERA</t>
  </si>
  <si>
    <t>0,96</t>
  </si>
  <si>
    <t>PRUMO DE CENTRO EM ACO *400* G</t>
  </si>
  <si>
    <t>47,31</t>
  </si>
  <si>
    <t>PRUMO DE PAREDE EM ACO 700 A 750 G</t>
  </si>
  <si>
    <t>53,94</t>
  </si>
  <si>
    <t>PULSADOR CAMPAINHA 10A, 250V (APENAS MODULO)</t>
  </si>
  <si>
    <t>PULSADOR CAMPAINHA 10A, 250V, CONJUNTO MONTADO PARA EMBUTIR 4" X 2" (PLACA + SUPORTE + MODULO)</t>
  </si>
  <si>
    <t>9,63</t>
  </si>
  <si>
    <t>PULSADOR MINUTERIA 10A, 250V (APENAS MODULO)</t>
  </si>
  <si>
    <t>9,93</t>
  </si>
  <si>
    <t>PULSADOR MINUTERIA 10A, 250V, CONJUNTO MONTADO PARA EMBUTIR 4" X 2" (PLACA + SUPORTE + MODULO)</t>
  </si>
  <si>
    <t>13,55</t>
  </si>
  <si>
    <t>PUXADOR DE EMBUTIR TIPO CONCHA, COM FURO PARA CHAVE, EM LATAO CROMADO,  COMPRIMENTO DE APROX *100* MM E LARGURA DE APROX *40* MM</t>
  </si>
  <si>
    <t>11,82</t>
  </si>
  <si>
    <t>PUXADOR TIPO ALCA, EM ZAMAC CROMADO, COM COMPRIMENTO DE APROX 150 MM, COM ROSETA PARA PORTAS DE MADEIRAS, INCLUINDO PARAFUSOS</t>
  </si>
  <si>
    <t>47,39</t>
  </si>
  <si>
    <t>PUXADOR TIPO ALCA, EM ZAMAC CROMADO, COM ROSETAS, COMPRIMENTO DE APROX *100* MM, PARA PORTAS E JANELAS DE MADEIRA, INCLUINDO PARAFUSOS</t>
  </si>
  <si>
    <t>18,48</t>
  </si>
  <si>
    <t>PUXADOR TUBULAR RETO DUPLO, EM ALUMINIO CROMADO, COMPRIMENTO DE APROX 400 MM E DIAMETRO DE 25 MM (1")</t>
  </si>
  <si>
    <t>129,01</t>
  </si>
  <si>
    <t>PUXADOR TUBULAR RETO SIMPLES, EM ALUMINIO CROMADO, COM COMPRIMENTO DE APROX 400 MM E DIAMETRO DE 25 MM</t>
  </si>
  <si>
    <t>64,50</t>
  </si>
  <si>
    <t>QUADRO DE DISTRIBUICAO COM BARRAMENTO TRIFASICO, DE EMBUTIR, EM CHAPA DE ACO GALVANIZADO, PARA 12 DISJUNTORES DIN, 100 A</t>
  </si>
  <si>
    <t>461,94</t>
  </si>
  <si>
    <t>QUADRO DE DISTRIBUICAO COM BARRAMENTO TRIFASICO, DE EMBUTIR, EM CHAPA DE ACO GALVANIZADO, PARA 18 DISJUNTORES DIN, 100 A, INCLUINDO BARRAMENTO</t>
  </si>
  <si>
    <t>647,35</t>
  </si>
  <si>
    <t>QUADRO DE DISTRIBUICAO COM BARRAMENTO TRIFASICO, DE EMBUTIR, EM CHAPA DE ACO GALVANIZADO, PARA 24 DISJUNTORES DIN, 100 A</t>
  </si>
  <si>
    <t>680,30</t>
  </si>
  <si>
    <t>QUADRO DE DISTRIBUICAO COM BARRAMENTO TRIFASICO, DE EMBUTIR, EM CHAPA DE ACO GALVANIZADO, PARA 28 DISJUNTORES DIN, 100 A</t>
  </si>
  <si>
    <t>955,44</t>
  </si>
  <si>
    <t>QUADRO DE DISTRIBUICAO COM BARRAMENTO TRIFASICO, DE EMBUTIR, EM CHAPA DE ACO GALVANIZADO, PARA 30 DISJUNTORES DIN, 150 A</t>
  </si>
  <si>
    <t>780,17</t>
  </si>
  <si>
    <t>QUADRO DE DISTRIBUICAO COM BARRAMENTO TRIFASICO, DE EMBUTIR, EM CHAPA DE ACO GALVANIZADO, PARA 30 DISJUNTORES DIN, 225 A</t>
  </si>
  <si>
    <t>1.647,21</t>
  </si>
  <si>
    <t>QUADRO DE DISTRIBUICAO COM BARRAMENTO TRIFASICO, DE EMBUTIR, EM CHAPA DE ACO GALVANIZADO, PARA 36 DISJUNTORES DIN, 100 A</t>
  </si>
  <si>
    <t>784,11</t>
  </si>
  <si>
    <t>QUADRO DE DISTRIBUICAO COM BARRAMENTO TRIFASICO, DE EMBUTIR, EM CHAPA DE ACO GALVANIZADO, PARA 40 DISJUNTORES DIN, 100 A</t>
  </si>
  <si>
    <t>1.144,78</t>
  </si>
  <si>
    <t>QUADRO DE DISTRIBUICAO COM BARRAMENTO TRIFASICO, DE EMBUTIR, EM CHAPA DE ACO GALVANIZADO, PARA 48 DISJUNTORES DIN, 100 A</t>
  </si>
  <si>
    <t>1.339,82</t>
  </si>
  <si>
    <t>QUADRO DE DISTRIBUICAO COM BARRAMENTO TRIFASICO, DE SOBREPOR, EM CHAPA DE ACO GALVANIZADO, PARA *42* DISJUNTORES DIN, 100 A</t>
  </si>
  <si>
    <t>1.335,41</t>
  </si>
  <si>
    <t>QUADRO DE DISTRIBUICAO COM BARRAMENTO TRIFASICO, DE SOBREPOR, EM CHAPA DE ACO GALVANIZADO, PARA 12 DISJUNTORES DIN, 100 A</t>
  </si>
  <si>
    <t>479,49</t>
  </si>
  <si>
    <t>QUADRO DE DISTRIBUICAO COM BARRAMENTO TRIFASICO, DE SOBREPOR, EM CHAPA DE ACO GALVANIZADO, PARA 18 DISJUNTORES DIN, 100 A</t>
  </si>
  <si>
    <t>599,14</t>
  </si>
  <si>
    <t>QUADRO DE DISTRIBUICAO COM BARRAMENTO TRIFASICO, DE SOBREPOR, EM CHAPA DE ACO GALVANIZADO, PARA 28 DISJUNTORES DIN, 100 A</t>
  </si>
  <si>
    <t>554,02</t>
  </si>
  <si>
    <t>QUADRO DE DISTRIBUICAO COM BARRAMENTO TRIFASICO, DE SOBREPOR, EM CHAPA DE ACO GALVANIZADO, PARA 30 DISJUNTORES DIN, 100 A</t>
  </si>
  <si>
    <t>807,41</t>
  </si>
  <si>
    <t>QUADRO DE DISTRIBUICAO COM BARRAMENTO TRIFASICO, DE SOBREPOR, EM CHAPA DE ACO GALVANIZADO, PARA 36 DISJUNTORES DIN, 100 A</t>
  </si>
  <si>
    <t>997,15</t>
  </si>
  <si>
    <t>QUADRO DE DISTRIBUICAO COM BARRAMENTO TRIFASICO, DE SOBREPOR, EM CHAPA DE ACO GALVANIZADO, PARA 48 DISJUNTORES DIN, 100 A</t>
  </si>
  <si>
    <t>1.198,61</t>
  </si>
  <si>
    <t>QUADRO DE DISTRIBUICAO, EM PVC, DE EMBUTIR, COM BARRAMENTO TERRA / NEUTRO, PARA 12 DISJUNTORES NEMA OU 16 DISJUNTORES DIN</t>
  </si>
  <si>
    <t>118,35</t>
  </si>
  <si>
    <t>QUADRO DE DISTRIBUICAO, EM PVC, DE EMBUTIR, COM BARRAMENTO TERRA / NEUTRO, PARA 18 DISJUNTORES NEMA OU 24 DISJUNTORES DIN</t>
  </si>
  <si>
    <t>219,26</t>
  </si>
  <si>
    <t>QUADRO DE DISTRIBUICAO, EM PVC, DE EMBUTIR, COM BARRAMENTO TERRA / NEUTRO, PARA 27 DISJUNTORES NEMA OU 36 DISJUNTORES DIN</t>
  </si>
  <si>
    <t>475,20</t>
  </si>
  <si>
    <t>QUADRO DE DISTRIBUICAO, EM PVC, DE EMBUTIR, COM BARRAMENTO TERRA / NEUTRO, PARA 48 DISJUNTORES DIN</t>
  </si>
  <si>
    <t>371,50</t>
  </si>
  <si>
    <t>QUADRO DE DISTRIBUICAO, EM PVC, DE EMBUTIR, COM BARRAMENTO TERRA / NEUTRO, PARA 6 DISJUNTORES NEMA OU 8 DISJUNTORES DIN</t>
  </si>
  <si>
    <t>69,49</t>
  </si>
  <si>
    <t>QUADRO DE DISTRIBUICAO, SEM BARRAMENTO, EM PVC, DE EMBUTIR, PARA 12 DISJUNTORES NEMA OU 16 DISJUNTORES DIN</t>
  </si>
  <si>
    <t>71,98</t>
  </si>
  <si>
    <t>QUADRO DE DISTRIBUICAO, SEM BARRAMENTO, EM PVC, DE EMBUTIR, PARA 18 DISJUNTORES NEMA OU 24 DISJUNTORES DIN</t>
  </si>
  <si>
    <t>112,99</t>
  </si>
  <si>
    <t>QUADRO DE DISTRIBUICAO, SEM BARRAMENTO, EM PVC, DE EMBUTIR, PARA 27 DISJUNTORES NEMA OU 36 DISJUNTORES DIN</t>
  </si>
  <si>
    <t>193,81</t>
  </si>
  <si>
    <t>QUADRO DE DISTRIBUICAO, SEM BARRAMENTO, EM PVC, DE EMBUTIR, PARA 3 DISJUNTORES NEMA OU 4 DISJUNTORES DIN</t>
  </si>
  <si>
    <t>30,55</t>
  </si>
  <si>
    <t>QUADRO DE DISTRIBUICAO, SEM BARRAMENTO, EM PVC, DE EMBUTIR, PARA 6 DISJUNTORES NEMA OU 8 DISJUNTORES DIN</t>
  </si>
  <si>
    <t>48,27</t>
  </si>
  <si>
    <t>QUADRO DE DISTRIBUICAO, SEM BARRAMENTO, EM PVC, DE SOBREPOR,  PARA 3 DISJUNTORES NEMA OU 4 DISJUNTORES DIN</t>
  </si>
  <si>
    <t>35,61</t>
  </si>
  <si>
    <t>QUADRO DE DISTRIBUICAO, SEM BARRAMENTO, EM PVC, DE SOBREPOR, PARA 12 DISJUNTORES NEMA OU 16 DISJUNTORES DIN</t>
  </si>
  <si>
    <t>101,92</t>
  </si>
  <si>
    <t>QUADRO DE DISTRIBUICAO, SEM BARRAMENTO, EM PVC, DE SOBREPOR, PARA 18 DISJUNTORES NEMA OU 24 DISJUNTORES DIN</t>
  </si>
  <si>
    <t>149,40</t>
  </si>
  <si>
    <t>QUADRO DE DISTRIBUICAO, SEM BARRAMENTO, EM PVC, DE SOBREPOR, PARA 27 DISJUNTORES NEMA OU 36 DISJUNTORES DIN</t>
  </si>
  <si>
    <t>208,42</t>
  </si>
  <si>
    <t>QUADRO DE DISTRIBUICAO, SEM BARRAMENTO, EM PVC, DE SOBREPOR, PARA 6 DISJUNTORES NEMA OU 8 DISJUNTORES DIN</t>
  </si>
  <si>
    <t>60,66</t>
  </si>
  <si>
    <t>RALO FOFO COM REQUADRO, QUADRADO 150 X 150 MM</t>
  </si>
  <si>
    <t>53,48</t>
  </si>
  <si>
    <t>RALO FOFO COM REQUADRO, QUADRADO 200 X 200 MM</t>
  </si>
  <si>
    <t>80,62</t>
  </si>
  <si>
    <t>RALO FOFO COM REQUADRO, QUADRADO 250 X 250 MM</t>
  </si>
  <si>
    <t>99,22</t>
  </si>
  <si>
    <t>RALO FOFO COM REQUADRO, QUADRADO 300 X 300 MM</t>
  </si>
  <si>
    <t>124,03</t>
  </si>
  <si>
    <t>RALO FOFO COM REQUADRO, QUADRADO 400 X 400 MM</t>
  </si>
  <si>
    <t>195,34</t>
  </si>
  <si>
    <t>RALO FOFO SEMIESFERICO, 100 MM, PARA LAJES/ CALHAS</t>
  </si>
  <si>
    <t>RALO FOFO SEMIESFERICO, 150 MM, PARA LAJES/ CALHAS</t>
  </si>
  <si>
    <t>50,07</t>
  </si>
  <si>
    <t>RALO FOFO SEMIESFERICO, 200 MM, PARA LAJES/ CALHAS</t>
  </si>
  <si>
    <t>115,11</t>
  </si>
  <si>
    <t>RALO FOFO SEMIESFERICO, 75 MM, PARA LAJES/ CALHAS</t>
  </si>
  <si>
    <t>15,96</t>
  </si>
  <si>
    <t>RALO SECO / RALO DE PASSAGEM EM PVC, QUADRADO, 100 X 100 X 53 MM, SAIDA 40 MM, COM GRELHA BRANCA</t>
  </si>
  <si>
    <t>15,85</t>
  </si>
  <si>
    <t>RALO SECO CONICO, PVC, 100 X 40 MM,  COM GRELHA REDONDA BRANCA</t>
  </si>
  <si>
    <t>11,30</t>
  </si>
  <si>
    <t>RALO SECO CONICO, PVC, 100 X 40 MM, COM GRELHA QUADRADA BRANCA</t>
  </si>
  <si>
    <t>RALO SIFONADO CILINDRICO, PVC, 100 X 40 MM,  COM GRELHA REDONDA BRANCA</t>
  </si>
  <si>
    <t>14,38</t>
  </si>
  <si>
    <t>RALO SIFONADO QUADRADO, PVC, 100 X 53 MM, SAIDA 40 MM, COM GRELHA QUADRADA BRANCA</t>
  </si>
  <si>
    <t>18,95</t>
  </si>
  <si>
    <t>RALO SIFONADO REDONDO CONICO, PVC, 100 X 40 MM, COM GRELHA REDONDA BRANCA</t>
  </si>
  <si>
    <t>12,07</t>
  </si>
  <si>
    <t>RASTELEIRO (MENSALISTA)</t>
  </si>
  <si>
    <t>RASTELEIRO HORISTA</t>
  </si>
  <si>
    <t>REATOR ELETRONICO BIVOLT PARA 1 LAMPADA FLUORESCENTE DE 18/20 W</t>
  </si>
  <si>
    <t>43,08</t>
  </si>
  <si>
    <t>REATOR ELETRONICO BIVOLT PARA 1 LAMPADA FLUORESCENTE DE 36/40 W</t>
  </si>
  <si>
    <t>53,81</t>
  </si>
  <si>
    <t>REATOR ELETRONICO BIVOLT PARA 2 LAMPADAS FLUORESCENTES DE 14 W</t>
  </si>
  <si>
    <t>107,18</t>
  </si>
  <si>
    <t>REATOR ELETRONICO BIVOLT PARA 2 LAMPADAS FLUORESCENTES DE 18/20 W</t>
  </si>
  <si>
    <t>56,56</t>
  </si>
  <si>
    <t>REATOR ELETRONICO BIVOLT PARA 2 LAMPADAS FLUORESCENTES DE 36/40 W</t>
  </si>
  <si>
    <t>58,47</t>
  </si>
  <si>
    <t>REATOR INTERNO/INTEGRADO PARA LAMPADA VAPOR METALICO 400 W, ALTO FATOR DE POTENCIA</t>
  </si>
  <si>
    <t>108,77</t>
  </si>
  <si>
    <t>REATOR P/ LAMPADA VAPOR DE SODIO 250W USO EXT</t>
  </si>
  <si>
    <t>367,55</t>
  </si>
  <si>
    <t>REATOR P/ 1 LAMPADA VAPOR DE MERCURIO 125W USO EXT</t>
  </si>
  <si>
    <t>168,46</t>
  </si>
  <si>
    <t>REATOR P/ 1 LAMPADA VAPOR DE MERCURIO 250W USO EXT</t>
  </si>
  <si>
    <t>200,89</t>
  </si>
  <si>
    <t>REATOR P/ 1 LAMPADA VAPOR DE MERCURIO 400W USO EXT</t>
  </si>
  <si>
    <t>231,43</t>
  </si>
  <si>
    <t>REBITE DE ALUMINIO VAZADO DE REPUXO, 3,2 X 8 MM (1KG = 1025 UNIDADES)</t>
  </si>
  <si>
    <t>71,99</t>
  </si>
  <si>
    <t>REBOLO ABRASIVO RETO DE USO GERAL GRAO 36, DE 6 X 1 " ( DIAMETRO X ALTURA)</t>
  </si>
  <si>
    <t>74,45</t>
  </si>
  <si>
    <t>REBOLO ABRASIVO RETO DE USO GERAL GRAO 36, DE 6 X 3/4 " (DIAMETRO X ALTURA)</t>
  </si>
  <si>
    <t>59,46</t>
  </si>
  <si>
    <t>RECICLADORA DE ASFALTO A FRIO SOBRE RODAS, LARG. FRESAGEM 2,00 M, POT. 315 KW/422 HP</t>
  </si>
  <si>
    <t>5.929.080,26</t>
  </si>
  <si>
    <t>REDUCAO EXCENTRICA PVC NBR 10569 P/REDE COLET ESG PB JE 150 X 100MM</t>
  </si>
  <si>
    <t>125,21</t>
  </si>
  <si>
    <t>REDUCAO EXCENTRICA PVC NBR 10569 P/REDE COLET ESG PB JE 200 X 150MM</t>
  </si>
  <si>
    <t>240,86</t>
  </si>
  <si>
    <t>REDUCAO EXCENTRICA PVC NBR 10569 P/REDE COLET ESG PB JE 250 X 200MM</t>
  </si>
  <si>
    <t>454,30</t>
  </si>
  <si>
    <t>REDUCAO EXCENTRICA PVC P/ ESG PREDIAL DN 100 X 50MM</t>
  </si>
  <si>
    <t>REDUCAO EXCENTRICA PVC P/ ESG PREDIAL DN 100 X 75MM</t>
  </si>
  <si>
    <t>11,78</t>
  </si>
  <si>
    <t>REDUCAO EXCENTRICA PVC P/ ESG PREDIAL DN 75 X 50MM</t>
  </si>
  <si>
    <t>8,54</t>
  </si>
  <si>
    <t>REDUCAO EXCENTRICA PVC, SERIE R, DN 100 X 75 MM, PARA ESGOTO OU AGUAS PLUVIAIS PREDIAIS</t>
  </si>
  <si>
    <t>25,00</t>
  </si>
  <si>
    <t>REDUCAO EXCENTRICA PVC, SERIE R, DN 150 X 100 MM, PARA ESGOTO OU AGUAS PLUVIAIS PREDIAIS</t>
  </si>
  <si>
    <t>68,33</t>
  </si>
  <si>
    <t>REDUCAO EXCENTRICA PVC, SERIE R, DN 75 X 50 MM, PARA ESGOTO OU AGUAS PLUVIAIS PREDIAIS</t>
  </si>
  <si>
    <t>10,28</t>
  </si>
  <si>
    <t>REDUCAO FIXA TIPO STORZ, ENGATE RAPIDO 2.1/2" X 1.1/2", EM LATAO, PARA INSTALACAO PREDIAL COMBATE A INCENDIO PREDIAL</t>
  </si>
  <si>
    <t>166,42</t>
  </si>
  <si>
    <t>REDUCAO PVC PBA, JE, BB, DN 75 X 50 / DE 85 X 60 MM, PARA REDE DE AGUA</t>
  </si>
  <si>
    <t>89,73</t>
  </si>
  <si>
    <t>REDUCAO PVC PBA, JE, PB, DN 100 X 50 / DE 110 X 60 MM, PARA REDE DE AGUA</t>
  </si>
  <si>
    <t>40,91</t>
  </si>
  <si>
    <t>REDUCAO PVC PBA, JE, PB, DN 100 X 75 / DE 110 X 85 MM, PARA REDE DE AGUA</t>
  </si>
  <si>
    <t>REDUCAO PVC PBA, JE, PB, DN 75 X 50 / DE 85 X 60 MM, PARA REDE DE AGUA</t>
  </si>
  <si>
    <t>26,70</t>
  </si>
  <si>
    <t>REFLETOR REDONDO EM ALUMINIO ANODIZADO PARA LAMPADA VAPOR DE MERCURIO/SODIO, CORPO EM ALUMINIO COM PINTURA EPOXI, PARA LAMPADA E-27 DE 300 W, COM SUPORTE REDONDO E ALCA REGULAVEL PARA FIXACAO.</t>
  </si>
  <si>
    <t>212,60</t>
  </si>
  <si>
    <t>REGISTRO DE ESFERA DE PASSEIO, PVC PARA POLIETILENO, 20 MM</t>
  </si>
  <si>
    <t>REGISTRO DE ESFERA PVC, COM BORBOLETA, COM ROSCA EXTERNA, DE 1/2"</t>
  </si>
  <si>
    <t>21,65</t>
  </si>
  <si>
    <t>REGISTRO DE ESFERA PVC, COM BORBOLETA, COM ROSCA EXTERNA, DE 3/4"</t>
  </si>
  <si>
    <t>25,44</t>
  </si>
  <si>
    <t>REGISTRO DE ESFERA PVC, COM CABECA QUADRADA, COM ROSCA EXTERNA, 1/2"</t>
  </si>
  <si>
    <t>25,71</t>
  </si>
  <si>
    <t>REGISTRO DE ESFERA PVC, COM CABECA QUADRADA, COM ROSCA EXTERNA, 3/4"</t>
  </si>
  <si>
    <t>33,88</t>
  </si>
  <si>
    <t>REGISTRO DE ESFERA, PVC, COM VOLANTE, VS, ROSCAVEL, DN 1 1/2", COM CORPO DIVIDIDO</t>
  </si>
  <si>
    <t>73,71</t>
  </si>
  <si>
    <t>REGISTRO DE ESFERA, PVC, COM VOLANTE, VS, ROSCAVEL, DN 1 1/4", COM CORPO DIVIDIDO</t>
  </si>
  <si>
    <t>70,20</t>
  </si>
  <si>
    <t>REGISTRO DE ESFERA, PVC, COM VOLANTE, VS, ROSCAVEL, DN 1/2", COM CORPO DIVIDIDO</t>
  </si>
  <si>
    <t>26,89</t>
  </si>
  <si>
    <t>REGISTRO DE ESFERA, PVC, COM VOLANTE, VS, ROSCAVEL, DN 1", COM CORPO DIVIDIDO</t>
  </si>
  <si>
    <t>52,57</t>
  </si>
  <si>
    <t>REGISTRO DE ESFERA, PVC, COM VOLANTE, VS, ROSCAVEL, DN 2", COM CORPO DIVIDIDO</t>
  </si>
  <si>
    <t>112,81</t>
  </si>
  <si>
    <t>REGISTRO DE ESFERA, PVC, COM VOLANTE, VS, ROSCAVEL, DN 3/4", COM CORPO DIVIDIDO</t>
  </si>
  <si>
    <t>32,22</t>
  </si>
  <si>
    <t>REGISTRO DE ESFERA, PVC, COM VOLANTE, VS, SOLDAVEL, DN 20 MM, COM CORPO DIVIDIDO</t>
  </si>
  <si>
    <t>25,37</t>
  </si>
  <si>
    <t>REGISTRO DE ESFERA, PVC, COM VOLANTE, VS, SOLDAVEL, DN 25 MM, COM CORPO DIVIDIDO</t>
  </si>
  <si>
    <t>32,67</t>
  </si>
  <si>
    <t>REGISTRO DE ESFERA, PVC, COM VOLANTE, VS, SOLDAVEL, DN 32 MM, COM CORPO DIVIDIDO</t>
  </si>
  <si>
    <t>51,87</t>
  </si>
  <si>
    <t>REGISTRO DE ESFERA, PVC, COM VOLANTE, VS, SOLDAVEL, DN 40 MM, COM CORPO DIVIDIDO</t>
  </si>
  <si>
    <t>REGISTRO DE ESFERA, PVC, COM VOLANTE, VS, SOLDAVEL, DN 50 MM, COM CORPO DIVIDIDO</t>
  </si>
  <si>
    <t>71,65</t>
  </si>
  <si>
    <t>REGISTRO DE ESFERA, PVC, COM VOLANTE, VS, SOLDAVEL, DN 60 MM, COM CORPO DIVIDIDO</t>
  </si>
  <si>
    <t>131,22</t>
  </si>
  <si>
    <t>REGISTRO DE PRESSAO PVC, ROSCAVEL, VOLANTE SIMPLES, DE 1/2"</t>
  </si>
  <si>
    <t>8,32</t>
  </si>
  <si>
    <t>REGISTRO DE PRESSAO PVC, ROSCAVEL, VOLANTE SIMPLES, DE 3/4"</t>
  </si>
  <si>
    <t>REGISTRO DE PRESSAO PVC, SOLDAVEL, VOLANTE SIMPLES, DE 20 MM</t>
  </si>
  <si>
    <t>REGISTRO DE PRESSAO PVC, SOLDAVEL, VOLANTE SIMPLES, DE 25 MM</t>
  </si>
  <si>
    <t>REGISTRO GAVETA BRUTO EM LATAO FORJADO, BITOLA 1 " (REF 1509)</t>
  </si>
  <si>
    <t>43,24</t>
  </si>
  <si>
    <t>REGISTRO GAVETA BRUTO EM LATAO FORJADO, BITOLA 1 1/2 " (REF 1509)</t>
  </si>
  <si>
    <t>74,40</t>
  </si>
  <si>
    <t>REGISTRO GAVETA BRUTO EM LATAO FORJADO, BITOLA 1 1/4 " (REF 1509)</t>
  </si>
  <si>
    <t>58,93</t>
  </si>
  <si>
    <t>REGISTRO GAVETA BRUTO EM LATAO FORJADO, BITOLA 1/2 " (REF 1509)</t>
  </si>
  <si>
    <t>REGISTRO GAVETA BRUTO EM LATAO FORJADO, BITOLA 2 " (REF 1509)</t>
  </si>
  <si>
    <t>103,63</t>
  </si>
  <si>
    <t>REGISTRO GAVETA BRUTO EM LATAO FORJADO, BITOLA 2 1/2 " (REF 1509)</t>
  </si>
  <si>
    <t>214,91</t>
  </si>
  <si>
    <t>REGISTRO GAVETA BRUTO EM LATAO FORJADO, BITOLA 3 " (REF 1509)</t>
  </si>
  <si>
    <t>260,19</t>
  </si>
  <si>
    <t>REGISTRO GAVETA BRUTO EM LATAO FORJADO, BITOLA 3/4 " (REF 1509)</t>
  </si>
  <si>
    <t>REGISTRO GAVETA BRUTO EM LATAO FORJADO, BITOLA 4 " (REF 1509)</t>
  </si>
  <si>
    <t>542,15</t>
  </si>
  <si>
    <t>REGISTRO GAVETA COM ACABAMENTO E CANOPLA CROMADOS, SIMPLES, BITOLA 1 " (REF 1509)</t>
  </si>
  <si>
    <t>81,81</t>
  </si>
  <si>
    <t>REGISTRO GAVETA COM ACABAMENTO E CANOPLA CROMADOS, SIMPLES, BITOLA 1 1/2 " (REF 1509)</t>
  </si>
  <si>
    <t>118,97</t>
  </si>
  <si>
    <t>REGISTRO GAVETA COM ACABAMENTO E CANOPLA CROMADOS, SIMPLES, BITOLA 1 1/4 " (REF 1509)</t>
  </si>
  <si>
    <t>113,74</t>
  </si>
  <si>
    <t>REGISTRO GAVETA COM ACABAMENTO E CANOPLA CROMADOS, SIMPLES, BITOLA 1/2 " (REF 1509)</t>
  </si>
  <si>
    <t>59,24</t>
  </si>
  <si>
    <t>REGISTRO GAVETA COM ACABAMENTO E CANOPLA CROMADOS, SIMPLES, BITOLA 3/4 " (REF 1509)</t>
  </si>
  <si>
    <t>66,83</t>
  </si>
  <si>
    <t>REGISTRO OU REGULADOR DE GAS COZINHA, VAZAO DE 2 KG/H, 2,8 KPA</t>
  </si>
  <si>
    <t>31,92</t>
  </si>
  <si>
    <t>REGISTRO OU VALVULA GLOBO ANGULAR EM LATAO, PARA HIDRANTES EM INSTALACAO PREDIAL DE INCENDIO, 45 GRAUS, DIAMETRO DE 2 1/2", COM VOLANTE, CLASSE DE PRESSAO DE ATE 200 PSI</t>
  </si>
  <si>
    <t>233,00</t>
  </si>
  <si>
    <t>REGISTRO PRESSAO BRUTO EM LATAO FORJADO, BITOLA 1/2 " (REF 1400)</t>
  </si>
  <si>
    <t>18,40</t>
  </si>
  <si>
    <t>REGISTRO PRESSAO BRUTO EM LATAO FORJADO, BITOLA 3/4 " (REF 1400)</t>
  </si>
  <si>
    <t>21,97</t>
  </si>
  <si>
    <t>REGISTRO PRESSAO COM ACABAMENTO E CANOPLA CROMADA, SIMPLES, BITOLA 1/2 " (REF 1416)</t>
  </si>
  <si>
    <t>60,98</t>
  </si>
  <si>
    <t>REGISTRO PRESSAO COM ACABAMENTO E CANOPLA CROMADA, SIMPLES, BITOLA 3/4 " (REF 1416)</t>
  </si>
  <si>
    <t>63,03</t>
  </si>
  <si>
    <t>REGUA DE ALUMINIO PARA PEDREIRO 2 X 1 "</t>
  </si>
  <si>
    <t>63,29</t>
  </si>
  <si>
    <t>REGUA VIBRADORA DUPLA PARA CONCRETO A GASOLINA 5,5 HP, PESO DE 60 KG, COMPRIMENTO 4 M</t>
  </si>
  <si>
    <t>6.131,58</t>
  </si>
  <si>
    <t>REGUA VIBRATORIA DE CONCRETO TRELICADA, EQUIPADA COM MOTOR A GASOLINA DE 9 HP</t>
  </si>
  <si>
    <t>13.279,73</t>
  </si>
  <si>
    <t>REJUNTE CIMENTICIO, QUALQUER COR</t>
  </si>
  <si>
    <t>3,75</t>
  </si>
  <si>
    <t>REJUNTE EPOXI, QUALQUER COR</t>
  </si>
  <si>
    <t>RELE FOTOELETRICO INTERNO E EXTERNO BIVOLT 1000 W, DE CONECTOR, SEM BASE</t>
  </si>
  <si>
    <t>53,25</t>
  </si>
  <si>
    <t>RELE TERMICO BIMETAL PARA USO EM MOTORES TRIFASICOS, TENSAO 380 V, POTENCIA ATE 15 CV, CORRENTE NOMINAL MAXIMA 22 A</t>
  </si>
  <si>
    <t>124,43</t>
  </si>
  <si>
    <t>RESINA ACRILICA PREMIUM BASE AGUA - COR BRANCA</t>
  </si>
  <si>
    <t>26,15</t>
  </si>
  <si>
    <t>RESPIRADOR DESCARTAVEL SEM VALVULA DE EXALACAO, PFF 1</t>
  </si>
  <si>
    <t>1,56</t>
  </si>
  <si>
    <t>RETARDO PARA CORDEL DETONANTE</t>
  </si>
  <si>
    <t>137,99</t>
  </si>
  <si>
    <t>RETROESCAVADEIRA SOBRE RODAS COM CARREGADEIRA, TRACAO 4 X 2, POTENCIA LIQUIDA 79 HP, PESO OPERACIONAL MINIMO DE 6570 KG, CAPACIDADE DA CARREGADEIRA DE 1,00 M3 E DA  RETROESCAVADEIRA MINIMA DE 0,20 M3, PROFUNDIDADE DE ESCAVACAO MAXIMA DE 4,37 M</t>
  </si>
  <si>
    <t>348.323,55</t>
  </si>
  <si>
    <t>RETROESCAVADEIRA SOBRE RODAS COM CARREGADEIRA, TRACAO 4 X 4, POTENCIA LIQUIDA 72 HP, PESO OPERACIONAL MINIMO DE 7140 KG, CAPACIDADE MINIMA DA CARREGADEIRA DE 0,79 M3 E DA RETROESCAVADEIRA MINIMA DE 0,18 M3, PROFUNDIDADE DE ESCAVACAO MAXIMA DE 4,50 M</t>
  </si>
  <si>
    <t>377.811,27</t>
  </si>
  <si>
    <t>RETROESCAVADEIRA SOBRE RODAS COM CARREGADEIRA, TRACAO 4 X 4, POTENCIA LIQUIDA 88 HP, PESO OPERACIONAL MINIMO DE 6674 KG, CAPACIDADE DA CARREGADEIRA DE 1,00 M3 E DA  RETROESCAVADEIRA MINIMA DE 0,26 M3, PROFUNDIDADE DE ESCAVACAO MAXIMA DE 4,37 M</t>
  </si>
  <si>
    <t>391.633,60</t>
  </si>
  <si>
    <t>REVESTIMENTO DE PAREDE EM GRANILITE, MARMORITE OU GRANITINA - ESP = 5 MM (INCLUSO EXECUCAO)</t>
  </si>
  <si>
    <t>REVESTIMENTO DE PAREDE EM GRANILITE, MARMORITE OU GRANITINA COLORIDO - ESP = 5 MM (INCLUSO EXECUCAO)</t>
  </si>
  <si>
    <t>118,11</t>
  </si>
  <si>
    <t>REVESTIMENTO EM CERAMICA ESMALTADA COMERCIAL, PEI MENOR OU IGUAL A 3, FORMATO MENOR OU IGUAL A 2025 CM2</t>
  </si>
  <si>
    <t>24,17</t>
  </si>
  <si>
    <t>REVESTIMENTO EM CERAMICA ESMALTADA EXTRA, PEI MAIOR OU IGUAL 4, FORMATO MAIOR A 2025 CM2</t>
  </si>
  <si>
    <t>45,60</t>
  </si>
  <si>
    <t>REVESTIMENTO EM CERAMICA ESMALTADA EXTRA, PEI MENOR OU IGUAL A 3, FORMATO MENOR OU IGUAL A 2025 CM2</t>
  </si>
  <si>
    <t>32,99</t>
  </si>
  <si>
    <t>REVESTIMENTO EPOXI DE ALTA RESISTENCIA QUIMICA, ISENTO DE SOLVENTES, BICOMPONENTE</t>
  </si>
  <si>
    <t>98,19</t>
  </si>
  <si>
    <t>REVESTIMENTO PARA ESCADA EM GRANILITE, MARMORITE OU GRANITINA ESP = 8 MM (INCLUSO EXECUCAO)</t>
  </si>
  <si>
    <t>90,32</t>
  </si>
  <si>
    <t>RIPA  APARELHADA *1,5 X 5* CM, EM MACARANDUBA, ANGELIM OU EQUIVALENTE DA REGIAO</t>
  </si>
  <si>
    <t>RIPA NAO APARELHADA  *1 X 3* CM, EM MACARANDUBA, ANGELIM OU EQUIVALENTE DA REGIAO - BRUTA</t>
  </si>
  <si>
    <t>RIPA NAO APARELHADA,  *1,5 X 5* CM, EM MACARANDUBA, ANGELIM OU EQUIVALENTE DA REGIAO -  BRUTA</t>
  </si>
  <si>
    <t>RODAFORRO EM PVC, PARA FORRO DE PVC, COMPRIMENTO 6 M</t>
  </si>
  <si>
    <t>RODAPE ARDOSIA, CINZA, 10 CM, E= *1CM</t>
  </si>
  <si>
    <t>12,36</t>
  </si>
  <si>
    <t>RODAPE DE BORRACHA LISO, H = 70 MM, E = *2* MM, PARA ARGAMASSA, PRETO</t>
  </si>
  <si>
    <t>28,46</t>
  </si>
  <si>
    <t>RODAPE DE MADEIRA MACICA CUMARU/IPE CHAMPANHE OU EQUIVALENTE DA REGIAO, *1,5 X 7 CM</t>
  </si>
  <si>
    <t>15,50</t>
  </si>
  <si>
    <t>RODAPE EM MARMORE, POLIDO, BRANCO COMUM, L= *7* CM, E=  *2* CM, CORTE RETO</t>
  </si>
  <si>
    <t>50,00</t>
  </si>
  <si>
    <t>RODAPE EM POLIESTIRENO, BRANCO, H = *5* CM, E = *1,5* CM</t>
  </si>
  <si>
    <t>36,77</t>
  </si>
  <si>
    <t>RODAPE OU RODABANCADA EM GRANITO, POLIDO, TIPO ANDORINHA/ QUARTZ/ CASTELO/ CORUMBA OU OUTROS EQUIVALENTES DA REGIAO, H= 10 CM, E=  *2,0* CM</t>
  </si>
  <si>
    <t>62,14</t>
  </si>
  <si>
    <t>RODAPE PLANO PARA PISO VINILICO, H = 5 CM</t>
  </si>
  <si>
    <t>RODAPE PRE-MOLDADO DE GRANILITE, MARMORITE OU GRANITINA L = 10 CM</t>
  </si>
  <si>
    <t>27,79</t>
  </si>
  <si>
    <t>RODIZIO TIPO NAPOLEAO PARA JANELAS DE CORRER, EM ZAMAC, COMPRIMENTO DE APROX 60 CM, COM ROLAMENTO EM ACO</t>
  </si>
  <si>
    <t>5,29</t>
  </si>
  <si>
    <t>RODO PARA CHAO 40 CM COM CABO</t>
  </si>
  <si>
    <t>ROLDANA CONCAVA DUPLA, 4 RODAS, EM ZAMAC COM CHAPA DE LATAO, ROLAMENTOS EM ACO, PARA PORTAS E JANELAS DE CORRER</t>
  </si>
  <si>
    <t>51,03</t>
  </si>
  <si>
    <t>ROLDANA CONCAVA DUPLA, 4 RODAS, PARA PORTA DE CORRER, EM ZAMAC COM CHAPA DE ACO,  ROLAMENTO INTERNO BLINDADO DE ACO REVESTIDO EM NYLON</t>
  </si>
  <si>
    <t>42,19</t>
  </si>
  <si>
    <t>ROLDANA PLASTICA COM PREGO, TAMANHO 30 X 30 MM, PARA INSTALACAO ELETRICA APARENTE</t>
  </si>
  <si>
    <t>0,57</t>
  </si>
  <si>
    <t>ROLO COMPACTADOR DE PNEUS, ESTATICO, PRESSAO VARIAVEL, POTENCIA 110 HP, PESO SEM/COM LASTRO 10,8/27 T, LARGURA DE ROLAGEM 2,30 M</t>
  </si>
  <si>
    <t>993.313,97</t>
  </si>
  <si>
    <t>ROLO COMPACTADOR DE PNEUS, ESTATICO, PRESSAO VARIAVEL, POTENCIA 111 HP, PESO SEM/COM LASTRO 9,5/26,0 T, LARGURA DE ROLAGEM 1,90 M</t>
  </si>
  <si>
    <t>935.750,00</t>
  </si>
  <si>
    <t>ROLO COMPACTADOR PE DE CARNEIRO VIBRATORIO, POTENCIA 125 HP, PESO OPERACIONAL SEM/COM LASTRO 11,95/13,30 T, IMPACTO DINAMICO 38,5/22,5 T, LARGURA DE TRABALHO 2,15 M</t>
  </si>
  <si>
    <t>829.992,84</t>
  </si>
  <si>
    <t>ROLO COMPACTADOR PE DE CARNEIRO VIBRATORIO, POTENCIA 80 HP, PESO OPERACIONAL SEM/COM LASTRO 7,4/8,8 T, LARGURA DE TRABALHO 1,68 M</t>
  </si>
  <si>
    <t>622.514,33</t>
  </si>
  <si>
    <t>ROLO COMPACTADOR VIBRATORIO DE UM CILINDRO LISO DE ACO, POTENCIA 125 HP, PESO SEM/COM LASTRO 10,75/12,92 T, IMPACTO DINAMICO 31,5/18,5 T, LARGURA TRABALHO 2,15 M</t>
  </si>
  <si>
    <t>803.218,79</t>
  </si>
  <si>
    <t>ROLO COMPACTADOR VIBRATORIO DE UM CILINDRO, ACO LISO, POTENCIA 80 HP, PESO OPERACIONAL MAXIMO 8,1 T, IMPACTO DINAMICO 16,15/9,5 T, LARGURA TRABALHO 1,68 M</t>
  </si>
  <si>
    <t>598.746,09</t>
  </si>
  <si>
    <t>ROLO COMPACTADOR VIBRATORIO PE DE CARNEIRO, COM CONTROLE REMOTO POR RADIO, POTENCIA  12,5 KW, PESO OPERACIONAL DE 1,675 T, LARGURA DE TRABALHO 0,85 M</t>
  </si>
  <si>
    <t>818.112,84</t>
  </si>
  <si>
    <t>ROLO COMPACTADOR VIBRATORIO REBOCAVEL, CILINDRO DE ACO LISO, POTENCIA DE TRACAO DE 65 CV, PESO DE 4,7 T, IMPACTO DINAMICO TOTAL DE 18,3 T, LARGURA DO ROLO 1,67 M</t>
  </si>
  <si>
    <t>180.733,46</t>
  </si>
  <si>
    <t>ROLO COMPACTADOR VIBRATORIO TANDEM, ACO LISO, POTENCIA 125 HP, PESO SEM/COM LASTRO 10,20/11,65 T, LARGURA DE TRABALHO 1,73 M</t>
  </si>
  <si>
    <t>895.646,46</t>
  </si>
  <si>
    <t>ROLO COMPACTADOR VIBRATORIO TANDEM, ACO LISO, POTENCIA 58 CV, PESO SEM/COM LASTRO 6,5/9,4 T, LARGURA DE TRABALHO 1,20 M</t>
  </si>
  <si>
    <t>735.232,15</t>
  </si>
  <si>
    <t>ROLO DE ESPUMA POLIESTER 23 CM (SEM CABO)</t>
  </si>
  <si>
    <t>16,45</t>
  </si>
  <si>
    <t>ROLO DE LA DE CARNEIRO 23 CM (SEM CABO)</t>
  </si>
  <si>
    <t>36,48</t>
  </si>
  <si>
    <t>ROMPEDOR ELETRICO PESO 26 KG, POTENCIA OPERACIONAL DE 2,5 KW</t>
  </si>
  <si>
    <t>18.188,55</t>
  </si>
  <si>
    <t>ROSETA QUADRADA, SEM FUROS, EM ACO INOX POLIDO, LARGURA APROXIMADA DE 50 MM, PARA FECHADURA DE PORTA - PARAFUSOS INCLUIDOS</t>
  </si>
  <si>
    <t>11,02</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</si>
  <si>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</si>
  <si>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</si>
  <si>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2.380,86</t>
  </si>
  <si>
    <t>ROTACAO VERTICAL DUPLO, EM TUBO DE ACO CARBONO, PINTURA NO PROCESSO ELETROSTATICO - EQUIPAMENTO DE GINASTICA PARA ACADEMIA AO AR LIVRE / ACADEMIA DA TERCEIRA IDADE - ATI</t>
  </si>
  <si>
    <t>1.810,09</t>
  </si>
  <si>
    <t>RUFO EXTERNO DE CHAPA DE ACO GALVANIZADA NUM 26, CORTE 25 CM</t>
  </si>
  <si>
    <t>26,54</t>
  </si>
  <si>
    <t>RUFO EXTERNO DE CHAPA DE ACO GALVANIZADA NUM 26, CORTE 28 CM</t>
  </si>
  <si>
    <t>31,80</t>
  </si>
  <si>
    <t>RUFO EXTERNO/INTERNO DE CHAPA DE ACO GALVANIZADA NUM 26, CORTE 33 CM</t>
  </si>
  <si>
    <t>RUFO INTERNO DE CHAPA DE ACO GALVANIZADA NUM 26, CORTE 50 CM</t>
  </si>
  <si>
    <t>RUFO INTERNO/EXTERNO DE CHAPA DE ACO GALVANIZADA NUM 24, CORTE 25 CM</t>
  </si>
  <si>
    <t>34,66</t>
  </si>
  <si>
    <t>RUFO PARA TELHA ESTRUTURAL DE FIBROCIMENTO 1 ABA (SEM AMIANTO)</t>
  </si>
  <si>
    <t>50,97</t>
  </si>
  <si>
    <t>RUFO PARA TELHA ONDULADA DE FIBROCIMENTO, E = 6 MM, ABA *260* MM, COMPRIMENTO 1100 MM (SEM AMIANTO)</t>
  </si>
  <si>
    <t>49,90</t>
  </si>
  <si>
    <t>SABONETEIRA DE PAREDE EM METAL CROMADO</t>
  </si>
  <si>
    <t>44,22</t>
  </si>
  <si>
    <t>SABONETEIRA PLASTICA TIPO DISPENSER PARA SABONETE LIQUIDO COM RESERVATORIO 800 A 1500 ML</t>
  </si>
  <si>
    <t>61,69</t>
  </si>
  <si>
    <t>SACO DE RAFIA PARA ENTULHO, NOVO, LISO (SEM CLICHE), *60 x 90* CM</t>
  </si>
  <si>
    <t>SAIBRO PARA ARGAMASSA (COLETADO NO COMERCIO)</t>
  </si>
  <si>
    <t>57,50</t>
  </si>
  <si>
    <t>SAPATA DE PVC ADITIVADO NERVURADO D = 6"</t>
  </si>
  <si>
    <t>278,28</t>
  </si>
  <si>
    <t>SAPATA DE PVC ADITIVADO NERVURADO D = 8"</t>
  </si>
  <si>
    <t>366,24</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</si>
  <si>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</si>
  <si>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</si>
  <si>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</si>
  <si>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</si>
  <si>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</si>
  <si>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9,62</t>
  </si>
  <si>
    <t>SARRAFO NAO APARELHADO *2,5 X 10* CM, EM MACARANDUBA, ANGELIM OU EQUIVALENTE DA REGIAO -  BRUTA</t>
  </si>
  <si>
    <t>9,88</t>
  </si>
  <si>
    <t>SARRAFO NAO APARELHADO *2,5 X 7* CM, EM MACARANDUBA, ANGELIM OU EQUIVALENTE DA REGIAO -  BRUTA</t>
  </si>
  <si>
    <t>7,62</t>
  </si>
  <si>
    <t>SARRAFO NAO APARELHADO 2,5 X 5 CM, EM MACARANDUBA, ANGELIM OU EQUIVALENTE DA REGIAO -  BRUTA</t>
  </si>
  <si>
    <t>SEGURO - HORISTA (COLETADO CAIXA)</t>
  </si>
  <si>
    <t>SEGURO - MENSALISTA (COLETADO CAIXA)</t>
  </si>
  <si>
    <t>11,80</t>
  </si>
  <si>
    <t>SEIXO ROLADO PARA APLICACAO EM CONCRETO (POSTO PEDREIRA/FORNECEDOR, SEM FRETE)</t>
  </si>
  <si>
    <t>214,22</t>
  </si>
  <si>
    <t>SELADOR ACRILICO OPACO PREMIUM INTERIOR/EXTERIOR</t>
  </si>
  <si>
    <t>9,92</t>
  </si>
  <si>
    <t>SELADOR HORIZONTAL PARA FITA DE ACO 1 "</t>
  </si>
  <si>
    <t>817,07</t>
  </si>
  <si>
    <t>SELANTE A BASE DE ALCATRAO E POLIURETANO PARA JUNTAS HORIZONTAIS</t>
  </si>
  <si>
    <t>73,99</t>
  </si>
  <si>
    <t>SELANTE ACRILICO PARA TRATAMENTO / ACABAMENTO SUPERFICIAL DE CONCRETO ESTAMPADO, APARENTE, PEDRAS E OUTROS</t>
  </si>
  <si>
    <t>27,94</t>
  </si>
  <si>
    <t>SELANTE DE BASE ASFALTICA PARA VEDACAO</t>
  </si>
  <si>
    <t>39,87</t>
  </si>
  <si>
    <t>SELANTE ELASTICO MONOCOMPONENTE A BASE DE POLIURETANO (PU) PARA JUNTAS DIVERSAS</t>
  </si>
  <si>
    <t xml:space="preserve">310ML </t>
  </si>
  <si>
    <t>SELANTE MONOCOMPONENTE A BASE DE SILICONE DE BAIXO MODULO, PARA JUNTAS DE PAVIMENTACAO</t>
  </si>
  <si>
    <t>158,59</t>
  </si>
  <si>
    <t>SELANTE TIPO VEDA CALHA PARA METAL E FIBROCIMENTO</t>
  </si>
  <si>
    <t>62,71</t>
  </si>
  <si>
    <t>SELIM COMPACTO EM PVC, SEM TRAVA,  DN 150 X 100 MM, PARA REDE COLETORA ESGOTO (NBR 10569)</t>
  </si>
  <si>
    <t>SELIM COMPACTO EM PVC, SEM TRAVA,  DN 200 X 100 MM, PARA REDE COLETORA ESGOTO (NBR 10569)</t>
  </si>
  <si>
    <t>103,47</t>
  </si>
  <si>
    <t>SELIM COMPACTO EM PVC, SEM TRAVAS,  DN 300 X 100 MM, PARA REDE COLETORA ESGOTO (NBR 10569)</t>
  </si>
  <si>
    <t>134,09</t>
  </si>
  <si>
    <t>SELIM PVC, COM TRAVA, JE, 90 GRAUS,  DN 125 X 100 MM OU 150 X 100 MM, PARA REDE COLETORA ESGOTO (NBR 10569)</t>
  </si>
  <si>
    <t>35,57</t>
  </si>
  <si>
    <t>SELIM PVC, SOLDAVEL, SEM TRAVA, JE, 90 GRAUS,  DN 200 X 100 MM, PARA REDE COLETORA ESGOTO (NBR 10569)</t>
  </si>
  <si>
    <t>101,40</t>
  </si>
  <si>
    <t>SEMIRREBOQUE COM DOIS EIXOS EM TANDEM TIPO BASCULANTE COM CACAMBA METALICA 14 M3  (INCLUI MONTAGEM, NAO INCLUI CAVALO MECANICO)</t>
  </si>
  <si>
    <t>209.199,30</t>
  </si>
  <si>
    <t>SEMIRREBOQUE COM TRES EIXOS EM TANDEM TIPO BASCULANTE COM CACAMBA METALICA 18 M3 (INCLUI MONTAGEM, NAO INCLUI CAVALO MECANICO)</t>
  </si>
  <si>
    <t>245.979,02</t>
  </si>
  <si>
    <t>SEMIRREBOQUE COM TRES EIXOS, PARA TRANSPORTE DE CARGA SECA, DIMENSOES APROXIMADAS 2,60 X 12,50 X 0,50 M (NAO INCLUI CAVALO MECANICO)</t>
  </si>
  <si>
    <t>190.223,77</t>
  </si>
  <si>
    <t>SENSOR DE PRESENCA BIVOLT COM FOTOCELULA PARA QUALQUER TIPO DE LAMPADA, POTENCIA MAXIMA *1000* W, USO EXTERNO</t>
  </si>
  <si>
    <t>104,27</t>
  </si>
  <si>
    <t>SENSOR DE PRESENCA BIVOLT DE PAREDE COM FOTOCELULA PARA QUALQUER TIPO DE LAMPADA POTENCIA MAXIMA *1000* W, USO INTERNO</t>
  </si>
  <si>
    <t>117,62</t>
  </si>
  <si>
    <t>SENSOR DE PRESENCA BIVOLT DE PAREDE SEM FOTOCELULA PARA QUALQUER TIPO DE LAMPADA POTENCIA MAXIMA *1000* W, USO INTERNO</t>
  </si>
  <si>
    <t>72,74</t>
  </si>
  <si>
    <t>SENSOR DE PRESENCA BIVOLT DE TETO COM FOTOCELULA PARA QUALQUER TIPO DE LAMPADA POTENCIA MAXIMA *1000* W, USO INTERNO</t>
  </si>
  <si>
    <t>81,87</t>
  </si>
  <si>
    <t>SENSOR DE PRESENCA BIVOLT DE TETO SEM FOTOCELULA PARA QUALQUER TIPO DE LAMPADA POTENCIA MAXIMA *900* W, USO INTERNO</t>
  </si>
  <si>
    <t>76,13</t>
  </si>
  <si>
    <t>SERRA CIRCULAR DE BANCADA COM MOTOR ELETRICO, POTENCIA DE *1600* W, PARA DISCO DE DIAMETRO DE 10" (250 MM)</t>
  </si>
  <si>
    <t>1.166,01</t>
  </si>
  <si>
    <t>SERRA CIRCULAR DE BANCADA, MODELO PICA-PAU, DIAMETRO DE 350 MM. CARACTERISTICAS DO MOTOR: TRIFASICO, POTENCIA DE 5 HP, FREQUENCIA DE 60 HZ</t>
  </si>
  <si>
    <t>4.697,78</t>
  </si>
  <si>
    <t>SERRALHEIRO (HORISTA)</t>
  </si>
  <si>
    <t>17,51</t>
  </si>
  <si>
    <t>SERRALHEIRO (MENSALISTA)</t>
  </si>
  <si>
    <t>3.077,85</t>
  </si>
  <si>
    <t>SERVENTE DE OBRAS</t>
  </si>
  <si>
    <t>SERVENTE DE OBRAS (MENSALISTA)</t>
  </si>
  <si>
    <t>SERVICO DE BOMBEAMENTO DE CONCRETO COM CONSUMO MINIMO DE 40  M3</t>
  </si>
  <si>
    <t>37,01</t>
  </si>
  <si>
    <t>SIFAO EM METAL CROMADO PARA PIA AMERICANA, 1.1/2 X 1.1/2 "</t>
  </si>
  <si>
    <t>202,41</t>
  </si>
  <si>
    <t>SIFAO EM METAL CROMADO PARA PIA AMERICANA, 1.1/2 X 2 "</t>
  </si>
  <si>
    <t>204,88</t>
  </si>
  <si>
    <t>SIFAO EM METAL CROMADO PARA PIA OU LAVATORIO, 1 X 1.1/2 "</t>
  </si>
  <si>
    <t>161,05</t>
  </si>
  <si>
    <t>SIFAO EM METAL CROMADO PARA TANQUE, 1.1/4 X 1.1/2 "</t>
  </si>
  <si>
    <t>170,56</t>
  </si>
  <si>
    <t>SIFAO PLASTICO EXTENSIVEL UNIVERSAL, TIPO COPO</t>
  </si>
  <si>
    <t>SIFAO PLASTICO FLEXIVEL SAIDA VERTICAL PARA COLUNA LAVATORIO, 1 X 1.1/2 "</t>
  </si>
  <si>
    <t>SIFAO PLASTICO TIPO COPO PARA PIA AMERICANA 1.1/2 X 1.1/2 "</t>
  </si>
  <si>
    <t>21,53</t>
  </si>
  <si>
    <t>SIFAO PLASTICO TIPO COPO PARA PIA OU LAVATORIO, 1 X 1.1/2 "</t>
  </si>
  <si>
    <t>SIFAO PLASTICO TIPO COPO PARA TANQUE, 1.1/4 X 1.1/2 "</t>
  </si>
  <si>
    <t>21,57</t>
  </si>
  <si>
    <t>SILICA ATIVA PARA ADICAO EM CONCRETO E  ARGAMASSA</t>
  </si>
  <si>
    <t>SILICONE ACETICO USO GERAL INCOLOR 280 G</t>
  </si>
  <si>
    <t>23,07</t>
  </si>
  <si>
    <t>SIMULADOR DE CAMINHADA TRIPLO, EM TUBO DE ACO CARBONO, PINTURA NO PROCESSO ELETROSTATICO - EQUIPAMENTO DE GINASTICA PARA ACADEMIA AO AR LIVRE / ACADEMIA DA TERCEIRA IDADE - ATI</t>
  </si>
  <si>
    <t>4.702,72</t>
  </si>
  <si>
    <t>SIMULADOR DE CAVALGADA TRIPLO, EM TUBO DE ACO CARBONO, PINTURA NO PROCESSO ELETROSTATICO - EQUIPAMENTO DE GINASTICA PARA ACADEMIA AO AR LIVRE / ACADEMIA DA TERCEIRA IDADE - ATI</t>
  </si>
  <si>
    <t>5.081,97</t>
  </si>
  <si>
    <t>SIMULADOR DE REMO INDIVIDUAL, EM TUBO DE ACO CARBONO, PINTURA NO PROCESSO ELETROSTATICO - EQUIPAMENTO DE GINASTICA PARA ACADEMIA AO AR LIVRE / ACADEMIA DA TERCEIRA IDADE - ATI</t>
  </si>
  <si>
    <t>2.534,19</t>
  </si>
  <si>
    <t>SINALIZADOR NOTURNO SIMPLES PARA PARA-RAIOS, SEM RELE FOTOELETRICO</t>
  </si>
  <si>
    <t>51,62</t>
  </si>
  <si>
    <t>SISAL EM FIBRA</t>
  </si>
  <si>
    <t>19,11</t>
  </si>
  <si>
    <t>SOLDA EM BARRA DE ESTANHO-CHUMBO 50/50</t>
  </si>
  <si>
    <t>233,59</t>
  </si>
  <si>
    <t>SOLDA EM VARETA FOSCOPER, D = *2,5* MM  X COMPRIMENTO 500 MM</t>
  </si>
  <si>
    <t>289,41</t>
  </si>
  <si>
    <t>SOLDA ESTANHO/COBRE PARA CONEXOES DE COBRE, FIO 2,5 MM, CARRETEL 500 GR (SEM CHUMBO)</t>
  </si>
  <si>
    <t>333,94</t>
  </si>
  <si>
    <t>SOLDADOR</t>
  </si>
  <si>
    <t>19,45</t>
  </si>
  <si>
    <t>SOLDADOR (MENSALISTA)</t>
  </si>
  <si>
    <t>3.416,05</t>
  </si>
  <si>
    <t>SOLDADOR ELETRICO (PARA SOLDA A SER TESTADA COM RAIOS "X")</t>
  </si>
  <si>
    <t>19,18</t>
  </si>
  <si>
    <t>SOLDADOR ELETRICO (PARA SOLDA A SER TESTADA COM RAIOS "X") (MENSALISTA)</t>
  </si>
  <si>
    <t>3.369,23</t>
  </si>
  <si>
    <t>SOLEIRA EM GRANITO, POLIDO, TIPO ANDORINHA/ QUARTZ/ CASTELO/ CORUMBA OU OUTROS EQUIVALENTES DA REGIAO, L= *15* CM, E=  *2,0* CM</t>
  </si>
  <si>
    <t>87,96</t>
  </si>
  <si>
    <t>SOLEIRA PRE-MOLDADA EM GRANILITE, MARMORITE OU GRANITINA, L = *15 CM</t>
  </si>
  <si>
    <t>76,42</t>
  </si>
  <si>
    <t>SOLEIRA/ PEITORIL EM MARMORE, POLIDO, BRANCO COMUM, L= *15* CM, E=  *2* CM,  CORTE RETO</t>
  </si>
  <si>
    <t>74,63</t>
  </si>
  <si>
    <t>SOLEIRA/ TABEIRA EM MARMORE, POLIDO, BRANCO COMUM, L= 5 CM, E=  *2,0* CM</t>
  </si>
  <si>
    <t>40,86</t>
  </si>
  <si>
    <t>SOLUCAO ASFALTICA ELASTOMERICA PARA IMPRIMACAO, APLICACAO A FRIO</t>
  </si>
  <si>
    <t>SOLUCAO PREPARADORA / LIMPADORA PARA PVC, FRASCO COM 1000 CM3</t>
  </si>
  <si>
    <t>74,09</t>
  </si>
  <si>
    <t>SOLVENTE PARA COLA (PARA LAMINADO MELAMINICO) A BASE DE RESINA SINTETICA</t>
  </si>
  <si>
    <t>SOQUETE DE BAQUELITE BASE E27, PARA LAMPADAS</t>
  </si>
  <si>
    <t>4,82</t>
  </si>
  <si>
    <t>SOQUETE DE PORCELANA BASE E27, FIXO DE TETO, PARA LAMPADAS</t>
  </si>
  <si>
    <t>6,23</t>
  </si>
  <si>
    <t>SOQUETE DE PORCELANA BASE E27, PARA USO AO TEMPO, PARA LAMPADAS</t>
  </si>
  <si>
    <t>14,96</t>
  </si>
  <si>
    <t>SOQUETE DE PVC / TERMOPLASTICO BASE E27, COM CHAVE, PARA LAMPADAS</t>
  </si>
  <si>
    <t>SOQUETE DE PVC / TERMOPLASTICO BASE E27, COM RABICHO, PARA LAMPADAS</t>
  </si>
  <si>
    <t>6,27</t>
  </si>
  <si>
    <t>SPRINKLER TIPO PENDENTE, 68 GRAUS CELSIUS (BULBO VERMELHO), ACABAMENTO CROMADO, 1/2" - 15 MM</t>
  </si>
  <si>
    <t>32,70</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</si>
  <si>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</si>
  <si>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</si>
  <si>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</si>
  <si>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</si>
  <si>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48,21</t>
  </si>
  <si>
    <t>SPRINKLER TIPO PENDENTE, 79 GRAUS CELSIUS (BULBO AMARELO), ACABAMENTO NATURAL, 3/4" - 20 MM</t>
  </si>
  <si>
    <t>46,94</t>
  </si>
  <si>
    <t>SPRINKLER TIPO PENDENTE, 79 GRAUS CELSIUS (BULBO AMARELO,) ACABAMENTO NATURAL OU CROMADO, 1/2" - 15 MM</t>
  </si>
  <si>
    <t>SUPORTE "Y" PARA FITA PERFURADA</t>
  </si>
  <si>
    <t>192,49</t>
  </si>
  <si>
    <t>SUPORTE DE FIXACAO PARA ESPELHO / PLACA 4" X 2", PARA 3 MODULOS, PARA INSTALACAO DE TOMADAS E INTERRUPTORES (SOMENTE SUPORTE)</t>
  </si>
  <si>
    <t>1,53</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</si>
  <si>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</si>
  <si>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</si>
  <si>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</si>
  <si>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</si>
  <si>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</si>
  <si>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8,44</t>
  </si>
  <si>
    <t>SUPORTE ISOLADOR SIMPLES DIAMETRO NOMINAL 5/16", COM ROSCA SOBERBA E BUCHA</t>
  </si>
  <si>
    <t>5,70</t>
  </si>
  <si>
    <t>SUPORTE MAO-FRANCESA EM ACO, ABAS IGUAIS 30 CM, CAPACIDADE MINIMA 60 KG, BRANCO</t>
  </si>
  <si>
    <t>SUPORTE MAO-FRANCESA EM ACO, ABAS IGUAIS 40 CM, CAPACIDADE MINIMA 70 KG, BRANCO</t>
  </si>
  <si>
    <t>25,94</t>
  </si>
  <si>
    <t>SUPORTE METALICO PARA CALHA PLUVIAL,  ZINCADO, DOBRADO, DIAMETRO ENTRE 119 E 170 MM, PARA DRENAGEM PREDIAL</t>
  </si>
  <si>
    <t>19,16</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</si>
  <si>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</si>
  <si>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</si>
  <si>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</si>
  <si>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2.652,57</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</si>
  <si>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</si>
  <si>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</si>
  <si>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</si>
  <si>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</si>
  <si>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12,42</t>
  </si>
  <si>
    <t>TABUA APARELHADA *2,5 X 15* CM, EM MACARANDUBA, ANGELIM OU EQUIVALENTE DA REGIAO</t>
  </si>
  <si>
    <t>127,87</t>
  </si>
  <si>
    <t>TABUA APARELHADA *2,5 X 25* CM, EM MACARANDUBA, ANGELIM OU EQUIVALENTE DA REGIAO</t>
  </si>
  <si>
    <t>24,06</t>
  </si>
  <si>
    <t>TABUA APARELHADA *2,5 X 30* CM, EM MACARANDUBA, ANGELIM OU EQUIVALENTE DA REGIAO</t>
  </si>
  <si>
    <t>32,48</t>
  </si>
  <si>
    <t>TABUA DE  MADEIRA PARA PISO, CUMARU/IPE CHAMPANHE OU EQUIVALENTE DA REGIAO, ENCAIXE MACHO/FEMEA, *10 X 2* CM</t>
  </si>
  <si>
    <t>258,51</t>
  </si>
  <si>
    <t>TABUA DE  MADEIRA PARA PISO, CUMARU/IPE CHAMPANHE OU EQUIVALENTE DA REGIAO, ENCAIXE MACHO/FEMEA, *15 X 2* CM</t>
  </si>
  <si>
    <t>279,00</t>
  </si>
  <si>
    <t>TABUA DE  MADEIRA PARA PISO, IPE (CERNE) OU EQUIVALENTE DA REGIAO, ENCAIXE MACHO/FEMEA, *20 X 2* CM</t>
  </si>
  <si>
    <t>346,31</t>
  </si>
  <si>
    <t>TABUA NAO APARELHADA *2,5 X 15* CM, EM MACARANDUBA, ANGELIM OU EQUIVALENTE DA REGIAO - BRUTA</t>
  </si>
  <si>
    <t>TABUA NAO APARELHADA *2,5 X 30* CM, EM MACARANDUBA, ANGELIM OU EQUIVALENTE DA REGIAO - BRUTA</t>
  </si>
  <si>
    <t>28,87</t>
  </si>
  <si>
    <t>TACO DE MADEIRA PARA PISO, IPE (CERNE) OU EQUIVALENTE DA REGIAO, 7 X 42 CM, E = 2 CM</t>
  </si>
  <si>
    <t>161,93</t>
  </si>
  <si>
    <t>TALABARTE DE SEGURANCA, 2 MOSQUETOES TRAVA DUPLA *53* MM DE ABERTURA, COM ABSORVEDOR DE ENERGIA</t>
  </si>
  <si>
    <t>187,25</t>
  </si>
  <si>
    <t>TALHA ELETRICA 3 T, VELOCIDADE  2,1 M / MIN, POTENCIA 1,3 KW</t>
  </si>
  <si>
    <t>10.697,06</t>
  </si>
  <si>
    <t>TALHA MANUAL DE CORRENTE, CAPACIDADE DE 1 T COM ELEVACAO DE 3 M</t>
  </si>
  <si>
    <t>773,97</t>
  </si>
  <si>
    <t>TALHA MANUAL DE CORRENTE, CAPACIDADE DE 2 T COM ELEVACAO DE 3 M</t>
  </si>
  <si>
    <t>1.128,85</t>
  </si>
  <si>
    <t>TALHADEIRA COM PUNHO DE PROTECAO *20 X 250* MM</t>
  </si>
  <si>
    <t>49,34</t>
  </si>
  <si>
    <t>TAMPA CEGA EM PVC PARA CONDULETE 4 X 2"</t>
  </si>
  <si>
    <t>6,80</t>
  </si>
  <si>
    <t>TAMPA DE CONCRETO ARMADO PARA FOSSA SEPTICA, DIAMETRO NOMINAL DE 3,00 M E ESPESSURA MINIMA DE 100 MM</t>
  </si>
  <si>
    <t>1.580,48</t>
  </si>
  <si>
    <t>TAMPA DE CONCRETO ARMADO PARA FOSSA, D = *0,90* M, E = 0,05 M</t>
  </si>
  <si>
    <t>101,59</t>
  </si>
  <si>
    <t>TAMPA DE CONCRETO ARMADO PARA FOSSA, D = *1,10* M, E = 0,05 M</t>
  </si>
  <si>
    <t>129,45</t>
  </si>
  <si>
    <t>TAMPA DE CONCRETO ARMADO PARA FOSSA, D = *1,35* M, E = 0,05 M</t>
  </si>
  <si>
    <t>200,07</t>
  </si>
  <si>
    <t>TAMPA DE CONCRETO ARMADO PARA FOSSA, D = 1,50 M, E = 0,05 M</t>
  </si>
  <si>
    <t>298,94</t>
  </si>
  <si>
    <t>TAMPA DE CONCRETO ARMADO PARA FOSSA, D = 2,00 M, E = 0,05 M</t>
  </si>
  <si>
    <t>594,42</t>
  </si>
  <si>
    <t>TAMPA DE CONCRETO ARMADO PARA FOSSA, D = 2,50 M, E = 0,05 M</t>
  </si>
  <si>
    <t>1.094,29</t>
  </si>
  <si>
    <t>TAMPA DE CONCRETO ARMADO PARA POCO DE INSPECAO, COM FURO E TAMPINHA, DIAMETRO NOMINAL DE 3,00 M E ESPESSURA MINIMA DE 100 MM</t>
  </si>
  <si>
    <t>1.922,14</t>
  </si>
  <si>
    <t>TAMPA DE CONCRETO ARMADO PARA POCO, COM  FURO E TAMPINHA, D = *0,90* M, E = 0,05 M</t>
  </si>
  <si>
    <t>TAMPA DE CONCRETO ARMADO PARA POCO, COM  FURO E TAMPINHA, D = *1,10* M, E = 0,05 M</t>
  </si>
  <si>
    <t>157,31</t>
  </si>
  <si>
    <t>TAMPA DE CONCRETO ARMADO PARA POCO, COM  FURO E TAMPINHA, D = *1,35* M, E = 0,05 M</t>
  </si>
  <si>
    <t>272,83</t>
  </si>
  <si>
    <t>TAMPA DE CONCRETO ARMADO PARA POCO, COM  FURO E TAMPINHA, D = 1,50 M, E = 0,05 M</t>
  </si>
  <si>
    <t>419,49</t>
  </si>
  <si>
    <t>TAMPA DE CONCRETO ARMADO PARA POCO, COM  FURO E TAMPINHA, D = 2,00 M, E = 0,05 M</t>
  </si>
  <si>
    <t>786,55</t>
  </si>
  <si>
    <t>TAMPA DE CONCRETO ARMADO PARA POCO, COM  FURO E TAMPINHA, D = 2,50 M, E = 0,05 M</t>
  </si>
  <si>
    <t>1.210,14</t>
  </si>
  <si>
    <t>TAMPA PARA CONDULETE, EM PVC, PARA TOMADA HEXAGONAL</t>
  </si>
  <si>
    <t>TAMPA PARA CONDULETE, EM PVC, PARA 1 INTERRUPTOR</t>
  </si>
  <si>
    <t>TAMPA PARA CONDULETE, EM PVC, PARA 1 MODULO RJ</t>
  </si>
  <si>
    <t>TAMPA PARA CONDULETE, EM PVC, PARA 2 MODULOS RJ</t>
  </si>
  <si>
    <t>5,22</t>
  </si>
  <si>
    <t>TAMPAO / CAP, ROSCA FEMEA, METALICO, PARA TUBO PEX, DN 1/2"</t>
  </si>
  <si>
    <t>4,02</t>
  </si>
  <si>
    <t>TAMPAO / CAP, ROSCA FEMEA, METALICO, PARA TUBO PEX, DN 3/4"</t>
  </si>
  <si>
    <t>6,33</t>
  </si>
  <si>
    <t>TAMPAO / CAP, ROSCA MACHO, PARA TUBO PEX, DN 1/2"</t>
  </si>
  <si>
    <t>5,69</t>
  </si>
  <si>
    <t>TAMPAO / CAP, ROSCA MACHO, PARA TUBO PEX, DN 1"</t>
  </si>
  <si>
    <t>14,80</t>
  </si>
  <si>
    <t>TAMPAO / CAP, ROSCA MACHO, PARA TUBO PEX, DN 3/4"</t>
  </si>
  <si>
    <t>TAMPAO / TERMINAL / PLUG, D = 1 1/4" , PARA DUTO CORRUGADO PEAD (CABEAMENTO SUBTERRANEO)</t>
  </si>
  <si>
    <t>TAMPAO / TERMINAL / PLUG, D = 2" , PARA DUTO CORRUGADO PEAD (CABEAMENTO SUBTERRANEO)</t>
  </si>
  <si>
    <t>6,88</t>
  </si>
  <si>
    <t>TAMPAO / TERMINAL / PLUG, D = 3" , PARA DUTO CORRUGADO PEAD (CABEAMENTO SUBTERRANEO)</t>
  </si>
  <si>
    <t>10,15</t>
  </si>
  <si>
    <t>TAMPAO / TERMINAL / PLUG, D = 4" , PARA DUTO CORRUGADO PEAD (CABEAMENTO SUBTERRANEO)</t>
  </si>
  <si>
    <t>12,45</t>
  </si>
  <si>
    <t>TAMPAO COM CORRENTE, EM LATAO, ENGATE RAPIDO 1 1/2", PARA INSTALACAO PREDIAL DE COMBATE A INCENDIO</t>
  </si>
  <si>
    <t>90,98</t>
  </si>
  <si>
    <t>TAMPAO COM CORRENTE, EM LATAO, ENGATE RAPIDO 2 1/2", PARA INSTALACAO PREDIAL DE COMBATE A INCENDIO</t>
  </si>
  <si>
    <t>122,04</t>
  </si>
  <si>
    <t>TAMPAO COMPLETO PARA TIL, EM PVC, OCRE, DN 100 MM, PARA REDE COLETORA DE ESGOTO</t>
  </si>
  <si>
    <t>113,95</t>
  </si>
  <si>
    <t>TAMPAO COMPLETO PARA TIL, EM PVC, OCRE, DN 150 MM, PARA REDE COLETORA DE ESGOTO</t>
  </si>
  <si>
    <t>174,93</t>
  </si>
  <si>
    <t>TAMPAO COMPLETO PARA TIL, EM PVC, OCRE, DN 200 MM, PARA REDE COLETORA DE ESGOTO</t>
  </si>
  <si>
    <t>223,18</t>
  </si>
  <si>
    <t>TAMPAO COMPLETO PARA TIL, EM PVC, OCRE, DN 250 MM, PARA REDE COLETORA DE ESGOTO</t>
  </si>
  <si>
    <t>276,41</t>
  </si>
  <si>
    <t>TAMPAO FOFO ARTICULADO P/ REGISTRO, CLASSE A15 CARGA MAX 1,5 T, *200 X 200* MM</t>
  </si>
  <si>
    <t>86,82</t>
  </si>
  <si>
    <t>TAMPAO FOFO ARTICULADO P/ REGISTRO, CLASSE A15 CARGA MAXIMA 1,5 T, *400 X 400* MM</t>
  </si>
  <si>
    <t>217,05</t>
  </si>
  <si>
    <t>TAMPAO FOFO ARTICULADO, CLASSE B125 CARGA MAX 12,5 T, REDONDO, TAMPA 600 MM (COM INSCRICAO EM RELEVO DO TIPO DE REDE)</t>
  </si>
  <si>
    <t>550,38</t>
  </si>
  <si>
    <t>TAMPAO FOFO ARTICULADO, CLASSE D400 CARGA MAX 40 T, REDONDO, TAMPA 600 MM (COM INSCRICAO EM RELEVO DO TIPO DE REDE)</t>
  </si>
  <si>
    <t>674,41</t>
  </si>
  <si>
    <t>TAMPAO FOFO SIMPLES COM BASE, CLASSE A15 CARGA MAX 1,5 T, 300 X 300 MM (COM INSCRICAO EM RELEVO DO TIPO DE REDE)</t>
  </si>
  <si>
    <t>131,78</t>
  </si>
  <si>
    <t>TAMPAO FOFO SIMPLES COM BASE, CLASSE A15 CARGA MAX 1,5 T, 400 X 400 MM (COM INSCRICAO EM RELEVO DO TIPO DE REDE)</t>
  </si>
  <si>
    <t>201,55</t>
  </si>
  <si>
    <t>TAMPAO FOFO SIMPLES COM BASE, CLASSE A15 CARGA MAX 1,5 T, 400 X 600 MM (COM INSCRICAO EM RELEVO DO TIPO DE REDE)</t>
  </si>
  <si>
    <t>281,39</t>
  </si>
  <si>
    <t>TAMPAO FOFO SIMPLES COM BASE, CLASSE B125 CARGA MAX 12,5 T, REDONDO, TAMPA 500 MM (COM INSCRICAO EM RELEVO DO TIPO DE REDE)</t>
  </si>
  <si>
    <t>434,10</t>
  </si>
  <si>
    <t>TAMPAO FOFO SIMPLES COM BASE, CLASSE B125 CARGA MAX 12,5 T, REDONDO, TAMPA 600 MM (COM INSCRICAO EM RELEVO DO TIPO DE REDE)</t>
  </si>
  <si>
    <t>500,00</t>
  </si>
  <si>
    <t>TAMPAO FOFO SIMPLES COM BASE, CLASSE D400 CARGA MAX 40 T, REDONDO, TAMPA 600 MM, REDE PLUVIAL/ESGOTO (COM INSCRICAO EM RELEVO DO TIPO DE REDE)</t>
  </si>
  <si>
    <t>662,01</t>
  </si>
  <si>
    <t>TAMPAO FOFO SIMPLES COM BASE, CLASSE D400 CARGA MAX 40 T, REDONDO, TAMPA 900 MM (COM INSCRICAO EM RELEVO DO TIPO DE REDE)</t>
  </si>
  <si>
    <t>2.109,30</t>
  </si>
  <si>
    <t>TAMPAO FOFO SIMPLES, CLASSE A15 CARGA MAX 1,5 T, 550 X 1100 MM (COM INSCRICAO EM RELEVO DO TIPO DE REDE)</t>
  </si>
  <si>
    <t>713,95</t>
  </si>
  <si>
    <t>TANQUE ACO INOXIDAVEL (ACO 304) COM ESFREGADOR E VALVULA, DE *50 X 40 X 22* CM</t>
  </si>
  <si>
    <t>420,83</t>
  </si>
  <si>
    <t>TANQUE DE ACO CARBONO NAO REVESTIDO, PARA TRANSPORTE DE AGUA COM CAPACIDADE DE 10 M3, COM BOMBA CENTRIFUGA POR TOMADA DE FORCA, VAZAO MAXIMA *75* M3/H (INCLUI MONTAGEM, NAO INCLUI CAMINHAO)</t>
  </si>
  <si>
    <t>84.300,00</t>
  </si>
  <si>
    <t>TANQUE DE ACO PARA TRANSPORTE DE AGUA COM CAPACIDADE DE 14 M3 (INCLUI MONTAGEM, NAO INCLUI CAMINHAO)</t>
  </si>
  <si>
    <t>103.753,84</t>
  </si>
  <si>
    <t>TANQUE DE ACO PARA TRANSPORTE DE AGUA COM CAPACIDADE DE 4 M3 (INCLUI MONTAGEM, NAO INCLUI CAMINHAO)</t>
  </si>
  <si>
    <t>59.207,35</t>
  </si>
  <si>
    <t>TANQUE DE ACO PARA TRANSPORTE DE AGUA COM CAPACIDADE DE 6 M3 (INCLUI MONTAGEM, NAO INCLUI CAMINHAO)</t>
  </si>
  <si>
    <t>70.343,98</t>
  </si>
  <si>
    <t>TANQUE DE ACO PARA TRANSPORTE DE AGUA COM CAPACIDADE DE 8 M3 (INCLUI MONTAGEM, NAO INCLUI CAMINHAO)</t>
  </si>
  <si>
    <t>55.965,05</t>
  </si>
  <si>
    <t>TANQUE DE ASFALTO ESTACIONARIO COM MACARICO, CAPACIDADE 20.000 L</t>
  </si>
  <si>
    <t>117.216,46</t>
  </si>
  <si>
    <t>TANQUE DE ASFALTO ESTACIONARIO COM SERPENTINA, CAPACIDADE 20.000 L</t>
  </si>
  <si>
    <t>122.855,27</t>
  </si>
  <si>
    <t>TANQUE DE ASFALTO ESTACIONARIO COM SERPENTINA, CAPACIDADE 30.000 L</t>
  </si>
  <si>
    <t>144.212,20</t>
  </si>
  <si>
    <t>TANQUE DE LOUCA BRANCA, COM COLUNA, *30* L</t>
  </si>
  <si>
    <t>391,16</t>
  </si>
  <si>
    <t>TANQUE DE LOUCA BRANCA, SUSPENSO, *20* L</t>
  </si>
  <si>
    <t>287,20</t>
  </si>
  <si>
    <t>TANQUE DUPLO EM MARMORE SINTETICO COM CUBA LISA E ESFREGADOR, *110 X 60* CM</t>
  </si>
  <si>
    <t>314,67</t>
  </si>
  <si>
    <t>TANQUE SIMPLES EM MARMORE SINTETICO COM COLUNA, CAPACIDADE *22* L, *60 X 46* CM</t>
  </si>
  <si>
    <t>385,56</t>
  </si>
  <si>
    <t>TANQUE SIMPLES EM MARMORE SINTETICO DE FIXAR NA PAREDE, CAPACIDADE *22* L, *60 X 46* CM</t>
  </si>
  <si>
    <t>204,82</t>
  </si>
  <si>
    <t>TANQUE SIMPLES EM MARMORE SINTETICO SUSPENSO, CAPACIDADE *38* L, *60 X 60* CM</t>
  </si>
  <si>
    <t>259,20</t>
  </si>
  <si>
    <t>TAQUEADOR OU TAQUEIRO (HORISTA)</t>
  </si>
  <si>
    <t>TAQUEADOR OU TAQUEIRO (MENSALISTA)</t>
  </si>
  <si>
    <t>TARIFA "A" ENTRE  0 E 20M3 FORNECIMENTO  D'AGUA</t>
  </si>
  <si>
    <t>13,62</t>
  </si>
  <si>
    <t>TARJETA LIVRE / OCUPADO PARA PORTA DE BANHEIRO, CORPO EM ZAMAC E ESPELHO EM LATAO</t>
  </si>
  <si>
    <t>41,72</t>
  </si>
  <si>
    <t>TARUGO DELIMITADOR DE PROFUNDIDADE EM ESPUMA DE POLIETILENO DE BAIXA DENSIDADE 10 MM, CINZA</t>
  </si>
  <si>
    <t>TE CPVC, SOLDAVEL, 90 GRAUS, 15 MM, PARA AGUA QUENTE PREDIAL</t>
  </si>
  <si>
    <t>TE CPVC, SOLDAVEL, 90 GRAUS, 22 MM, PARA AGUA QUENTE PREDIAL</t>
  </si>
  <si>
    <t>TE CPVC, SOLDAVEL, 90 GRAUS, 28 MM, PARA AGUA QUENTE PREDIAL</t>
  </si>
  <si>
    <t>TE CPVC, SOLDAVEL, 90 GRAUS, 35 MM, PARA AGUA QUENTE PREDIAL</t>
  </si>
  <si>
    <t>29,46</t>
  </si>
  <si>
    <t>TE CPVC, SOLDAVEL, 90 GRAUS, 42 MM, PARA AGUA QUENTE PREDIAL</t>
  </si>
  <si>
    <t>38,25</t>
  </si>
  <si>
    <t>TE CPVC, SOLDAVEL, 90 GRAUS, 54 MM, PARA AGUA QUENTE PREDIAL</t>
  </si>
  <si>
    <t>62,25</t>
  </si>
  <si>
    <t>TE CPVC, SOLDAVEL, 90 GRAUS, 73 MM, PARA AGUA QUENTE PREDIAL</t>
  </si>
  <si>
    <t>150,31</t>
  </si>
  <si>
    <t>TE CPVC, SOLDAVEL, 90 GRAUS, 89 MM, PARA AGUA QUENTE PREDIAL</t>
  </si>
  <si>
    <t>182,89</t>
  </si>
  <si>
    <t>TE DE COBRE (REF 611) SEM ANEL DE SOLDA, BOLSA X BOLSA X BOLSA, 104 MM</t>
  </si>
  <si>
    <t>1.603,48</t>
  </si>
  <si>
    <t>TE DE COBRE (REF 611) SEM ANEL DE SOLDA, BOLSA X BOLSA X BOLSA, 15 MM</t>
  </si>
  <si>
    <t>8,07</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</si>
  <si>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</si>
  <si>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</si>
  <si>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</si>
  <si>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</si>
  <si>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83,31</t>
  </si>
  <si>
    <t>TE DE COBRE (REF 611) SEM ANEL DE SOLDA, BOLSA X BOLSA X BOLSA, 54 MM</t>
  </si>
  <si>
    <t>164,67</t>
  </si>
  <si>
    <t>TE DE COBRE (REF 611) SEM ANEL DE SOLDA, BOLSA X BOLSA X BOLSA, 66 MM</t>
  </si>
  <si>
    <t>468,74</t>
  </si>
  <si>
    <t>TE DE COBRE (REF 611) SEM ANEL DE SOLDA, BOLSA X BOLSA X BOLSA, 79 MM</t>
  </si>
  <si>
    <t>733,37</t>
  </si>
  <si>
    <t>TE DE FERRO GALVANIZADO, DE 1 1/2"</t>
  </si>
  <si>
    <t>43,45</t>
  </si>
  <si>
    <t>TE DE FERRO GALVANIZADO, DE 1 1/4"</t>
  </si>
  <si>
    <t>34,29</t>
  </si>
  <si>
    <t>TE DE FERRO GALVANIZADO, DE 1/2"</t>
  </si>
  <si>
    <t>9,78</t>
  </si>
  <si>
    <t>TE DE FERRO GALVANIZADO, DE 1"</t>
  </si>
  <si>
    <t>22,41</t>
  </si>
  <si>
    <t>TE DE FERRO GALVANIZADO, DE 2 1/2"</t>
  </si>
  <si>
    <t>130,67</t>
  </si>
  <si>
    <t>TE DE FERRO GALVANIZADO, DE 2"</t>
  </si>
  <si>
    <t>TE DE FERRO GALVANIZADO, DE 3/4"</t>
  </si>
  <si>
    <t>13,92</t>
  </si>
  <si>
    <t>TE DE FERRO GALVANIZADO, DE 3"</t>
  </si>
  <si>
    <t>175,02</t>
  </si>
  <si>
    <t>TE DE FERRO GALVANIZADO, DE 4"</t>
  </si>
  <si>
    <t>322,67</t>
  </si>
  <si>
    <t>TE DE FERRO GALVANIZADO, DE 5"</t>
  </si>
  <si>
    <t>460,91</t>
  </si>
  <si>
    <t>TE DE FERRO GALVANIZADO, DE 6"</t>
  </si>
  <si>
    <t>1.080,33</t>
  </si>
  <si>
    <t>TE DE INSPECAO, PVC,  100 X 75 MM, SERIE NORMAL PARA ESGOTO PREDIAL</t>
  </si>
  <si>
    <t>54,38</t>
  </si>
  <si>
    <t>TE DE INSPECAO, PVC, SERIE R, 100 X 75 MM, PARA ESGOTO OU AGUAS PLUVIAIS PREDIAIS</t>
  </si>
  <si>
    <t>71,60</t>
  </si>
  <si>
    <t>TE DE INSPECAO, PVC, SERIE R, 150 X 100 MM, PARA ESGOTO OU AGUAS PLUVIAIS PREDIAIS</t>
  </si>
  <si>
    <t>336,43</t>
  </si>
  <si>
    <t>TE DE INSPECAO, PVC, SERIE R, 75 X 75 MM, PARA ESGOTO OU AGUAS PLUVIAIS PREDIAIS</t>
  </si>
  <si>
    <t>TE DE REDUCAO COM ROSCA, PVC, 90 GRAUS, 1 X 3/4", PARA AGUA FRIA PREDIAL</t>
  </si>
  <si>
    <t>TE DE REDUCAO COM ROSCA, PVC, 90 GRAUS, 3/4 X 1/2", PARA AGUA FRIA PREDIAL</t>
  </si>
  <si>
    <t>TE DE REDUCAO DE FERRO GALVANIZADO, COM ROSCA BSP, DE 1 1/2" X 1"</t>
  </si>
  <si>
    <t>51,04</t>
  </si>
  <si>
    <t>TE DE REDUCAO DE FERRO GALVANIZADO, COM ROSCA BSP, DE 1 1/2" X 3/4"</t>
  </si>
  <si>
    <t>TE DE REDUCAO DE FERRO GALVANIZADO, COM ROSCA BSP, DE 1 1/4" X 3/4"</t>
  </si>
  <si>
    <t>38,65</t>
  </si>
  <si>
    <t>TE DE REDUCAO DE FERRO GALVANIZADO, COM ROSCA BSP, DE 1" X 1/2"</t>
  </si>
  <si>
    <t>TE DE REDUCAO DE FERRO GALVANIZADO, COM ROSCA BSP, DE 1" X 3/4"</t>
  </si>
  <si>
    <t>TE DE REDUCAO DE FERRO GALVANIZADO, COM ROSCA BSP, DE 2 1/2" X 1 1/2"</t>
  </si>
  <si>
    <t>141,24</t>
  </si>
  <si>
    <t>TE DE REDUCAO DE FERRO GALVANIZADO, COM ROSCA BSP, DE 2 1/2" X 1 1/4"</t>
  </si>
  <si>
    <t>TE DE REDUCAO DE FERRO GALVANIZADO, COM ROSCA BSP, DE 2 1/2" X 1"</t>
  </si>
  <si>
    <t>TE DE REDUCAO DE FERRO GALVANIZADO, COM ROSCA BSP, DE 2 1/2" X 2"</t>
  </si>
  <si>
    <t>145,34</t>
  </si>
  <si>
    <t>TE DE REDUCAO DE FERRO GALVANIZADO, COM ROSCA BSP, DE 2" X 1 1/2"</t>
  </si>
  <si>
    <t>76,19</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</si>
  <si>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</si>
  <si>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</si>
  <si>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</si>
  <si>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</si>
  <si>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203,16</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</si>
  <si>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</si>
  <si>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</si>
  <si>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</si>
  <si>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</si>
  <si>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</si>
  <si>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384,67</t>
  </si>
  <si>
    <t>TE DE REDUCAO DE FERRO GALVANIZADO, COM ROSCA BSP, DE 4" X 3"</t>
  </si>
  <si>
    <t>TE DE REDUCAO METALICO, PARA CONEXAO COM ANEL DESLIZANTE EM TUBO PEX, DN 16 X 20 X 16 MM</t>
  </si>
  <si>
    <t>TE DE REDUCAO METALICO, PARA CONEXAO COM ANEL DESLIZANTE EM TUBO PEX, DN 16 X 25 X 16 MM</t>
  </si>
  <si>
    <t>39,03</t>
  </si>
  <si>
    <t>TE DE REDUCAO METALICO, PARA CONEXAO COM ANEL DESLIZANTE EM TUBO PEX, DN 20 X 16 X 16 MM</t>
  </si>
  <si>
    <t>20,42</t>
  </si>
  <si>
    <t>TE DE REDUCAO METALICO, PARA CONEXAO COM ANEL DESLIZANTE EM TUBO PEX, DN 20 X 16 X 20 MM</t>
  </si>
  <si>
    <t>21,40</t>
  </si>
  <si>
    <t>TE DE REDUCAO METALICO, PARA CONEXAO COM ANEL DESLIZANTE EM TUBO PEX, DN 20 X 20 X 16 MM</t>
  </si>
  <si>
    <t>22,17</t>
  </si>
  <si>
    <t>TE DE REDUCAO METALICO, PARA CONEXAO COM ANEL DESLIZANTE EM TUBO PEX, DN 20 X 25 X 20 MM</t>
  </si>
  <si>
    <t>32,78</t>
  </si>
  <si>
    <t>TE DE REDUCAO METALICO, PARA CONEXAO COM ANEL DESLIZANTE EM TUBO PEX, DN 25 X 16 X 16 MM</t>
  </si>
  <si>
    <t>35,59</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</si>
  <si>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</si>
  <si>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</si>
  <si>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</si>
  <si>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</si>
  <si>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</si>
  <si>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58,97</t>
  </si>
  <si>
    <t>TE DE REDUCAO METALICO, PARA CONEXAO COM ANEL DESLIZANTE EM TUBO PEX, DN 32 X 20 X 32 MM</t>
  </si>
  <si>
    <t>TE DE REDUCAO METALICO, PARA CONEXAO COM ANEL DESLIZANTE EM TUBO PEX, DN 32 X 25 X 25 MM</t>
  </si>
  <si>
    <t>60,23</t>
  </si>
  <si>
    <t>TE DE REDUCAO METALICO, PARA CONEXAO COM ANEL DESLIZANTE EM TUBO PEX, DN 32 X 25 X 32 MM</t>
  </si>
  <si>
    <t>61,42</t>
  </si>
  <si>
    <t>TE DE REDUCAO, CPVC, 22 X 15 MM, PARA AGUA QUENTE PREDIAL</t>
  </si>
  <si>
    <t>TE DE REDUCAO, CPVC, 28 X 22 MM, PARA AGUA QUENTE PREDIAL</t>
  </si>
  <si>
    <t>9,59</t>
  </si>
  <si>
    <t>TE DE REDUCAO, CPVC, 35 X 28 MM, PARA AGUA QUENTE PREDIAL</t>
  </si>
  <si>
    <t>24,69</t>
  </si>
  <si>
    <t>TE DE REDUCAO, CPVC, 42 X 35 MM, PARA AGUA QUENTE PREDIAL</t>
  </si>
  <si>
    <t>TE DE REDUCAO, PVC LEVE, CURTO, 90 GRAUS, COM BOLSA PARA ANEL, 150 X 100 MM, PARA ESGOTO</t>
  </si>
  <si>
    <t>61,70</t>
  </si>
  <si>
    <t>TE DE REDUCAO, PVC PBA, BBB, JE, DN 100 X 50 / DE 110 X 60 MM, PARA REDE AGUA (NBR 10351)</t>
  </si>
  <si>
    <t>127,96</t>
  </si>
  <si>
    <t>TE DE REDUCAO, PVC PBA, BBB, JE, DN 100 X 75 / DE 110 X 85 MM, PARA REDE AGUA (NBR 10351)</t>
  </si>
  <si>
    <t>108,13</t>
  </si>
  <si>
    <t>TE DE REDUCAO, PVC PBA, BBB, JE, DN 75 X 50 / DE 85 X 60 MM, PARA REDE AGUA (NBR 10351)</t>
  </si>
  <si>
    <t>62,37</t>
  </si>
  <si>
    <t>TE DE REDUCAO, PVC, BBB, JE, 90 GRAUS, DN 200 X 150 MM, PARA TUBO CORRUGADO E/OU LISO, REDE COLETORA ESGOTO (NBR 10569)</t>
  </si>
  <si>
    <t>678,12</t>
  </si>
  <si>
    <t>TE DE REDUCAO, PVC, BBB, JE, 90 GRAUS, DN 250 X 150 MM, PARA TUBO CORRUGADO E/OU LISO, REDE COLETORA ESGOTO (NBR 10569)</t>
  </si>
  <si>
    <t>752,85</t>
  </si>
  <si>
    <t>TE DE REDUCAO, PVC, SOLDAVEL, 90 GRAUS, 110 MM X 60 MM, PARA AGUA FRIA PREDIAL</t>
  </si>
  <si>
    <t>216,53</t>
  </si>
  <si>
    <t>TE DE REDUCAO, PVC, SOLDAVEL, 90 GRAUS, 25 MM X 20 MM, PARA AGUA FRIA PREDIAL</t>
  </si>
  <si>
    <t>TE DE REDUCAO, PVC, SOLDAVEL, 90 GRAUS, 32 MM X 25 MM, PARA AGUA FRIA PREDIAL</t>
  </si>
  <si>
    <t>8,49</t>
  </si>
  <si>
    <t>TE DE REDUCAO, PVC, SOLDAVEL, 90 GRAUS, 40 MM X 32 MM, PARA AGUA FRIA PREDIAL</t>
  </si>
  <si>
    <t>TE DE REDUCAO, PVC, SOLDAVEL, 90 GRAUS, 50 MM X 20 MM, PARA AGUA FRIA PREDIAL</t>
  </si>
  <si>
    <t>14,88</t>
  </si>
  <si>
    <t>TE DE REDUCAO, PVC, SOLDAVEL, 90 GRAUS, 50 MM X 25 MM, PARA AGUA FRIA PREDIAL</t>
  </si>
  <si>
    <t>12,37</t>
  </si>
  <si>
    <t>TE DE REDUCAO, PVC, SOLDAVEL, 90 GRAUS, 50 MM X 32 MM, PARA AGUA FRIA PREDIAL</t>
  </si>
  <si>
    <t>20,18</t>
  </si>
  <si>
    <t>TE DE REDUCAO, PVC, SOLDAVEL, 90 GRAUS, 50 MM X 40 MM, PARA AGUA FRIA PREDIAL</t>
  </si>
  <si>
    <t>24,75</t>
  </si>
  <si>
    <t>TE DE REDUCAO, PVC, SOLDAVEL, 90 GRAUS, 75 MM X 50 MM, PARA AGUA FRIA PREDIAL</t>
  </si>
  <si>
    <t>TE DE REDUCAO, PVC, SOLDAVEL, 90 GRAUS, 85 MM X 60 MM, PARA AGUA FRIA PREDIAL</t>
  </si>
  <si>
    <t>106,72</t>
  </si>
  <si>
    <t>TE DE SERVICO INTEGRADO, EM POLIPROPILENO (PP), PARA TUBOS EM PEAD/PVC, 60 X 20 MM - LIGACAO PREDIAL DE AGUA</t>
  </si>
  <si>
    <t>48,01</t>
  </si>
  <si>
    <t>TE DE SERVICO INTEGRADO, EM POLIPROPILENO (PP), PARA TUBOS EM PEAD/PVC, 60 X 32 MM - LIGACAO PREDIAL DE AGUA</t>
  </si>
  <si>
    <t>65,62</t>
  </si>
  <si>
    <t>TE DE SERVICO INTEGRADO, EM POLIPROPILENO (PP), PARA TUBOS EM PEAD, 63 X 20 MM - LIGACAO PREDIAL DE AGUA</t>
  </si>
  <si>
    <t>TE DE SERVICO, PEAD PE 100, DE 125 X 20 MM, PARA ELETROFUSAO</t>
  </si>
  <si>
    <t>210,18</t>
  </si>
  <si>
    <t>TE DE SERVICO, PEAD PE 100, DE 125 X 32 MM, PARA ELETROFUSAO</t>
  </si>
  <si>
    <t>213,75</t>
  </si>
  <si>
    <t>TE DE SERVICO, PEAD PE 100, DE 125 X 63 MM, PARA ELETROFUSAO</t>
  </si>
  <si>
    <t>323,98</t>
  </si>
  <si>
    <t>TE DE SERVICO, PEAD PE 100, DE 200 X 20 MM, PARA ELETROFUSAO</t>
  </si>
  <si>
    <t>353,19</t>
  </si>
  <si>
    <t>TE DE SERVICO, PEAD PE 100, DE 200 X 32 MM, PARA ELETROFUSAO</t>
  </si>
  <si>
    <t>358,72</t>
  </si>
  <si>
    <t>TE DE SERVICO, PEAD PE 100, DE 200 X 63 MM, PARA ELETROFUSAO</t>
  </si>
  <si>
    <t>492,04</t>
  </si>
  <si>
    <t>TE DE SERVICO, PEAD PE 100, DE 63 X 20 MM, PARA ELETROFUSAO</t>
  </si>
  <si>
    <t>166,83</t>
  </si>
  <si>
    <t>TE DE SERVICO, PEAD PE 100, DE 63 X 32 MM, PARA ELETROFUSAO</t>
  </si>
  <si>
    <t>TE DE SERVICO, PEAD PE 100, DE 63 X 63 MM, PARA ELETROFUSAO</t>
  </si>
  <si>
    <t>200,93</t>
  </si>
  <si>
    <t>TE DE TRANSICAO, CPVC, SOLDAVEL, 15 MM X 1/2", PARA AGUA QUENTE</t>
  </si>
  <si>
    <t>9,01</t>
  </si>
  <si>
    <t>TE DE TRANSICAO, CPVC, SOLDAVEL, 22 MM X 1/2", PARA AGUA QUENTE</t>
  </si>
  <si>
    <t>TE DUPLA CURVA BRONZE/LATAO (REF 764) SEM ANEL DE SOLDA, ROSCA F X BOLSA X ROSCA F, 1/2" X 15 X 1/2"</t>
  </si>
  <si>
    <t>58,25</t>
  </si>
  <si>
    <t>TE DUPLA CURVA BRONZE/LATAO (REF 764) SEM ANEL DE SOLDA, ROSCA F X BOLSA X ROSCA F, 3/4" X 22 X 3/4"</t>
  </si>
  <si>
    <t>85,37</t>
  </si>
  <si>
    <t>TE METALICO, PARA CONEXAO COM ANEL DESLIZANTE EM TUBO PEX, DN 16 MM</t>
  </si>
  <si>
    <t>18,47</t>
  </si>
  <si>
    <t>TE METALICO, PARA CONEXAO COM ANEL DESLIZANTE EM TUBO PEX, DN 20 MM</t>
  </si>
  <si>
    <t>22,46</t>
  </si>
  <si>
    <t>TE METALICO, PARA CONEXAO COM ANEL DESLIZANTE EM TUBO PEX, DN 25 MM</t>
  </si>
  <si>
    <t>39,69</t>
  </si>
  <si>
    <t>TE METALICO, PARA CONEXAO COM ANEL DESLIZANTE EM TUBO PEX, DN 32 MM</t>
  </si>
  <si>
    <t>53,40</t>
  </si>
  <si>
    <t>TE MISTURADOR COM INSERTO METALICO, FEMEA, PPR, DN 25 MM X 3/4", PARA AGUA QUENTE E FRIA PREDIAL</t>
  </si>
  <si>
    <t>42,92</t>
  </si>
  <si>
    <t>TE MISTURADOR DE TRANSICAO, CPVC, COM ROSCA, 22 MM X 3/4", PARA AGUA QUENTE</t>
  </si>
  <si>
    <t>31,32</t>
  </si>
  <si>
    <t>TE MISTURADOR METALICO, PARA CONEXAO COM ANEL DESLIZANTE EM TUBO PEX, DN 16 MM X 1/2"</t>
  </si>
  <si>
    <t>66,23</t>
  </si>
  <si>
    <t>TE MISTURADOR METALICO, PARA CONEXAO COM ANEL DESLIZANTE EM TUBO PEX, DN 20 MM X 3/4"</t>
  </si>
  <si>
    <t>84,17</t>
  </si>
  <si>
    <t>TE MISTURADOR, CPVC, SOLDAVEL, 15 MM, PARA AGUA QUENTE</t>
  </si>
  <si>
    <t>TE MISTURADOR, CPVC, SOLDAVEL, 22 MM, PARA AGUA QUENTE</t>
  </si>
  <si>
    <t>TE MISTURADOR, PPR, F M M, DN 20 X 20 MM, PARA AGUA QUENTE PREDIAL</t>
  </si>
  <si>
    <t>7,83</t>
  </si>
  <si>
    <t>TE MISTURADOR, PPR, F M M, DN 25 X 25 MM, PARA AGUA QUENTE PREDIAL</t>
  </si>
  <si>
    <t>7,17</t>
  </si>
  <si>
    <t>TE NORMAL, PPR, SOLDAVEL, 90 GRAUS, DN 110 X 110 X 110 MM, PARA AGUA QUENTE PREDIAL</t>
  </si>
  <si>
    <t>TE NORMAL, PPR, SOLDAVEL, 90 GRAUS, DN 20 X 20 X 20 MM, PARA AGUA QUENTE PREDIAL</t>
  </si>
  <si>
    <t>3,08</t>
  </si>
  <si>
    <t>TE NORMAL, PPR, SOLDAVEL, 90 GRAUS, DN 25 X 25 X 25 MM, PARA AGUA QUENTE PREDIAL</t>
  </si>
  <si>
    <t>4,57</t>
  </si>
  <si>
    <t>TE NORMAL, PPR, SOLDAVEL, 90 GRAUS, DN 32 X 32 X 32 MM, PARA AGUA QUENTE PREDIAL</t>
  </si>
  <si>
    <t>7,45</t>
  </si>
  <si>
    <t>TE NORMAL, PPR, SOLDAVEL, 90 GRAUS, DN 40 X 40 X 40 MM, PARA AGUA QUENTE PREDIAL</t>
  </si>
  <si>
    <t>16,78</t>
  </si>
  <si>
    <t>TE NORMAL, PPR, SOLDAVEL, 90 GRAUS, DN 50 X 50 X 50 MM, PARA AGUA QUENTE PREDIAL</t>
  </si>
  <si>
    <t>22,49</t>
  </si>
  <si>
    <t>TE NORMAL, PPR, SOLDAVEL, 90 GRAUS, DN 63 X 63 X 63 MM, PARA AGUA QUENTE PREDIAL</t>
  </si>
  <si>
    <t>39,70</t>
  </si>
  <si>
    <t>TE NORMAL, PPR, SOLDAVEL, 90 GRAUS, DN 75 X 75 X 75 MM, PARA AGUA QUENTE PREDIAL</t>
  </si>
  <si>
    <t>82,92</t>
  </si>
  <si>
    <t>TE NORMAL, PPR, SOLDAVEL, 90 GRAUS, DN 90 X 90 X 90 MM, PARA AGUA QUENTE PREDIAL</t>
  </si>
  <si>
    <t>126,49</t>
  </si>
  <si>
    <t>TE PVC ROSCAVEL 90 GRAUS, 1", PARA  AGUA FRIA PREDIAL</t>
  </si>
  <si>
    <t>TE PVC SOLDAVEL, BBB, 90 GRAUS, DN 40 MM, PARA ESGOTO SECUNDARIO PREDIAL</t>
  </si>
  <si>
    <t>TE PVC, ROSCAVEL, 90 GRAUS, 1 1/2", AGUA FRIA PREDIAL</t>
  </si>
  <si>
    <t>TE PVC, ROSCAVEL, 90 GRAUS, 1 1/4", AGUA FRIA PREDIAL</t>
  </si>
  <si>
    <t>30,61</t>
  </si>
  <si>
    <t>TE PVC, ROSCAVEL, 90 GRAUS, 1/2",  AGUA FRIA PREDIAL</t>
  </si>
  <si>
    <t>TE PVC, ROSCAVEL, 90 GRAUS, 2",  AGUA FRIA PREDIAL</t>
  </si>
  <si>
    <t>74,88</t>
  </si>
  <si>
    <t>TE PVC, ROSCAVEL, 90 GRAUS, 3/4", AGUA FRIA PREDIAL</t>
  </si>
  <si>
    <t>5,49</t>
  </si>
  <si>
    <t>TE PVC, SOLDAVEL, COM BUCHA DE LATAO NA BOLSA CENTRAL, 90 GRAUS, 20 MM X 1/2", PARA AGUA FRIA PREDIAL</t>
  </si>
  <si>
    <t>13,53</t>
  </si>
  <si>
    <t>TE PVC, SOLDAVEL, COM BUCHA DE LATAO NA BOLSA CENTRAL, 90 GRAUS, 25 MM X 1/2", PARA AGUA FRIA PREDIAL</t>
  </si>
  <si>
    <t>12,18</t>
  </si>
  <si>
    <t>TE PVC, SOLDAVEL, COM BUCHA DE LATAO NA BOLSA CENTRAL, 90 GRAUS, 25 MM X 3/4", PARA AGUA FRIA PREDIAL</t>
  </si>
  <si>
    <t>15,22</t>
  </si>
  <si>
    <t>TE PVC, SOLDAVEL, COM BUCHA DE LATAO NA BOLSA CENTRAL, 90 GRAUS, 32 MM X 3/4", PARA AGUA FRIA PREDIAL</t>
  </si>
  <si>
    <t>23,46</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</si>
  <si>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</si>
  <si>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</si>
  <si>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</si>
  <si>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</si>
  <si>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14,89</t>
  </si>
  <si>
    <t>TE RANHURADO EM FERRO FUNDIDO, DN 50 (2")</t>
  </si>
  <si>
    <t>48,71</t>
  </si>
  <si>
    <t>TE RANHURADO EM FERRO FUNDIDO, DN 65 (2 1/2")</t>
  </si>
  <si>
    <t>71,07</t>
  </si>
  <si>
    <t>TE RANHURADO EM FERRO FUNDIDO, DN 80 (3")</t>
  </si>
  <si>
    <t>TE REDUCAO PVC, ROSCAVEL, 90 GRAUS,  1.1/2" X 3/4",  AGUA FRIA PREDIAL</t>
  </si>
  <si>
    <t>31,23</t>
  </si>
  <si>
    <t>TE ROSCA FEMEA, METALICO, PARA CONEXAO COM ANEL DESLIZANTE EM TUBO PEX, DN 16 MM X 1/2"</t>
  </si>
  <si>
    <t>20,75</t>
  </si>
  <si>
    <t>TE ROSCA FEMEA, METALICO, PARA CONEXAO COM ANEL DESLIZANTE EM TUBO PEX, DN 20 MM X 1/2"</t>
  </si>
  <si>
    <t>TE ROSCA FEMEA, METALICO, PARA CONEXAO COM ANEL DESLIZANTE EM TUBO PEX, DN 20 MM X 3/4"</t>
  </si>
  <si>
    <t>24,85</t>
  </si>
  <si>
    <t>TE ROSCA FEMEA, METALICO, PARA CONEXAO COM ANEL DESLIZANTE EM TUBO PEX, DN 25 MM X 1/2"</t>
  </si>
  <si>
    <t>TE ROSCA FEMEA, METALICO, PARA CONEXAO COM ANEL DESLIZANTE EM TUBO PEX, DN 25 MM X 3/4"</t>
  </si>
  <si>
    <t>38,58</t>
  </si>
  <si>
    <t>TE ROSCA MACHO, METALICO, PARA CONEXAO COM ANEL DESLIZANTE EM TUBO PEX, DN 16 MM X 1/2"</t>
  </si>
  <si>
    <t>TE ROSCA MACHO, METALICO, PARA CONEXAO COM ANEL DESLIZANTE EM TUBO PEX, DN 20 MM X 1/2"</t>
  </si>
  <si>
    <t>23,44</t>
  </si>
  <si>
    <t>TE ROSCA MACHO, METALICO, PARA CONEXAO COM ANEL DESLIZANTE EM TUBO PEX, DN 20 MM X 3/4"</t>
  </si>
  <si>
    <t>24,44</t>
  </si>
  <si>
    <t>TE ROSCA MACHO, METALICO, PARA CONEXAO COM ANEL DESLIZANTE EM TUBO PEX, DN 25 MM X 3/4"</t>
  </si>
  <si>
    <t>39,98</t>
  </si>
  <si>
    <t>TE ROSCA MACHO, METALICO, PARA CONEXAO COM ANEL DESLIZANTE EM TUBO PEX, DN 32 MM X 1"</t>
  </si>
  <si>
    <t>64,95</t>
  </si>
  <si>
    <t>TE ROSCA MACHO, METALICO, PARA CONEXAO COM ANEL DESLIZANTE EM TUBO PEX, DN 32 MM X 3/4"</t>
  </si>
  <si>
    <t>64,54</t>
  </si>
  <si>
    <t>TE SANITARIO, PVC, DN 100 X 100 MM, SERIE NORMAL, PARA ESGOTO PREDIAL</t>
  </si>
  <si>
    <t>21,72</t>
  </si>
  <si>
    <t>TE SANITARIO, PVC, DN 100 X 50 MM, SERIE NORMAL, PARA ESGOTO PREDIAL</t>
  </si>
  <si>
    <t>TE SANITARIO, PVC, DN 100 X 75 MM, SERIE NORMAL PARA ESGOTO PREDIAL</t>
  </si>
  <si>
    <t>21,70</t>
  </si>
  <si>
    <t>TE SANITARIO, PVC, DN 40 X 40 MM, SERIE NORMAL, PARA ESGOTO PREDIAL</t>
  </si>
  <si>
    <t>4,39</t>
  </si>
  <si>
    <t>TE SANITARIO, PVC, DN 50 X 50 MM, SERIE NORMAL, PARA ESGOTO PREDIAL</t>
  </si>
  <si>
    <t>9,65</t>
  </si>
  <si>
    <t>TE SANITARIO, PVC, DN 75 X 50 MM, SERIE NORMAL PARA ESGOTO PREDIAL</t>
  </si>
  <si>
    <t>18,91</t>
  </si>
  <si>
    <t>TE SANITARIO, PVC, DN 75 X 75 MM, SERIE NORMAL PARA ESGOTO PREDIAL</t>
  </si>
  <si>
    <t>TE SOLDAVEL, PVC, 90 GRAUS, 110 MM, PARA AGUA FRIA PREDIAL (NBR 5648)</t>
  </si>
  <si>
    <t>231,88</t>
  </si>
  <si>
    <t>TE SOLDAVEL, PVC, 90 GRAUS, 20 MM, PARA AGUA FRIA PREDIAL (NBR 5648)</t>
  </si>
  <si>
    <t>1,31</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</si>
  <si>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</si>
  <si>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</si>
  <si>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</si>
  <si>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</si>
  <si>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41,68</t>
  </si>
  <si>
    <t>TE SOLDAVEL, PVC, 90 GRAUS, 75 MM, PARA AGUA FRIA PREDIAL (NBR 5648)</t>
  </si>
  <si>
    <t>83,37</t>
  </si>
  <si>
    <t>TE SOLDAVEL, PVC, 90 GRAUS, 85 MM, PARA AGUA FRIA PREDIAL (NBR 5648)</t>
  </si>
  <si>
    <t>136,73</t>
  </si>
  <si>
    <t>TE SOLDAVEL, PVC, 90 GRAUS,50 MM, PARA AGUA FRIA PREDIAL (NBR 5648)</t>
  </si>
  <si>
    <t>TE 45 GRAUS DE FERRO GALVANIZADO, COM ROSCA BSP, DE 1 1/2"</t>
  </si>
  <si>
    <t>94,29</t>
  </si>
  <si>
    <t>TE 45 GRAUS DE FERRO GALVANIZADO, COM ROSCA BSP, DE 1 1/4"</t>
  </si>
  <si>
    <t>72,68</t>
  </si>
  <si>
    <t>TE 45 GRAUS DE FERRO GALVANIZADO, COM ROSCA BSP, DE 1/2"</t>
  </si>
  <si>
    <t>22,45</t>
  </si>
  <si>
    <t>TE 45 GRAUS DE FERRO GALVANIZADO, COM ROSCA BSP, DE 1"</t>
  </si>
  <si>
    <t>45,10</t>
  </si>
  <si>
    <t>TE 45 GRAUS DE FERRO GALVANIZADO, COM ROSCA BSP, DE 2 1/2"</t>
  </si>
  <si>
    <t>267,73</t>
  </si>
  <si>
    <t>TE 45 GRAUS DE FERRO GALVANIZADO, COM ROSCA BSP, DE 2"</t>
  </si>
  <si>
    <t>143,70</t>
  </si>
  <si>
    <t>TE 45 GRAUS DE FERRO GALVANIZADO, COM ROSCA BSP, DE 3/4"</t>
  </si>
  <si>
    <t>29,40</t>
  </si>
  <si>
    <t>TE 45 GRAUS DE FERRO GALVANIZADO, COM ROSCA BSP, DE 3"</t>
  </si>
  <si>
    <t>423,20</t>
  </si>
  <si>
    <t>TE 45 GRAUS DE FERRO GALVANIZADO, COM ROSCA BSP, DE 4"</t>
  </si>
  <si>
    <t>678,41</t>
  </si>
  <si>
    <t>TE 90 GRAUS EM ACO CARBONO, SOLDAVEL, PRESSAO 3.000 LBS, DN 1 1/2"</t>
  </si>
  <si>
    <t>144,32</t>
  </si>
  <si>
    <t>TE 90 GRAUS EM ACO CARBONO, SOLDAVEL, PRESSAO 3.000 LBS, DN 1 1/4"</t>
  </si>
  <si>
    <t>110,75</t>
  </si>
  <si>
    <t>TE 90 GRAUS EM ACO CARBONO, SOLDAVEL, PRESSAO 3.000 LBS, DN 1/2"</t>
  </si>
  <si>
    <t>35,64</t>
  </si>
  <si>
    <t>TE 90 GRAUS EM ACO CARBONO, SOLDAVEL, PRESSAO 3.000 LBS, DN 1"</t>
  </si>
  <si>
    <t>72,11</t>
  </si>
  <si>
    <t>TE 90 GRAUS EM ACO CARBONO, SOLDAVEL, PRESSAO 3.000 LBS, DN 2 1/2"</t>
  </si>
  <si>
    <t>463,00</t>
  </si>
  <si>
    <t>TE 90 GRAUS EM ACO CARBONO, SOLDAVEL, PRESSAO 3.000 LBS, DN 2"</t>
  </si>
  <si>
    <t>237,11</t>
  </si>
  <si>
    <t>TE 90 GRAUS EM ACO CARBONO, SOLDAVEL, PRESSAO 3.000 LBS, DN 3/4"</t>
  </si>
  <si>
    <t>45,90</t>
  </si>
  <si>
    <t>TE 90 GRAUS EM ACO CARBONO, SOLDAVEL, PRESSAO 3.000 LBS, DN 3"</t>
  </si>
  <si>
    <t>757,45</t>
  </si>
  <si>
    <t>TE, PLASTICO, DN 16 MM, PARA CONEXAO COM CRIMPAGEM EM TUBO PEX</t>
  </si>
  <si>
    <t>25,18</t>
  </si>
  <si>
    <t>TE, PLASTICO, DN 20 MM, PARA CONEXAO COM CRIMPAGEM EM TUBO PEX</t>
  </si>
  <si>
    <t>TE, PLASTICO, DN 25 MM, PARA CONEXAO COM CRIMPAGEM EM TUBO PEX</t>
  </si>
  <si>
    <t>51,19</t>
  </si>
  <si>
    <t>TE, PLASTICO, DN 32 MM, PARA CONEXAO COM CRIMPAGEM EM TUBO PEX</t>
  </si>
  <si>
    <t>76,64</t>
  </si>
  <si>
    <t>TE, PVC LEVE, CURTO, 90 GRAUS, 150 MM, PARA ESGOTO</t>
  </si>
  <si>
    <t>52,92</t>
  </si>
  <si>
    <t>TE, PVC PBA, BBB, 90 GRAUS, DN 100 / DE 110 MM, PARA REDE  AGUA (NBR 10351)</t>
  </si>
  <si>
    <t>161,02</t>
  </si>
  <si>
    <t>TE, PVC PBA, BBB, 90 GRAUS, DN 50 / DE 60 MM, PARA REDE AGUA (NBR 10351)</t>
  </si>
  <si>
    <t>34,75</t>
  </si>
  <si>
    <t>TE, PVC PBA, BBB, 90 GRAUS, DN 75 / DE 85 MM, PARA REDE AGUA (NBR 10351)</t>
  </si>
  <si>
    <t>76,00</t>
  </si>
  <si>
    <t>TE, PVC, SERIE R, 100 X 100 MM, PARA ESGOTO OU AGUAS PLUVIAIS PREDIAIS</t>
  </si>
  <si>
    <t>71,24</t>
  </si>
  <si>
    <t>TE, PVC, SERIE R, 100 X 75 MM, PARA ESGOTO OU AGUAS PLUVIAIS PREDIAIS</t>
  </si>
  <si>
    <t>62,96</t>
  </si>
  <si>
    <t>TE, PVC, SERIE R, 150 X 100 MM, PARA ESGOTO OU AGUAS PLUVIAIS PREDIAIS</t>
  </si>
  <si>
    <t>115,69</t>
  </si>
  <si>
    <t>TE, PVC, SERIE R, 150 X 150 MM, PARA ESGOTO OU AGUAS PLUVIAIS PREDIAIS</t>
  </si>
  <si>
    <t>171,63</t>
  </si>
  <si>
    <t>TE, PVC, SERIE R, 75 X 75 MM, PARA ESGOTO OU AGUAS PLUVIAIS PREDIAIS</t>
  </si>
  <si>
    <t>TE, PVC, 90 GRAUS, BBB, JE, DN 100 MM, PARA REDE COLETORA ESGOTO (NBR 10569)</t>
  </si>
  <si>
    <t>73,05</t>
  </si>
  <si>
    <t>TE, PVC, 90 GRAUS, BBB, JE, DN 100 MM, PARA TUBO CORRUGADO E/OU LISO, REDE COLETORA ESGOTO (NBR 10569</t>
  </si>
  <si>
    <t>198,38</t>
  </si>
  <si>
    <t>TE, PVC, 90 GRAUS, BBB, JE, DN 150 MM, PARA REDE COLETORA ESGOTO (NBR 10569)</t>
  </si>
  <si>
    <t>162,12</t>
  </si>
  <si>
    <t>TE, PVC, 90 GRAUS, BBB, JE, DN 150 MM, PARA TUBO CORRUGADO E/OU LISO, REDE COLETORA ESGOTO (NBR 10569)</t>
  </si>
  <si>
    <t>520,69</t>
  </si>
  <si>
    <t>TE, PVC, 90 GRAUS, BBB, JE, DN 200 MM, PARA REDE COLETORA ESGOTO (NBR 10569)</t>
  </si>
  <si>
    <t>232,15</t>
  </si>
  <si>
    <t>TE, PVC, 90 GRAUS, BBB, JE, DN 200 MM, PARA TUBO CORRUGADO E/OU LISO, REDE COLETORA ESGOTO (NBR 10569)</t>
  </si>
  <si>
    <t>778,71</t>
  </si>
  <si>
    <t>TE, PVC, 90 GRAUS, BBB, JE, DN 250 MM, PARA TUBO CORRUGADO E/OU LISO, REDE COLETORA ESGOTO (NBR 10569)</t>
  </si>
  <si>
    <t>2.238,42</t>
  </si>
  <si>
    <t>TE, PVC, 90 GRAUS, BBB, JE, DN 300 MM, PARA TUBO CORRUGADO E/OU LISO, REDE COLETORA ESGOTO (NBR 10569)</t>
  </si>
  <si>
    <t>2.786,10</t>
  </si>
  <si>
    <t>TE, PVC, 90 GRAUS, BBP, JE, DN 100 MM, PARA REDE COLETORA ESGOTO (NBR 10569)</t>
  </si>
  <si>
    <t>53,57</t>
  </si>
  <si>
    <t>TECNICO DE EDIFICACOES</t>
  </si>
  <si>
    <t>45,52</t>
  </si>
  <si>
    <t>TECNICO DE EDIFICACOES (MENSALISTA)</t>
  </si>
  <si>
    <t>7.991,65</t>
  </si>
  <si>
    <t>TECNICO EM LABORATORIO E CAMPO DE CONSTRUCAO CIVIL</t>
  </si>
  <si>
    <t>36,10</t>
  </si>
  <si>
    <t>TECNICO EM LABORATORIO E CAMPO DE CONSTRUCAO CIVIL (MENSALISTA)</t>
  </si>
  <si>
    <t>6.339,25</t>
  </si>
  <si>
    <t>TECNICO EM SEGURANCA DO TRABALHO</t>
  </si>
  <si>
    <t>TECNICO EM SEGURANCA DO TRABALHO (MENSALISTA)</t>
  </si>
  <si>
    <t>6.965,86</t>
  </si>
  <si>
    <t>TECNICO EM SONDAGEM</t>
  </si>
  <si>
    <t>TECNICO EM SONDAGEM (MENSALISTA)</t>
  </si>
  <si>
    <t>4.147,86</t>
  </si>
  <si>
    <t>TELA ARAME GALVANIZADO REVESTIDO COM POLIMERO, MALHA HEXAGONAL DUPLA TORCAO, 8 X 10 CM (ZN/AL REVESTIDO COM POLIMERO), FIO *2,4* MM</t>
  </si>
  <si>
    <t>TELA DE ACO SOLDADA GALVANIZADA/ZINCADA PARA ALVENARIA, FIO  D = *1,20 A 1,70* MM, MALHA 15 X 15 MM, (C X L) *50 X 12* CM</t>
  </si>
  <si>
    <t>4,74</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</si>
  <si>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</si>
  <si>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</si>
  <si>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</si>
  <si>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</si>
  <si>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</si>
  <si>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21,96</t>
  </si>
  <si>
    <t>TELA DE ACO SOLDADA NERVURADA, CA-60, L-159, (1,69 KG/M2), DIAMETRO DO FIO = 4,5 MM, LARGURA = 2,45 M, ESPACAMENTO DA MALHA = 30 X 10 CM</t>
  </si>
  <si>
    <t>TELA DE ACO SOLDADA NERVURADA, CA-60, Q-113, (1,8 KG/M2), DIAMETRO DO FIO = 3,8 MM, LARGURA = 2,45 M, ESPACAMENTO DA MALHA = 10 X 10 CM</t>
  </si>
  <si>
    <t>18,41</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</si>
  <si>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</si>
  <si>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</si>
  <si>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</si>
  <si>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33,90</t>
  </si>
  <si>
    <t>TELA DE ACO SOLDADA NERVURADA, CA-60, Q-283 (4,48 KG/M2), DIAMETRO DO FIO = 6,0 MM, LARGURA = 2,45 X 6,00 M DE COMPRIMENTO, ESPACAMENTO DA MALHA = 10 X 10 CM</t>
  </si>
  <si>
    <t>48,51</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</si>
  <si>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</si>
  <si>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</si>
  <si>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</si>
  <si>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15,25</t>
  </si>
  <si>
    <t>TELA DE ANIAGEM ( JUTA)</t>
  </si>
  <si>
    <t>17,16</t>
  </si>
  <si>
    <t>TELA DE ARAME GALVANIZADA QUADRANGULAR / LOSANGULAR, FIO 2,11 MM (14 BWG), MALHA 5 X 5 CM, H = 2 M</t>
  </si>
  <si>
    <t>26,61</t>
  </si>
  <si>
    <t>TELA DE ARAME GALVANIZADA QUADRANGULAR / LOSANGULAR, FIO 2,11 MM (14 BWG), MALHA 8 X 8 CM, H = 2 M</t>
  </si>
  <si>
    <t>15,29</t>
  </si>
  <si>
    <t>TELA DE ARAME GALVANIZADA QUADRANGULAR / LOSANGULAR, FIO 2,77 MM (12 BWG), MALHA 10 X 10 CM, H = 2 M</t>
  </si>
  <si>
    <t>TELA DE ARAME GALVANIZADA QUADRANGULAR / LOSANGULAR, FIO 2,77 MM (12 BWG), MALHA 5 X 5 CM, H = 2 M</t>
  </si>
  <si>
    <t>39,12</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</si>
  <si>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</si>
  <si>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</si>
  <si>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</si>
  <si>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106,48</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</si>
  <si>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</si>
  <si>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</si>
  <si>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47,46</t>
  </si>
  <si>
    <t>TELA DE ARAME GALVANIZADA, HEXAGONAL, FIO 0,56 MM (24 BWG), MALHA 1/2", H = 1 M</t>
  </si>
  <si>
    <t>13,35</t>
  </si>
  <si>
    <t>TELA DE ARAME ONDULADA, FIO *2,77* MM (12 BWG), MALHA 5 X 5 CM, H = 2 M</t>
  </si>
  <si>
    <t>44,18</t>
  </si>
  <si>
    <t>TELA DE FIBRA DE VIDRO, ACABAMENTO ANTI-ALCALINO, MALHA 10 X 10 MM</t>
  </si>
  <si>
    <t>TELA EM MALHA HEXAGONAL DE DUPLA TORCAO 8 X 10 CM (ZN/AL REVESTIDO COM POLIMERO), FIO 2,7 MM, COM GEOMANTA OU BIOMANTA, DIMENSOES 4,0 X 2,0 X 0,6 M, COM INCLINACAO DE 70 GRAUS, PARA SOLO REFORCADO</t>
  </si>
  <si>
    <t>985,51</t>
  </si>
  <si>
    <t>TELA EM METAL PARA ESTUQUE (DEPLOYE)</t>
  </si>
  <si>
    <t>5,50</t>
  </si>
  <si>
    <t>TELA FACHADEIRA EM POLIETILENO, ROLO DE 3 X 100 M (L X C), COR BRANCA, SEM LOGOMARCA - PARA PROTECAO DE OBRAS</t>
  </si>
  <si>
    <t>2,18</t>
  </si>
  <si>
    <t>TELA PLASTICA LARANJA, TIPO TAPUME PARA SINALIZACAO, MALHA RETANGULAR, ROLO 1.20 X 50 M (L X C)</t>
  </si>
  <si>
    <t>TELA PLASTICA TECIDA LISTRADA BRANCA E LARANJA, TIPO GUARDA CORPO, EM POLIETILENO MONOFILADO, ROLO 1,20 X 50 M (L X C)</t>
  </si>
  <si>
    <t>2,72</t>
  </si>
  <si>
    <t>TELHA CERAMICA TIPO AMERICANA, COMPRIMENTO DE *45* CM, RENDIMENTO DE *12* TELHAS/M2</t>
  </si>
  <si>
    <t>TELHA DE BARRO / CERAMICA, NAO ESMALTADA, TIPO COLONIAL, CANAL, PLAN, PAULISTA, COMPRIMENTO DE *44 A 50* CM, RENDIMENTO DE COBERTURA DE *26* TELHAS/M2</t>
  </si>
  <si>
    <t>1.670,00</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</si>
  <si>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</si>
  <si>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</si>
  <si>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</si>
  <si>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45,08</t>
  </si>
  <si>
    <t>TELHA DE FIBROCIMENTO E = 6 MM, DE 3,00 X 1,06 M (SEM AMIANTO)</t>
  </si>
  <si>
    <t>139,21</t>
  </si>
  <si>
    <t>TELHA DE FIBROCIMENTO E = 6 MM, DE 4,10 X 1,06 M (SEM AMIANTO)</t>
  </si>
  <si>
    <t>207,22</t>
  </si>
  <si>
    <t>TELHA DE FIBROCIMENTO E = 6 MM, DE 4,60 X 1,06 M (SEM AMIANTO)</t>
  </si>
  <si>
    <t>261,25</t>
  </si>
  <si>
    <t>TELHA DE FIBROCIMENTO E = 8 MM, DE 3,00 X 1,06 M (SEM AMIANTO)</t>
  </si>
  <si>
    <t>TELHA DE FIBROCIMENTO E = 8 MM, DE 4,10 X 1,06 M (SEM AMIANTO)</t>
  </si>
  <si>
    <t>292,87</t>
  </si>
  <si>
    <t>TELHA DE FIBROCIMENTO E = 8 MM, DE 4,60 X 1,06 M (SEM AMIANTO)</t>
  </si>
  <si>
    <t>346,75</t>
  </si>
  <si>
    <t>TELHA DE FIBROCIMENTO ONDULADA E = 4 MM, DE 1,22 X 0,50 M (SEM AMIANTO)</t>
  </si>
  <si>
    <t>11,57</t>
  </si>
  <si>
    <t>TELHA DE FIBROCIMENTO ONDULADA E = 4 MM, DE 2,13 X 0,50 M (SEM AMIANTO)</t>
  </si>
  <si>
    <t>TELHA DE FIBROCIMENTO ONDULADA E = 4 MM, DE 2,44 X 0,50 M (SEM AMIANTO)</t>
  </si>
  <si>
    <t>TELHA DE FIBROCIMENTO ONDULADA E = 6 MM, DE 1,53 X 1,10 M (SEM AMIANTO)</t>
  </si>
  <si>
    <t>49,88</t>
  </si>
  <si>
    <t>TELHA DE FIBROCIMENTO ONDULADA E = 6 MM, DE 1,83 X 1,10 M (SEM AMIANTO)</t>
  </si>
  <si>
    <t>54,34</t>
  </si>
  <si>
    <t>TELHA DE FIBROCIMENTO ONDULADA E = 6 MM, DE 2,44 X 1,10 M (SEM AMIANTO)</t>
  </si>
  <si>
    <t>25,05</t>
  </si>
  <si>
    <t>TELHA DE FIBROCIMENTO ONDULADA E = 6 MM, DE 3,66 X 1,10 M (SEM AMIANTO)</t>
  </si>
  <si>
    <t>105,74</t>
  </si>
  <si>
    <t>TELHA DE FIBROCIMENTO ONDULADA E = 8 MM, DE 1,53 X 1,10 M (SEM AMIANTO)</t>
  </si>
  <si>
    <t>94,74</t>
  </si>
  <si>
    <t>TELHA DE FIBROCIMENTO ONDULADA E = 8 MM, DE 1,83 X 1,10 M (SEM AMIANTO)</t>
  </si>
  <si>
    <t>106,66</t>
  </si>
  <si>
    <t>TELHA DE FIBROCIMENTO ONDULADA E = 8 MM, DE 2,44 X 1,10 M (SEM AMIANTO)</t>
  </si>
  <si>
    <t>123,95</t>
  </si>
  <si>
    <t>TELHA DE FIBROCIMENTO ONDULADA E = 8 MM, DE 3,66 X 1,10 M (SEM AMIANTO)</t>
  </si>
  <si>
    <t>175,00</t>
  </si>
  <si>
    <t>TELHA DE VIDRO TIPO FRANCESA, *39 X 23* CM</t>
  </si>
  <si>
    <t>36,17</t>
  </si>
  <si>
    <t>TELHA ESTRUTURAL DE FIBROCIMENTO 1 ABA, DE 0,52 X 2,00 M (SEM AMIANTO)</t>
  </si>
  <si>
    <t>TELHA ESTRUTURAL DE FIBROCIMENTO 1 ABA, DE 0,52 X 2,50 M (SEM AMIANTO)</t>
  </si>
  <si>
    <t>TELHA ESTRUTURAL DE FIBROCIMENTO 1 ABA, DE 0,52 X 3,60 M (SEM AMIANTO)</t>
  </si>
  <si>
    <t>189,04</t>
  </si>
  <si>
    <t>TELHA ESTRUTURAL DE FIBROCIMENTO 1 ABA, DE 0,52 X 4,00 M (SEM AMIANTO)</t>
  </si>
  <si>
    <t>230,30</t>
  </si>
  <si>
    <t>TELHA ESTRUTURAL DE FIBROCIMENTO 1 ABA, DE 0,52 X 5,00 M (SEM AMIANTO)</t>
  </si>
  <si>
    <t>246,94</t>
  </si>
  <si>
    <t>TELHA ESTRUTURAL DE FIBROCIMENTO 1 ABA, DE 0,52 X 5,50 M (SEM AMIANTO)</t>
  </si>
  <si>
    <t>263,52</t>
  </si>
  <si>
    <t>TELHA ESTRUTURAL DE FIBROCIMENTO 1 ABA, DE 0,52 X 6,50 M (SEM AMIANTO)</t>
  </si>
  <si>
    <t>299,96</t>
  </si>
  <si>
    <t>TELHA ESTRUTURAL DE FIBROCIMENTO 1 ABA, DE 0,52 X 7,20 M (SEM AMIANTO)</t>
  </si>
  <si>
    <t>329,58</t>
  </si>
  <si>
    <t>TELHA ESTRUTURAL DE FIBROCIMENTO 2 ABAS, DE 1,00 X 3,00 M (SEM AMIANTO)</t>
  </si>
  <si>
    <t>208,91</t>
  </si>
  <si>
    <t>TELHA ESTRUTURAL DE FIBROCIMENTO 2 ABAS, DE 1,00 X 4,60 M (SEM AMIANTO)</t>
  </si>
  <si>
    <t>347,80</t>
  </si>
  <si>
    <t>TELHA ESTRUTURAL DE FIBROCIMENTO 2 ABAS, DE 1,00 X 6,00 M (SEM AMIANTO)</t>
  </si>
  <si>
    <t>493,38</t>
  </si>
  <si>
    <t>TELHA ESTRUTURAL DE FIBROCIMENTO 2 ABAS, DE 1,00 X 7,40 M (SEM AMIANTO)</t>
  </si>
  <si>
    <t>609,03</t>
  </si>
  <si>
    <t>TELHA ESTRUTURAL DE FIBROCIMENTO 2 ABAS, DE 1,00 X 8,20 M (SEM AMIANTO)</t>
  </si>
  <si>
    <t>680,98</t>
  </si>
  <si>
    <t>TELHA ESTRUTURAL DE FIBROCIMENTO 2 ABAS, DE 1,00 X 9,20 M (SEM AMIANTO)</t>
  </si>
  <si>
    <t>781,19</t>
  </si>
  <si>
    <t>TELHA GALVALUME COM ISOLAMENTO TERMOACUSTICO EM ESPUMA RIGIDA DE POLIURETANO (PU) INJETADO, ESPESSURA DE 30 MM, DENSIDADE DE 35 KG/M3, REVESTIMENTO EM TELHA TRAPEZOIDAL NAS DUAS FACES COM ESPESSURA DE 0,50 MM CADA, ACABAMENTO NATURAL (NAO INCLUI ACESSORIOS DE FIXACAO)</t>
  </si>
  <si>
    <t>227,96</t>
  </si>
  <si>
    <t>TELHA ONDULADA EM ACO ZINCADO, ALTURA DE 17 MM, ESPESSURA DE 0,50 MM, LARGURA UTIL DE APROXIMADAMENTE 985 MM, SEM PINTURA</t>
  </si>
  <si>
    <t>65,23</t>
  </si>
  <si>
    <t>TELHA TERMOISOLANTE REVESTIDA EM ACO GALVALUME, FACE SUPERIOR TRAPEZOIDAL E FACE INFERIOR PLANA (NAO INCLUI ACESSORIOS DE FIXACAO), REVEST COM ESPESSURA DE 0,50 MM, COM PRE-PINTURA DE COR BRANCA NAS DUAS FACES, NUCLEO EM POLIIOCIANURATO (PIR) COM ESPESSURA DE 50 MM</t>
  </si>
  <si>
    <t>256,68</t>
  </si>
  <si>
    <t>TELHA TERMOISOLANTE REVESTIDA EM ACO GALVANIZADO, FACE SUPERIOR EM TELHA TRAPEZOIDAL E FACE INFERIOR EM CHAPA PLANA (SEM ACESSORIOS DE FIXACAO), REVESTIMENTO COM ESPESSURA DE 0,50 MM COM PRE-PINTURA NAS DUAS FACES, NUCLEO EM POLIESTIRENO (EPS) DE 30 MM</t>
  </si>
  <si>
    <t>209,41</t>
  </si>
  <si>
    <t>TELHA TERMOISOLANTE REVESTIDA EM ACO GALVANIZADO, FACE SUPERIOR EM TELHA TRAPEZOIDAL E FACE INFERIOR EM CHAPA PLANA (SEM ACESSORIOS DE FIXACAO), REVESTIMENTO COM ESPESSURA DE 0,50 MM COM PRE-PINTURA NAS DUAS FACES, NUCLEO EM POLIESTIRENO (EPS) DE 50 MM</t>
  </si>
  <si>
    <t>216,25</t>
  </si>
  <si>
    <t>TELHA TERMOISOLANTE REVESTIDA EM ACO GALVANIZADO, FACES SUPERIOR E INFERIOR EM TELHA TRAPEZOIDAL (SEM ACESSORIOS DE FIXACAO), REVESTIMENTO COM ESPESSURA DE 0,50 MM COM PRE-PINTURA NAS DUAS FACES, NUCLEO EM POLIESTIRENO (EPS) DE 50 MM</t>
  </si>
  <si>
    <t>223,30</t>
  </si>
  <si>
    <t>TELHA TRAPEZOIDAL EM ACO ZINCADO, SEM PINTURA, ALTURA DE APROXIMADAMENTE 40 MM, ESPESSURA DE 0,50 MM E LARGURA UTIL DE 980 MM</t>
  </si>
  <si>
    <t>68,16</t>
  </si>
  <si>
    <t>TELHA TRAPEZOIDAL EM ALUMINIO, ALTURA DE *38* MM E ESPESSURA DE 0,5 MM (LARGURA TOTAL DE 1056 MM E COMPRIMENTO DE 5000 MM)</t>
  </si>
  <si>
    <t>489,19</t>
  </si>
  <si>
    <t>TELHA TRAPEZOIDAL EM ALUMINIO, ALTURA DE *38* MM E ESPESSURA DE 0,7 MM (LARGURA TOTAL DE 1056 MM E COMPRIMENTO DE 5000 MM)</t>
  </si>
  <si>
    <t>618,01</t>
  </si>
  <si>
    <t>TELHA VIDRO TIPO CANAL OU COLONIAL, C = 46 A 50 CM</t>
  </si>
  <si>
    <t>39,95</t>
  </si>
  <si>
    <t>TELHADOR  (MENSALISTA)</t>
  </si>
  <si>
    <t>TELHADOR (HORISTA)</t>
  </si>
  <si>
    <t>TERMINAL A COMPRESSAO EM COBRE ESTANHADO PARA CABO 10 MM2, 1 FURO E 1 COMPRESSAO, PARA PARAFUSO DE FIXACAO M6</t>
  </si>
  <si>
    <t>TERMINAL A COMPRESSAO EM COBRE ESTANHADO PARA CABO 120 MM2, 1 FURO E 1 COMPRESSAO, PARA PARAFUSO DE FIXACAO M12</t>
  </si>
  <si>
    <t>12,52</t>
  </si>
  <si>
    <t>TERMINAL A COMPRESSAO EM COBRE ESTANHADO PARA CABO 16 MM2, 1 FURO E 1 COMPRESSAO, PARA PARAFUSO DE FIXACAO M6</t>
  </si>
  <si>
    <t>2,14</t>
  </si>
  <si>
    <t>TERMINAL A COMPRESSAO EM COBRE ESTANHADO PARA CABO 2,5 MM2, 1 FURO E 1 COMPRESSAO, PARA PARAFUSO DE FIXACAO M5</t>
  </si>
  <si>
    <t>TERMINAL A COMPRESSAO EM COBRE ESTANHADO PARA CABO 25 MM2, 1 FURO E 1 COMPRESSAO, PARA PARAFUSO DE FIXACAO M8</t>
  </si>
  <si>
    <t>2,96</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</si>
  <si>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</si>
  <si>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</si>
  <si>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</si>
  <si>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5,80</t>
  </si>
  <si>
    <t>TERMINAL A COMPRESSAO EM COBRE ESTANHADO PARA CABO 6 MM2, 1 FURO E 1 COMPRESSAO, PARA PARAFUSO DE FIXACAO M6</t>
  </si>
  <si>
    <t>1,67</t>
  </si>
  <si>
    <t>TERMINAL A COMPRESSAO EM COBRE ESTANHADO PARA CABO 70 MM2, 1 FURO E 1 COMPRESSAO, PARA PARAFUSO DE FIXACAO M10</t>
  </si>
  <si>
    <t>TERMINAL A COMPRESSAO EM COBRE ESTANHADO PARA CABO 95 MM2, 1 FURO E 1 COMPRESSAO, PARA PARAFUSO DE FIXACAO M12</t>
  </si>
  <si>
    <t>8,90</t>
  </si>
  <si>
    <t>TERMINAL DE VENTILACAO, 100 MM, SERIE NORMAL, ESGOTO PREDIAL</t>
  </si>
  <si>
    <t>23,91</t>
  </si>
  <si>
    <t>TERMINAL DE VENTILACAO, 50 MM, SERIE NORMAL, ESGOTO PREDIAL</t>
  </si>
  <si>
    <t>TERMINAL DE VENTILACAO, 75 MM, SERIE NORMAL, ESGOTO PREDIAL</t>
  </si>
  <si>
    <t>TERMINAL METALICO A PRESSAO PARA 1 CABO DE 120 MM2, COM 1 FURO DE FIXACAO</t>
  </si>
  <si>
    <t>27,60</t>
  </si>
  <si>
    <t>TERMINAL METALICO A PRESSAO PARA 1 CABO DE 150 A 185 MM2, COM 2 FUROS PARA FIXACAO</t>
  </si>
  <si>
    <t>144,63</t>
  </si>
  <si>
    <t>TERMINAL METALICO A PRESSAO PARA 1 CABO DE 150 MM2, COM 1 FURO DE FIXACAO</t>
  </si>
  <si>
    <t>28,17</t>
  </si>
  <si>
    <t>TERMINAL METALICO A PRESSAO PARA 1 CABO DE 16 A 25 MM2, COM 2 FUROS PARA FIXACAO</t>
  </si>
  <si>
    <t>29,93</t>
  </si>
  <si>
    <t>TERMINAL METALICO A PRESSAO PARA 1 CABO DE 16 MM2, COM 1 FURO DE FIXACAO</t>
  </si>
  <si>
    <t>TERMINAL METALICO A PRESSAO PARA 1 CABO DE 185 MM2, COM 1 FURO DE FIXACAO</t>
  </si>
  <si>
    <t>30,78</t>
  </si>
  <si>
    <t>TERMINAL METALICO A PRESSAO PARA 1 CABO DE 240 MM2, COM 1 FURO DE FIXACAO</t>
  </si>
  <si>
    <t>40,62</t>
  </si>
  <si>
    <t>TERMINAL METALICO A PRESSAO PARA 1 CABO DE 25 A 35 MM2, COM 2 FUROS PARA FIXACAO</t>
  </si>
  <si>
    <t>41,07</t>
  </si>
  <si>
    <t>TERMINAL METALICO A PRESSAO PARA 1 CABO DE 25 MM2, COM 1 FURO DE FIXACAO</t>
  </si>
  <si>
    <t>TERMINAL METALICO A PRESSAO PARA 1 CABO DE 300 MM2, COM 1 FURO DE FIXACAO</t>
  </si>
  <si>
    <t>59,11</t>
  </si>
  <si>
    <t>TERMINAL METALICO A PRESSAO PARA 1 CABO DE 35 MM2, COM 1 FURO DE FIXACAO</t>
  </si>
  <si>
    <t>7,47</t>
  </si>
  <si>
    <t>TERMINAL METALICO A PRESSAO PARA 1 CABO DE 50 A 70 MM2, COM 2 FUROS PARA FIXACAO</t>
  </si>
  <si>
    <t>70,92</t>
  </si>
  <si>
    <t>TERMINAL METALICO A PRESSAO PARA 1 CABO DE 50 MM2, COM 1 FURO DE FIXACAO</t>
  </si>
  <si>
    <t>10,25</t>
  </si>
  <si>
    <t>TERMINAL METALICO A PRESSAO PARA 1 CABO DE 6 A 10 MM2, COM 1 FURO DE FIXACAO</t>
  </si>
  <si>
    <t>5,90</t>
  </si>
  <si>
    <t>TERMINAL METALICO A PRESSAO PARA 1 CABO DE 70 MM2, COM 1 FURO DE FIXACAO</t>
  </si>
  <si>
    <t>10,57</t>
  </si>
  <si>
    <t>TERMINAL METALICO A PRESSAO PARA 1 CABO DE 95 A 120 MM2, COM 2 FUROS PARA FIXACAO</t>
  </si>
  <si>
    <t>119,69</t>
  </si>
  <si>
    <t>TERMINAL METALICO A PRESSAO PARA 1 CABO DE 95 MM2, COM 1 FURO DE FIXACAO</t>
  </si>
  <si>
    <t>TERMINAL METALICO A PRESSAO 1 CABO, PARA CABOS DE 4 A 10 MM2, COM 2 FUROS PARA FIXACAO</t>
  </si>
  <si>
    <t>24,66</t>
  </si>
  <si>
    <t>TERMOFUSORA PARA TUBOS E CONEXOES EM PPR COM DIAMETROS DE 20 A 63 MM, POTENCIA DE 800 W, TENSAO 220 V</t>
  </si>
  <si>
    <t>864,65</t>
  </si>
  <si>
    <t>TERMOFUSORA PARA TUBOS E CONEXOES EM PPR COM DIAMETROS DE 75 A 110 MM, POTENCIA DE *1100* W, TENSAO 220 V</t>
  </si>
  <si>
    <t>1.213,54</t>
  </si>
  <si>
    <t>TERRA VEGETAL (ENSACADA)</t>
  </si>
  <si>
    <t>TERRA VEGETAL (GRANEL)</t>
  </si>
  <si>
    <t>160,71</t>
  </si>
  <si>
    <t>TESTEIRA ANTIDERRAPANTE PARA PISO VINILICO *5 X 2,5* CM, E = 2 MM</t>
  </si>
  <si>
    <t>16,53</t>
  </si>
  <si>
    <t>TIJOLO CERAMICO LAMINADO 5,5 X 11 X 23 CM (L X A X C)</t>
  </si>
  <si>
    <t>TIJOLO CERAMICO MACICO APARENTE *6 X 12 X 24* CM (L X A X C)</t>
  </si>
  <si>
    <t>1,59</t>
  </si>
  <si>
    <t>TIJOLO CERAMICO MACICO APARENTE 2 FUROS, *6,5 X 10 X 20* CM (L X A X C)</t>
  </si>
  <si>
    <t>TIJOLO CERAMICO MACICO COMUM *5 X 10 X 20* CM (L X A X C)</t>
  </si>
  <si>
    <t>TIJOLO CERAMICO REFRATARIO 2,5 X 11,4 X 22,9 CM (L X A X C)</t>
  </si>
  <si>
    <t>2,76</t>
  </si>
  <si>
    <t>TIJOLO CERAMICO REFRATARIO 6,3 X 11,4 X 22,9 CM (L X A X C)</t>
  </si>
  <si>
    <t>TIL PARA LIGACAO PREDIAL, EM PVC, JE, BBB, DN 100 X 100 MM, PARA REDE COLETORA ESGOTO (NBR 10569)</t>
  </si>
  <si>
    <t>64,46</t>
  </si>
  <si>
    <t>TIL TUBO QUEDA, EM PVC, JE, BBB, DN 100 X 100 MM, PARA REDE COLETORA DE ESGOTO (NBR 10569)</t>
  </si>
  <si>
    <t>530,29</t>
  </si>
  <si>
    <t>TINTA / REVESTIMENTO A BASE DE RESINA EPOXI COM ALCATRAO, BICOMPONENTE</t>
  </si>
  <si>
    <t>TINTA A BASE DE RESINA ACRILICA EMULSIONADA EM AGUA, PARA SINALIZACAO HORIZONTAL VIARIA (NBR 13699:2012)</t>
  </si>
  <si>
    <t>18,31</t>
  </si>
  <si>
    <t>TINTA A OLEO BRILHANTE, PARA MADEIRAS E METAIS</t>
  </si>
  <si>
    <t>TINTA ACRILICA A BASE DE SOLVENTE, PARA SINALIZACAO HORIZONTAL VIARIA (NBR 11862)</t>
  </si>
  <si>
    <t>TINTA ACRILICA PREMIUM PARA PISO</t>
  </si>
  <si>
    <t>15,83</t>
  </si>
  <si>
    <t>TINTA ASFALTICA IMPERMEABILIZANTE DILUIDA EM SOLVENTE, PARA MATERIAIS CIMENTICIOS, METAL E MADEIRA</t>
  </si>
  <si>
    <t>TINTA ASFALTICA IMPERMEABILIZANTE DISPERSA EM AGUA, PARA MATERIAIS CIMENTICIOS</t>
  </si>
  <si>
    <t>TINTA BORRACHA CLORADA, ACABAMENTO SEMIBRILHO, QUALQUER COR</t>
  </si>
  <si>
    <t>72,53</t>
  </si>
  <si>
    <t>TINTA EPOXI BASE AGUA PREMIUM, BRANCA</t>
  </si>
  <si>
    <t>74,23</t>
  </si>
  <si>
    <t>TINTA ESMALTE BASE AGUA PREMIUM ACETINADO</t>
  </si>
  <si>
    <t>38,39</t>
  </si>
  <si>
    <t>TINTA ESMALTE BASE AGUA PREMIUM BRILHANTE</t>
  </si>
  <si>
    <t>36,28</t>
  </si>
  <si>
    <t>TINTA ESMALTE SINTETICO PREMIUM ACETINADO</t>
  </si>
  <si>
    <t>TINTA ESMALTE SINTETICO PREMIUM BRILHANTE</t>
  </si>
  <si>
    <t>35,98</t>
  </si>
  <si>
    <t>TINTA ESMALTE SINTETICO PREMIUM DE DUPLA ACAO GRAFITE FOSCO PARA SUPERFICIES METALICAS FERROSAS</t>
  </si>
  <si>
    <t>39,80</t>
  </si>
  <si>
    <t>TINTA ESMALTE SINTETICO PREMIUM DE EFEITO PROTETOR DE SUPERFICIE METALICA ALUMINIO</t>
  </si>
  <si>
    <t>43,93</t>
  </si>
  <si>
    <t>TINTA ESMALTE SINTETICO PREMIUM FOSCO</t>
  </si>
  <si>
    <t>36,47</t>
  </si>
  <si>
    <t>TINTA ESMALTE SINTETICO STANDARD ACETINADO</t>
  </si>
  <si>
    <t>29,45</t>
  </si>
  <si>
    <t>TINTA ESMALTE SINTETICO STANDARD BRILHANTE</t>
  </si>
  <si>
    <t>26,75</t>
  </si>
  <si>
    <t>TINTA ESMALTE SINTETICO STANDARD FOSCO</t>
  </si>
  <si>
    <t>TINTA LATEX ACRILICA ECONOMICA, COR BRANCA</t>
  </si>
  <si>
    <t>9,84</t>
  </si>
  <si>
    <t>TINTA LATEX ACRILICA PREMIUM, COR BRANCO FOSCO</t>
  </si>
  <si>
    <t>23,60</t>
  </si>
  <si>
    <t>TINTA LATEX ACRILICA STANDARD, COR BRANCA</t>
  </si>
  <si>
    <t>TINTA LATEX ACRILICA SUPER PREMIUM, COR BRANCO FOSCO</t>
  </si>
  <si>
    <t>28,76</t>
  </si>
  <si>
    <t>TINTA MINERAL IMPERMEAVEL EM PO, BRANCA</t>
  </si>
  <si>
    <t>TINTA/RESINA ACRILICA PREMIUM PARA CERAMICA</t>
  </si>
  <si>
    <t>34,06</t>
  </si>
  <si>
    <t>TIRANTE COM ELO, EM ARAME GALVANIZADO RIGIDO, NUMERO 10, COMPRIMENTO 2000 MM, PARA PENDURAL DE FORRO REMOVIVEL</t>
  </si>
  <si>
    <t>TIRANTE EM FERRO GALVANIZADO PARA CONTRAVENTAMENTO DE TELHA CANALETE 90, 1/4 " X 400 MM</t>
  </si>
  <si>
    <t>50,58</t>
  </si>
  <si>
    <t>TOALHEIRO PLASTICO TIPO DISPENSER PARA PAPEL TOALHA INTERFOLHADO</t>
  </si>
  <si>
    <t>TOMADA INDUSTRIAL DE EMBUTIR 3P+T 30 A, 440 V, COM TRAVA, COM PLACA</t>
  </si>
  <si>
    <t>45,84</t>
  </si>
  <si>
    <t>TOMADA INDUSTRIAL DE EMBUTIR 3P+T 30 A, 440 V, COM TRAVA, SEM PLACA</t>
  </si>
  <si>
    <t>43,19</t>
  </si>
  <si>
    <t>TOMADA PARA ANTENA DE TV, CABO COAXIAL DE 9 MM (APENAS MODULO)</t>
  </si>
  <si>
    <t>TOMADA PARA ANTENA DE TV, CABO COAXIAL DE 9 MM, CONJUNTO MONTADO PARA EMBUTIR 4" X 2" (PLACA + SUPORTE + MODULO)</t>
  </si>
  <si>
    <t>15,76</t>
  </si>
  <si>
    <t>TOMADA RJ11, 2 FIOS (APENAS MODULO)</t>
  </si>
  <si>
    <t>TOMADA RJ11, 2 FIOS, CONJUNTO MONTADO PARA EMBUTIR 4" X 2" (PLACA + SUPORTE + MODULO)</t>
  </si>
  <si>
    <t>20,52</t>
  </si>
  <si>
    <t>TOMADA RJ45, 8 FIOS, CAT 5E (APENAS MODULO)</t>
  </si>
  <si>
    <t>32,62</t>
  </si>
  <si>
    <t>TOMADA RJ45, 8 FIOS, CAT 5E, CONJUNTO MONTADO PARA EMBUTIR 4" X 2" (PLACA + SUPORTE + MODULO)</t>
  </si>
  <si>
    <t>36,21</t>
  </si>
  <si>
    <t>TOMADA 2P+T 10A, 250V  (APENAS MODULO)</t>
  </si>
  <si>
    <t>TOMADA 2P+T 10A, 250V, CONJUNTO MONTADO PARA EMBUTIR 4" X 2" (PLACA + SUPORTE + MODULO)</t>
  </si>
  <si>
    <t>TOMADA 2P+T 10A, 250V, CONJUNTO MONTADO PARA SOBREPOR 4" X 2" (CAIXA + MODULO)</t>
  </si>
  <si>
    <t>14,19</t>
  </si>
  <si>
    <t>TOMADA 2P+T 20A 250V, CONJUNTO MONTADO PARA EMBUTIR 4" X 2" (PLACA + SUPORTE + MODULO)</t>
  </si>
  <si>
    <t>TOMADA 2P+T 20A, 250V  (APENAS MODULO)</t>
  </si>
  <si>
    <t>10,13</t>
  </si>
  <si>
    <t>TOMADAS (2 MODULOS) 2P+T 10A, 250V, CONJUNTO MONTADO PARA EMBUTIR 4" X 2" (PLACA + SUPORTE + MODULOS)</t>
  </si>
  <si>
    <t>TOPOGRAFO</t>
  </si>
  <si>
    <t>47,72</t>
  </si>
  <si>
    <t>TOPOGRAFO (MENSALISTA)</t>
  </si>
  <si>
    <t>8.377,77</t>
  </si>
  <si>
    <t>TORNEIRA DE BOIA BALAO METALICO, VAZAO TOTAL, PARA CAIXA D'AGUA, AGUA QUENTE, ROSCA 1/2 ", COM HASTE, TORNEIRA E BALAO METALICOS</t>
  </si>
  <si>
    <t>120,92</t>
  </si>
  <si>
    <t>TORNEIRA DE BOIA BALAO METALICO, VAZAO TOTAL, PARA CAIXA D'AGUA, AGUA QUENTE, ROSCA 3/4 ", COM HASTE, TORNEIRA E BALAO METALICOS</t>
  </si>
  <si>
    <t>145,42</t>
  </si>
  <si>
    <t>TORNEIRA DE BOIA CONVENCIONAL PARA CAIXA D'AGUA, AGUA FRIA, 1.1/2", COM HASTE E TORNEIRA METALICOS E BALAO PLASTICO</t>
  </si>
  <si>
    <t>317,56</t>
  </si>
  <si>
    <t>TORNEIRA DE BOIA CONVENCIONAL PARA CAIXA D'AGUA, AGUA FRIA, 1.1/4", COM HASTE E TORNEIRA METALICOS E BALAO PLASTICO</t>
  </si>
  <si>
    <t>260,54</t>
  </si>
  <si>
    <t>TORNEIRA DE BOIA CONVENCIONAL PARA CAIXA D'AGUA, AGUA FRIA, 1/2", COM HASTE E TORNEIRA METALICOS E BALAO PLASTICO</t>
  </si>
  <si>
    <t>TORNEIRA DE BOIA CONVENCIONAL PARA CAIXA D'AGUA, AGUA FRIA, 3/4", COM HASTE E TORNEIRA METALICOS E BALAO PLASTICO</t>
  </si>
  <si>
    <t>68,00</t>
  </si>
  <si>
    <t>TORNEIRA DE BOIA CONVENCIONAL PARA CAIXA D'AGUA, 1", AGUA FRIA, COM HASTE E TORNEIRA METALICOS E BALAO PLASTICO</t>
  </si>
  <si>
    <t>TORNEIRA DE BOIA CONVENCIONAL PARA CAIXA D'AGUA, 2", AGUA FRIA, COM HASTE E TORNEIRA METALICOS E BALAO PLASTICO</t>
  </si>
  <si>
    <t>407,44</t>
  </si>
  <si>
    <t>TORNEIRA DE BOIA VAZAO TOTAL PARA CAIXA D'AGUA, AGUA FRIA, BITOLA 1/2", COM HASTE E TORNEIRA METALICOS E BALAO PLASTICO</t>
  </si>
  <si>
    <t>94,98</t>
  </si>
  <si>
    <t>TORNEIRA DE BOIA VAZAO TOTAL PARA CAIXA D'AGUA, AGUA FRIA, BITOLA 1", COM HASTE E TORNEIRA METALICOS E BALAO PLASTICO</t>
  </si>
  <si>
    <t>173,64</t>
  </si>
  <si>
    <t>TORNEIRA DE BOIA VAZAO TOTAL PARA CAIXA D'AGUA, AGUA FRIA, BITOLA 3/4", COM HASTE E TORNEIRA METALICOS E BALAO PLASTICO</t>
  </si>
  <si>
    <t>111,71</t>
  </si>
  <si>
    <t>TORNEIRA DE MESA PARA LAVATORIO, METALICA CROMADA, COM MISTURADOR MONOCOMANDO, BICA BAIXA (REF 2875)</t>
  </si>
  <si>
    <t>266,69</t>
  </si>
  <si>
    <t>TORNEIRA DE MESA PARA LAVATORIO, METALICA CROMADA, COM SENSOR DE APROXIMACAO ELETRICO, BIVOLT</t>
  </si>
  <si>
    <t>1.771,20</t>
  </si>
  <si>
    <t>TORNEIRA DE MESA/BANCADA, PARA LAVATORIO, FIXA, METALICA CROMADA, PADRAO POPULAR, 1/2 " OU 3/4 " (REF 1193)</t>
  </si>
  <si>
    <t>58,15</t>
  </si>
  <si>
    <t>TORNEIRA DE METAL AMARELO, PARA TANQUE / JARDIM, DE PAREDE, COM BICO PLASTICO, CANO CURTO, AREA EXTERNA, PADRAO POPULAR / USO GERAL, 1/2 " OU 3/4 " (REF 1128)</t>
  </si>
  <si>
    <t>37,11</t>
  </si>
  <si>
    <t>TORNEIRA DE METAL AMARELO, PARA TANQUE / JARDIM, DE PAREDE, SEM BICO, CANO CURTO, PADRAO POPULAR / USO GERAL, 1/2 " OU 3/4 " (REF 1120)</t>
  </si>
  <si>
    <t>31,48</t>
  </si>
  <si>
    <t>TORNEIRA ELETRICA DE PAREDE, BICA ALTA, PARA COZINHA, 5500 W (110/220 V)</t>
  </si>
  <si>
    <t>194,94</t>
  </si>
  <si>
    <t>TORNEIRA METALICA CROMADA CANO CURTO, SEM BICO, SEM AREJADOR, DE PAREDE, PARA TANQUE E USO GERAL, 1/2 " OU 3/4 " (REF 1143)</t>
  </si>
  <si>
    <t>75,73</t>
  </si>
  <si>
    <t>TORNEIRA METALICA CROMADA DE MESA PARA LAVATORIO, BICA ALTA, COM AREJADOR (REF 1195)</t>
  </si>
  <si>
    <t>113,67</t>
  </si>
  <si>
    <t>TORNEIRA METALICA CROMADA DE MESA PARA LAVATORIO, COM SENSOR DE PRESENCA A PILHA, COM AREJADOR EMBUTIDO</t>
  </si>
  <si>
    <t>1.437,17</t>
  </si>
  <si>
    <t>TORNEIRA METALICA CROMADA DE MESA, PARA LAVATORIO, TEMPORIZADA PRESSAO FECHAMENTO AUTOMATICO, BICA BAIXA</t>
  </si>
  <si>
    <t>119,42</t>
  </si>
  <si>
    <t>TORNEIRA METALICA CROMADA DE PAREDE LONGA PARA LAVATORIO, COM AREJADOR, ACIONAMENTO ALAVANCA, 1/4 DE VOLTA (REF 1178)</t>
  </si>
  <si>
    <t>151,28</t>
  </si>
  <si>
    <t>TORNEIRA METALICA CROMADA DE PAREDE, PARA COZINHA, BICA MOVEL, COM AREJADOR, 1/2 " OU 3/4 " (REF 1167 / 1168)</t>
  </si>
  <si>
    <t>100,70</t>
  </si>
  <si>
    <t>TORNEIRA METALICA CROMADA PARA JARDIM / TANQUE, COM BICO PLASTICO, CANO LONGO, DE PAREDE, PADRAO POPULAR / USO GERAL , 1/2 " OU 3/4 " (REF 1153 / 1130)</t>
  </si>
  <si>
    <t>47,76</t>
  </si>
  <si>
    <t>TORNEIRA METALICA CROMADA PARA TANQUE / JARDIM, SEM BICO , CANO LONGO, DE PAREDE, PADRAO POPULAR / USO GERAL, 1/2 " OU 3/4 " (REF 1126)</t>
  </si>
  <si>
    <t>40,44</t>
  </si>
  <si>
    <t>TORNEIRA METALICA CROMADA, CANO CURTO, COM AREJADOR, SEM BICO PLASTICO, DE PAREDE, PARA USO GERAL, 1/2 " OU 3/4 " (REF 1152 / 1154)</t>
  </si>
  <si>
    <t>58,78</t>
  </si>
  <si>
    <t>TORNEIRA METALICA CROMADA, DE MESA/BANCADA, PARA COZINHA, BICA MOVEL, COM AREJADOR, 1/2 " OU 3/4 " (REF 1167 / 1168)</t>
  </si>
  <si>
    <t>101,02</t>
  </si>
  <si>
    <t>TORNEIRA METALICA CROMADA, RETA, DE PAREDE, PARA COZINHA, COM AREJADOR, PADRAO POPULAR, 1/2 " OU 3/4 " (REF 1159 / 1160)</t>
  </si>
  <si>
    <t>76,50</t>
  </si>
  <si>
    <t>TORNEIRA METALICA CROMADA, RETA, DE PAREDE, PARA COZINHA, SEM BICO, SEM AREJADOR, PADRAO POPULAR, 1/2 " OU 3/4 " (REF 1158)</t>
  </si>
  <si>
    <t>67,95</t>
  </si>
  <si>
    <t>TORNEIRA PLASTICA DE BOIA CONVENCIONAL PARA CAIXA DE AGUA, AGUA FRIA, 3/4 ", COM HASTE METALICA E COM TORNEIRA E BALAO PLASTICOS (PADRAO POPULAR)</t>
  </si>
  <si>
    <t>39,46</t>
  </si>
  <si>
    <t>TORNEIRA PLASTICA DE BOIA PARA CAIXA DE DESCARGA,  1/2", BALAO E TORNEIRA PLASTICOS, COM HASTE METALICA</t>
  </si>
  <si>
    <t>16,62</t>
  </si>
  <si>
    <t>TORNEIRA PLASTICA DE MESA, BICA MOVEL, PARA COZINHA 1/2 "</t>
  </si>
  <si>
    <t>58,67</t>
  </si>
  <si>
    <t>TORNEIRA PLASTICA PARA TANQUE 1/2 " OU 3/4 " COM BICO PARA MANGUEIRA</t>
  </si>
  <si>
    <t>44,56</t>
  </si>
  <si>
    <t>TRANSFORMADOR TRIFASICO DE DISTRIBUICAO, POTENCIA DE 1000 KVA, TENSAO NOMINAL DE 15 KV, TENSAO SECUNDARIA DE 220/127V, EM OLEO ISOLANTE TIPO MINERAL</t>
  </si>
  <si>
    <t>107.912,54</t>
  </si>
  <si>
    <t>TRANSFORMADOR TRIFASICO DE DISTRIBUICAO, POTENCIA DE 112,5 KVA, TENSAO NOMINAL DE 15 KV, TENSAO SECUNDARIA DE 220/127V, EM OLEO ISOLANTE TIPO MINERAL</t>
  </si>
  <si>
    <t>16.680,97</t>
  </si>
  <si>
    <t>TRANSFORMADOR TRIFASICO DE DISTRIBUICAO, POTENCIA DE 15 KVA, TENSAO NOMINAL DE 15 KV, TENSAO SECUNDARIA DE 220/127V, EM OLEO ISOLANTE TIPO MINERAL</t>
  </si>
  <si>
    <t>7.651,82</t>
  </si>
  <si>
    <t>TRANSFORMADOR TRIFASICO DE DISTRIBUICAO, POTENCIA DE 150 KVA, TENSAO NOMINAL DE 15 KV, TENSAO SECUNDARIA DE 220/127V, EM OLEO ISOLANTE TIPO MINERAL</t>
  </si>
  <si>
    <t>21.038,68</t>
  </si>
  <si>
    <t>TRANSFORMADOR TRIFASICO DE DISTRIBUICAO, POTENCIA DE 1500 KVA, TENSAO NOMINAL DE 15 KV, TENSAO SECUNDARIA DE 220/127V, EM OLEO ISOLANTE TIPO MINERAL</t>
  </si>
  <si>
    <t>136.451,65</t>
  </si>
  <si>
    <t>TRANSFORMADOR TRIFASICO DE DISTRIBUICAO, POTENCIA DE 225 KVA, TENSAO NOMINAL DE 15 KV, TENSAO SECUNDARIA DE 220/127V, EM OLEO ISOLANTE TIPO MINERAL</t>
  </si>
  <si>
    <t>29.514,16</t>
  </si>
  <si>
    <t>TRANSFORMADOR TRIFASICO DE DISTRIBUICAO, POTENCIA DE 30 KVA, TENSAO NOMINAL DE 15 KV, TENSAO SECUNDARIA DE 220/127V, EM OLEO ISOLANTE TIPO MINERAL</t>
  </si>
  <si>
    <t>9.346,15</t>
  </si>
  <si>
    <t>TRANSFORMADOR TRIFASICO DE DISTRIBUICAO, POTENCIA DE 300 KVA, TENSAO NOMINAL DE 15 KV, TENSAO SECUNDARIA DE 220/127V, EM OLEO ISOLANTE TIPO MINERAL</t>
  </si>
  <si>
    <t>34.433,19</t>
  </si>
  <si>
    <t>TRANSFORMADOR TRIFASICO DE DISTRIBUICAO, POTENCIA DE 45 KVA, TENSAO NOMINAL DE 15 KV, TENSAO SECUNDARIA DE 220/127V, EM OLEO ISOLANTE TIPO MINERAL</t>
  </si>
  <si>
    <t>10.439,27</t>
  </si>
  <si>
    <t>TRANSFORMADOR TRIFASICO DE DISTRIBUICAO, POTENCIA DE 500 KVA, TENSAO NOMINAL DE 15 KV, TENSAO SECUNDARIA DE 220/127V, EM OLEO ISOLANTE TIPO MINERAL</t>
  </si>
  <si>
    <t>56.189,51</t>
  </si>
  <si>
    <t>TRANSFORMADOR TRIFASICO DE DISTRIBUICAO, POTENCIA DE 75 KVA, TENSAO NOMINAL DE 15 KV, TENSAO SECUNDARIA DE 220/127V, EM OLEO ISOLANTE TIPO MINERAL</t>
  </si>
  <si>
    <t>13.500,00</t>
  </si>
  <si>
    <t>TRANSFORMADOR TRIFASICO DE DISTRIBUICAO, POTENCIA DE 750 KVA, TENSAO NOMINAL DE 15 KV, TENSAO SECUNDARIA DE 220/127V, EM OLEO ISOLANTE TIPO MINERAL</t>
  </si>
  <si>
    <t>77.073,52</t>
  </si>
  <si>
    <t>TRANSPORTE - HORISTA (COLETADO CAIXA)</t>
  </si>
  <si>
    <t>TRANSPORTE - MENSALISTA (COLETADO CAIXA)</t>
  </si>
  <si>
    <t>138,86</t>
  </si>
  <si>
    <t>TRATOR DE ESTEIRAS, POTENCIA BRUTA DE 133 HP, PESO OPERACIONAL DE 14 T, COM LAMINA COM CAPACIDADE DE 3,00 M3</t>
  </si>
  <si>
    <t>879.448,23</t>
  </si>
  <si>
    <t>TRATOR DE ESTEIRAS, POTENCIA BRUTA DE 347 HP, PESO OPERACIONAL DE 38,5 T, COM ESCARIFICADOR E LAMINA COM CAPACIDADE DE 4,70M3</t>
  </si>
  <si>
    <t>3.623.017,32</t>
  </si>
  <si>
    <t>TRATOR DE ESTEIRAS, POTENCIA DE 100 HP, PESO OPERACIONAL DE 9,4 T, COM LAMINA COM CAPACIDADE DE 2,19 M3</t>
  </si>
  <si>
    <t>853.193,32</t>
  </si>
  <si>
    <t>TRATOR DE ESTEIRAS, POTENCIA DE 150 HP, PESO OPERACIONAL DE 16,7 T, COM RODA MOTRIZ ELEVADA E LAMINA COM CONTATO DE 3,18M3</t>
  </si>
  <si>
    <t>1.106.075,33</t>
  </si>
  <si>
    <t>TRATOR DE ESTEIRAS, POTENCIA DE 170 HP, PESO OPERACIONAL DE 19 T, COM LAMINA COM CAPACIDADE DE 5,2 M3</t>
  </si>
  <si>
    <t>1.099.310,24</t>
  </si>
  <si>
    <t>TRATOR DE ESTEIRAS, POTENCIA DE 347 HP, PESO OPERACIONAL DE 38,5 T, COM LAMINA COM CAPACIDADE DE 8,70M3</t>
  </si>
  <si>
    <t>TRATOR DE ESTEIRAS, POTENCIA NO VOLANTE DE 200 HP, PESO OPERACIONAL DE 20,1 T, COM RODA MOTRIZ ELEVADA E LAMINA COM CAPACIDADE DE 3,89 M3</t>
  </si>
  <si>
    <t>1.629.414,65</t>
  </si>
  <si>
    <t>TRATOR DE ESTEIRAS, POTENCIA 125 HP, PESO OPERACIONAL DE 12,9 T, COM LAMINA COM CAPACIDADE DE 2,7 M3</t>
  </si>
  <si>
    <t>892.978,19</t>
  </si>
  <si>
    <t>TRATOR DE PNEUS COM POTENCIA DE 105 CV, TRACAO 4 X 4, PESO COM LASTRO DE 5775 KG</t>
  </si>
  <si>
    <t>294.392,50</t>
  </si>
  <si>
    <t>TRATOR DE PNEUS COM POTENCIA DE 122 CV, TRACAO 4 X 4, PESO COM LASTRO DE 4510 KG</t>
  </si>
  <si>
    <t>341.121,47</t>
  </si>
  <si>
    <t>TRATOR DE PNEUS COM POTENCIA DE 15 CV, PESO COM LASTRO DE 1160 KG</t>
  </si>
  <si>
    <t>100.467,27</t>
  </si>
  <si>
    <t>TRATOR DE PNEUS COM POTENCIA DE 50 CV, TRACAO 4 X 2, PESO COM LASTRO DE 2714 KG</t>
  </si>
  <si>
    <t>162.922,87</t>
  </si>
  <si>
    <t>TRATOR DE PNEUS COM POTENCIA DE 85 CV, TRACAO 4 X 4, PESO COM LASTRO DE 4675 KG</t>
  </si>
  <si>
    <t>250.000,00</t>
  </si>
  <si>
    <t>TRATOR DE PNEUS COM POTENCIA DE 85 CV, TURBO,  PESO COM LASTRO DE 4900 KG</t>
  </si>
  <si>
    <t>240.829,42</t>
  </si>
  <si>
    <t>TRATOR DE PNEUS COM POTENCIA DE 95 CV, TRACAO 4 X 4, PESO MAXIMO DE 5225 KG</t>
  </si>
  <si>
    <t>268.691,57</t>
  </si>
  <si>
    <t>TRAVA / PRENDEDOR DE PORTA, EM LATAO CROMADO, MONTADO EM PISO</t>
  </si>
  <si>
    <t>28,36</t>
  </si>
  <si>
    <t>TRAVA-QUEDAS EM ACO PARA CORDA DE 12 MM, EXTENSOR DE 25 X 300 MM, COM MOSQUETAO TIPO GANCHO TRAVA DUPLA</t>
  </si>
  <si>
    <t>164,50</t>
  </si>
  <si>
    <t>TRELICA NERVURADA (ESPACADOR), ALTURA = 120,0 MM, DIAMETRO DOS BANZOS INFERIORES E SUPERIOR = 6,0 MM, DIAMETRO DA DIAGONAL = 4,2 MM</t>
  </si>
  <si>
    <t>7,73</t>
  </si>
  <si>
    <t>TRILHO PANTOGRAFICO CONCAVO, TIPO U, EM ALUMINIO, COM DIMENSOES DE APROX *35 X 35* MM, PARA ROLDANA DE PORTA DE CORRER</t>
  </si>
  <si>
    <t>18,72</t>
  </si>
  <si>
    <t>TRILHO PANTOGRAFICO RETO, EM ALUMINIO, TIPO U, COM DIMENSOES DE *38 X 38* MM PARA PORTA DE CORRER</t>
  </si>
  <si>
    <t>38,30</t>
  </si>
  <si>
    <t>TRILHO QUADRADO FRIZADO PARA RODIZIO (VERGALHAO MACICO), EM ALUMINIO, COM DIMENSOES DE *6 X 6* MM</t>
  </si>
  <si>
    <t>7,51</t>
  </si>
  <si>
    <t>TROLEY MANUAL CAPACIDADE 1 T</t>
  </si>
  <si>
    <t>624,94</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</si>
  <si>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</si>
  <si>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</si>
  <si>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</si>
  <si>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31,11</t>
  </si>
  <si>
    <t>TUBO ACO CARBONO COM COSTURA, NBR 5580, CLASSE L, DN = 40 MM, E = 3,0 MM, 3,34 KG/M</t>
  </si>
  <si>
    <t>51,12</t>
  </si>
  <si>
    <t>TUBO ACO CARBONO COM COSTURA, NBR 5580, CLASSE L, DN = 80 MM, E = 3,35 MM, 7,07 KG/M</t>
  </si>
  <si>
    <t>108,49</t>
  </si>
  <si>
    <t>TUBO ACO CARBONO COM COSTURA, NBR 5580, CLASSE M, DN = 25 MM, E = 3,35 MM, *2,50* KG//M</t>
  </si>
  <si>
    <t>37,71</t>
  </si>
  <si>
    <t>TUBO ACO CARBONO COM COSTURA, NBR 5580, CLASSE M, DN = 40 MM, E = 3,35 MM, *3,71* KG//M</t>
  </si>
  <si>
    <t>59,62</t>
  </si>
  <si>
    <t>TUBO ACO CARBONO COM COSTURA, NBR 5580, CLASSE M, DN = 80 MM, E = 4,05 MM, *8,47* KG/M</t>
  </si>
  <si>
    <t>127,73</t>
  </si>
  <si>
    <t>TUBO ACO CARBONO SEM COSTURA 1 1/2", E= *3,68 MM, SCHEDULE 40, 4,05 KG/M</t>
  </si>
  <si>
    <t>73,41</t>
  </si>
  <si>
    <t>TUBO ACO CARBONO SEM COSTURA 1 1/4", E= *3,56 MM, SCHEDULE 40, *3,38* KG/M</t>
  </si>
  <si>
    <t>67,36</t>
  </si>
  <si>
    <t>TUBO ACO CARBONO SEM COSTURA 1/2", E= *2,77 MM, SCHEDULE 40, *1,27 KG/M</t>
  </si>
  <si>
    <t>32,74</t>
  </si>
  <si>
    <t>TUBO ACO CARBONO SEM COSTURA 1/2", E= *3,73 MM, SCHEDULE 80, *1,62 KG/M</t>
  </si>
  <si>
    <t>TUBO ACO CARBONO SEM COSTURA 1", E= *3,38 MM, SCHEDULE 40, *2,50* KG/M</t>
  </si>
  <si>
    <t>TUBO ACO CARBONO SEM COSTURA 14", E= *11,13 MM, SCHEDULE 40, *94,55 KG/M</t>
  </si>
  <si>
    <t>1.556,60</t>
  </si>
  <si>
    <t>TUBO ACO CARBONO SEM COSTURA 2 1/2", E = 5,16 MM, SCHEDULE 40 (8,62 KG/M)</t>
  </si>
  <si>
    <t>145,95</t>
  </si>
  <si>
    <t>TUBO ACO CARBONO SEM COSTURA 2", E= *3,91* MM, SCHEDULE 40, *5,43* KG/M</t>
  </si>
  <si>
    <t>90,08</t>
  </si>
  <si>
    <t>TUBO ACO CARBONO SEM COSTURA 20", E= *12,70 MM, SCHEDULE 30, *154,97 KG/M</t>
  </si>
  <si>
    <t>2.986,82</t>
  </si>
  <si>
    <t>TUBO ACO CARBONO SEM COSTURA 20", E= *6,35 MM,  SCHEDULE 10, *78,46 KG/M</t>
  </si>
  <si>
    <t>1.655,14</t>
  </si>
  <si>
    <t>TUBO ACO CARBONO SEM COSTURA 3/4", E= *2,87 MM, SCHEDULE 40, *1,69 KG/M</t>
  </si>
  <si>
    <t>44,66</t>
  </si>
  <si>
    <t>TUBO ACO CARBONO SEM COSTURA 3/4", E= *3,91 MM, SCHEDULE 80, *2,19 KG/M.</t>
  </si>
  <si>
    <t>56,27</t>
  </si>
  <si>
    <t>TUBO ACO CARBONO SEM COSTURA 3", E= *5,49 MM, SCHEDULE 40, *11,28* KG/M</t>
  </si>
  <si>
    <t>183,75</t>
  </si>
  <si>
    <t>TUBO ACO CARBONO SEM COSTURA 4", E= *6,02 MM, SCHEDULE 40, *16,06 KG/M</t>
  </si>
  <si>
    <t>267,35</t>
  </si>
  <si>
    <t>TUBO ACO CARBONO SEM COSTURA 4", E= *8,56 MM, SCHEDULE 80, *22,31 KG/M</t>
  </si>
  <si>
    <t>382,21</t>
  </si>
  <si>
    <t>TUBO ACO CARBONO SEM COSTURA 5", E= *6,55 MM, SCHEDULE 40, *21,75* KG/M</t>
  </si>
  <si>
    <t>419,38</t>
  </si>
  <si>
    <t>TUBO ACO CARBONO SEM COSTURA 6", E= *10,97 MM, SCHEDULE 80, *42,56 KG/M</t>
  </si>
  <si>
    <t>720,63</t>
  </si>
  <si>
    <t>TUBO ACO CARBONO SEM COSTURA 6", E= 7,11 MM,  SCHEDULE 40, *28,26 KG/M</t>
  </si>
  <si>
    <t>472,09</t>
  </si>
  <si>
    <t>TUBO ACO CARBONO SEM COSTURA 8", E= *12,70 MM, SCHEDULE 80, *64,64 KG/M</t>
  </si>
  <si>
    <t>947,04</t>
  </si>
  <si>
    <t>TUBO ACO CARBONO SEM COSTURA 8", E= *6,35 MM,  SCHEDULE 20, *33,27 KG/M</t>
  </si>
  <si>
    <t>547,73</t>
  </si>
  <si>
    <t>TUBO ACO CARBONO SEM COSTURA 8", E= *7,04 MM, SCHEDULE 30, *36,75 KG/M</t>
  </si>
  <si>
    <t>597,53</t>
  </si>
  <si>
    <t>TUBO ACO CARBONO SEM COSTURA 8", E= *8,18 MM, SCHEDULE 40, *42,55 KG/M</t>
  </si>
  <si>
    <t>710,81</t>
  </si>
  <si>
    <t>TUBO ACO GALVANIZADO COM COSTURA, CLASSE LEVE, DN 100 MM ( 4"),  E = 3,75 MM,  *10,55* KG/M (NBR 5580)</t>
  </si>
  <si>
    <t>183,72</t>
  </si>
  <si>
    <t>TUBO ACO GALVANIZADO COM COSTURA, CLASSE LEVE, DN 15 MM ( 1/2"),  E = 2,25 MM,  *1,2* KG/M (NBR 5580)</t>
  </si>
  <si>
    <t>21,46</t>
  </si>
  <si>
    <t>TUBO ACO GALVANIZADO COM COSTURA, CLASSE LEVE, DN 20 MM ( 3/4"),  E = 2,25 MM,  *1,3* KG/M (NBR 5580)</t>
  </si>
  <si>
    <t>TUBO ACO GALVANIZADO COM COSTURA, CLASSE LEVE, DN 25 MM ( 1"),  E = 2,65 MM,  *2,11* KG/M (NBR 5580)</t>
  </si>
  <si>
    <t>37,52</t>
  </si>
  <si>
    <t>TUBO ACO GALVANIZADO COM COSTURA, CLASSE LEVE, DN 32 MM ( 1 1/4"),  E = 2,65 MM,  *2,71* KG/M (NBR 5580)</t>
  </si>
  <si>
    <t>54,68</t>
  </si>
  <si>
    <t>TUBO ACO GALVANIZADO COM COSTURA, CLASSE LEVE, DN 40 MM ( 1 1/2"),  E = 3,00 MM,  *3,48* KG/M (NBR 5580)</t>
  </si>
  <si>
    <t>60,43</t>
  </si>
  <si>
    <t>TUBO ACO GALVANIZADO COM COSTURA, CLASSE LEVE, DN 50 MM ( 2"),  E = 3,00 MM,  *4,40* KG/M (NBR 5580)</t>
  </si>
  <si>
    <t>78,86</t>
  </si>
  <si>
    <t>TUBO ACO GALVANIZADO COM COSTURA, CLASSE LEVE, DN 65 MM ( 2 1/2"),  E = 3,35 MM, * 6,23* KG/M (NBR 5580)</t>
  </si>
  <si>
    <t>110,34</t>
  </si>
  <si>
    <t>TUBO ACO GALVANIZADO COM COSTURA, CLASSE LEVE, DN 80 MM ( 3"),  E = 3,35 MM, *7,32* KG/M (NBR 5580)</t>
  </si>
  <si>
    <t>126,77</t>
  </si>
  <si>
    <t>TUBO ACO GALVANIZADO COM COSTURA, CLASSE MEDIA, DN 1.1/2", E = *3,25* MM, PESO *3,61* KG/M (NBR 5580)</t>
  </si>
  <si>
    <t>60,49</t>
  </si>
  <si>
    <t>TUBO ACO GALVANIZADO COM COSTURA, CLASSE MEDIA, DN 1.1/4", E = *3,25* MM, PESO *3,14* KG/M (NBR 5580)</t>
  </si>
  <si>
    <t>52,07</t>
  </si>
  <si>
    <t>TUBO ACO GALVANIZADO COM COSTURA, CLASSE MEDIA, DN 1/2", E = *2,65* MM, PESO *1,22* KG/M (NBR 5580)</t>
  </si>
  <si>
    <t>22,00</t>
  </si>
  <si>
    <t>TUBO ACO GALVANIZADO COM COSTURA, CLASSE MEDIA, DN 1", E = 3,38 MM, PESO 2,50 KG/M (NBR 5580)</t>
  </si>
  <si>
    <t>41,29</t>
  </si>
  <si>
    <t>TUBO ACO GALVANIZADO COM COSTURA, CLASSE MEDIA, DN 2.1/2", E = *3,65* MM, PESO *6,51* KG/M (NBR 5580)</t>
  </si>
  <si>
    <t>108,25</t>
  </si>
  <si>
    <t>TUBO ACO GALVANIZADO COM COSTURA, CLASSE MEDIA, DN 2", E = *3,65* MM, PESO *5,10* KG/M (NBR 5580)</t>
  </si>
  <si>
    <t>87,23</t>
  </si>
  <si>
    <t>TUBO ACO GALVANIZADO COM COSTURA, CLASSE MEDIA, DN 3/4", E = *2,65* MM, PESO *1,58* KG/M (NBR 5580)</t>
  </si>
  <si>
    <t>27,83</t>
  </si>
  <si>
    <t>TUBO ACO GALVANIZADO COM COSTURA, CLASSE MEDIA, DN 3", E = *4,05* MM, PESO *8,47* KG/M (NBR 5580)</t>
  </si>
  <si>
    <t>145,67</t>
  </si>
  <si>
    <t>TUBO ACO GALVANIZADO COM COSTURA, CLASSE MEDIA, DN 4", E = 4,50* MM, PESO 12,10* KG/M (NBR 5580)</t>
  </si>
  <si>
    <t>200,62</t>
  </si>
  <si>
    <t>TUBO ACO GALVANIZADO COM COSTURA, CLASSE MEDIA, DN 5", E = *5,40* MM, PESO *17,80* KG/M (NBR 5580)</t>
  </si>
  <si>
    <t>300,37</t>
  </si>
  <si>
    <t>TUBO ACO GALVANIZADO COM COSTURA, CLASSE MEDIA, DN 6", E = 4,85* MM, PESO 19,68* KG/M (NBR 5580)</t>
  </si>
  <si>
    <t>325,75</t>
  </si>
  <si>
    <t>TUBO ACO INDUSTRIAL DN 2" (50,8 MM) E=1,50MM, PESO= 1,8237 KG/M</t>
  </si>
  <si>
    <t>TUBO COLETOR DE ESGOTO PVC, JEI, DN 100 MM (NBR  7362)</t>
  </si>
  <si>
    <t>39,44</t>
  </si>
  <si>
    <t>TUBO COLETOR DE ESGOTO PVC, JEI, DN 200 MM (NBR 7362)</t>
  </si>
  <si>
    <t>127,67</t>
  </si>
  <si>
    <t>TUBO COLETOR DE ESGOTO PVC, JEI, DN 250 MM (NBR 7362)</t>
  </si>
  <si>
    <t>217,71</t>
  </si>
  <si>
    <t>TUBO COLETOR DE ESGOTO PVC, JEI, DN 300 MM (NBR 7362)</t>
  </si>
  <si>
    <t>351,64</t>
  </si>
  <si>
    <t>TUBO COLETOR DE ESGOTO PVC, JEI, DN 350 MM (NBR 7362)</t>
  </si>
  <si>
    <t>435,51</t>
  </si>
  <si>
    <t>TUBO COLETOR DE ESGOTO PVC, JEI, DN 400 MM (NBR 7362)</t>
  </si>
  <si>
    <t>564,09</t>
  </si>
  <si>
    <t>TUBO COLETOR DE ESGOTO, PVC, JEI, DN 150 MM  (NBR 7362)</t>
  </si>
  <si>
    <t>85,05</t>
  </si>
  <si>
    <t>TUBO CORRUGADO PEAD, PAREDE DUPLA, INTERNA LISA, JEI, DN/DI *1000* MM, PARA SANEAMENTO (DRENAGEM/ESGOTO)</t>
  </si>
  <si>
    <t>1.542,57</t>
  </si>
  <si>
    <t>TUBO CORRUGADO PEAD, PAREDE DUPLA, INTERNA LISA, JEI, DN/DI *400* MM, PARA SANEAMENTO (DRENAGEM/ESGOTO)</t>
  </si>
  <si>
    <t>278,53</t>
  </si>
  <si>
    <t>TUBO CORRUGADO PEAD, PAREDE DUPLA, INTERNA LISA, JEI, DN/DI *800* MM, PARA SANEAMENTO (DRENAGEM/ESGOTO)</t>
  </si>
  <si>
    <t>1.001,36</t>
  </si>
  <si>
    <t>TUBO CORRUGADO PEAD, PAREDE DUPLA, INTERNA LISA, JEI, DN/DI 1200 MM, PARA SANEAMENTO (DRENAGEM/ESGOTO)</t>
  </si>
  <si>
    <t>2.131,93</t>
  </si>
  <si>
    <t>TUBO CORRUGADO PEAD, PAREDE DUPLA, INTERNA LISA, JEI, DN/DI 250 MM, PARA SANEAMENTO (DRENAGEM/ESGOTO)</t>
  </si>
  <si>
    <t>109,70</t>
  </si>
  <si>
    <t>TUBO CORRUGADO PEAD, PAREDE DUPLA, INTERNA LISA, JEI, DN/DI 300 MM, PARA SANEAMENTO (DRENAGEM/ESGOTO)</t>
  </si>
  <si>
    <t>171,86</t>
  </si>
  <si>
    <t>TUBO CORRUGADO PEAD, PAREDE DUPLA, INTERNA LISA, JEI, DN/DI 600 MM, PARA SANEAMENTO (DRENAGEM/ESGOTO)</t>
  </si>
  <si>
    <t>615,64</t>
  </si>
  <si>
    <t>TUBO CPVC SOLDAVEL, 35 MM, AGUA QUENTE PREDIAL (NBR 15884)</t>
  </si>
  <si>
    <t>37,39</t>
  </si>
  <si>
    <t>TUBO CPVC, SOLDAVEL, 15 MM, AGUA QUENTE PREDIAL (NBR 15884)</t>
  </si>
  <si>
    <t>10,61</t>
  </si>
  <si>
    <t>TUBO CPVC, SOLDAVEL, 22 MM, AGUA QUENTE PREDIAL (NBR 15884)</t>
  </si>
  <si>
    <t>18,81</t>
  </si>
  <si>
    <t>TUBO CPVC, SOLDAVEL, 28 MM, AGUA QUENTE PREDIAL (NBR 15884)</t>
  </si>
  <si>
    <t>30,19</t>
  </si>
  <si>
    <t>TUBO CPVC, SOLDAVEL, 42 MM, AGUA QUENTE PREDIAL (NBR 15884)</t>
  </si>
  <si>
    <t>51,23</t>
  </si>
  <si>
    <t>TUBO CPVC, SOLDAVEL, 54 MM, AGUA QUENTE PREDIAL (NBR 15884)</t>
  </si>
  <si>
    <t>78,10</t>
  </si>
  <si>
    <t>TUBO CPVC, SOLDAVEL, 73 MM, AGUA QUENTE PREDIAL (NBR 15884)</t>
  </si>
  <si>
    <t>119,97</t>
  </si>
  <si>
    <t>TUBO CPVC, SOLDAVEL, 89 MM, AGUA QUENTE PREDIAL (NBR 15884)</t>
  </si>
  <si>
    <t>190,11</t>
  </si>
  <si>
    <t>TUBO DE BORRACHA ELASTOMERICA FLEXIVEL, PRETA, PARA ISOLAMENTO TERMICO DE TUBULACAO, DN 1 1/8" (28 MM), E= 32 MM, COEFICIENTE DE CONDUTIVIDADE TERMICA 0,036W/mK, VAPOR DE AGUA MAIOR OU IGUAL A 10.000</t>
  </si>
  <si>
    <t>100,81</t>
  </si>
  <si>
    <t>TUBO DE BORRACHA ELASTOMERICA FLEXIVEL, PRETA, PARA ISOLAMENTO TERMICO DE TUBULACAO, DN 1 3/8" (35 MM), E= 32 MM, COEFICIENTE DE CONDUTIVIDADE TERMICA 0,036W/mK, VAPOR DE AGUA MAIOR OU IGUAL A 10.000</t>
  </si>
  <si>
    <t>119,57</t>
  </si>
  <si>
    <t>TUBO DE BORRACHA ELASTOMERICA FLEXIVEL, PRETA, PARA ISOLAMENTO TERMICO DE TUBULACAO, DN 1 5/8" (42 MM), E= 32 MM, COEFICIENTE DE CONDUTIVIDADE TERMICA 0,036W/mK, VAPOR DE AGUA MAIOR OU IGUAL A 10.000</t>
  </si>
  <si>
    <t>136,46</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</si>
  <si>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</si>
  <si>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</si>
  <si>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6,64</t>
  </si>
  <si>
    <t>TUBO DE BORRACHA ELASTOMERICA FLEXIVEL, PRETA, PARA ISOLAMENTO TERMICO DE TUBULACAO, DN 1" (25 MM), E= 32 MM, COEFICIENTE DE CONDUTIVIDADE TERMICA 0,036W/mK, VAPOR DE AGUA MAIOR OU IGUAL A 10.000</t>
  </si>
  <si>
    <t>94,37</t>
  </si>
  <si>
    <t>TUBO DE BORRACHA ELASTOMERICA FLEXIVEL, PRETA, PARA ISOLAMENTO TERMICO DE TUBULACAO, DN 2 1/8" (54 MM), E= 32 MM, COEFICIENTE DE CONDUTIVIDADE TERMICA 0,036W/mK, VAPOR DE AGUA MAIOR OU IGUAL A 10.000</t>
  </si>
  <si>
    <t>163,31</t>
  </si>
  <si>
    <t>TUBO DE BORRACHA ELASTOMERICA FLEXIVEL, PRETA, PARA ISOLAMENTO TERMICO DE TUBULACAO, DN 2 5/8" (*64* MM), E= *32* MM, COEFICIENTE DE CONDUTIVIDADE TERMICA 0,036W/MK, VAPOR DE AGUA MAIOR OU IGUAL A 10.000</t>
  </si>
  <si>
    <t>165,62</t>
  </si>
  <si>
    <t>TUBO DE BORRACHA ELASTOMERICA FLEXIVEL, PRETA, PARA ISOLAMENTO TERMICO DE TUBULACAO, DN 3/4" (18 MM), E= 32 MM, COEFICIENTE DE CONDUTIVIDADE TERMICA 0,036W/mK, VAPOR DE AGUA MAIOR OU IGUAL A 10.000</t>
  </si>
  <si>
    <t>90,62</t>
  </si>
  <si>
    <t>TUBO DE BORRACHA ELASTOMERICA FLEXIVEL, PRETA, PARA ISOLAMENTO TERMICO DE TUBULACAO, DN 3/8" (10 MM), E= 19 MM, COEFICIENTE DE CONDUTIVIDADE TERMICA 0,036W/mK, VAPOR DE AGUA MAIOR OU IGUAL A 10.000</t>
  </si>
  <si>
    <t>16,70</t>
  </si>
  <si>
    <t>TUBO DE BORRACHA ELASTOMERICA FLEXIVEL, PRETA, PARA ISOLAMENTO TERMICO DE TUBULACAO, DN 5/8" (15 MM), E= 19 MM, COEFICIENTE DE CONDUTIVIDADE TERMICA 0,036W/MK, VAPOR DE AGUA MAIOR OU IGUAL A 10.000</t>
  </si>
  <si>
    <t>21,93</t>
  </si>
  <si>
    <t>TUBO DE BORRACHA ELASTOMERICA FLEXIVEL, PRETA, PARA ISOLAMENTO TERMICO DE TUBULACAO, DN 7/8" (22 MM), E= 32 MM, COEFICIENTE DE CONDUTIVIDADE TERMICA 0,036W/mK, VAPOR DE AGUA MAIOR OU IGUAL A 10.000</t>
  </si>
  <si>
    <t>72,84</t>
  </si>
  <si>
    <t>TUBO DE COBRE CLASSE "A", DN = 1 " (28 MM), PARA INSTALACOES DE MEDIA PRESSAO PARA GASES COMBUSTIVEIS E MEDICINAIS</t>
  </si>
  <si>
    <t>112,56</t>
  </si>
  <si>
    <t>TUBO DE COBRE CLASSE "A", DN = 1 1/2 " (42 MM), PARA INSTALACOES DE MEDIA PRESSAO PARA GASES COMBUSTIVEIS E MEDICINAIS</t>
  </si>
  <si>
    <t>204,54</t>
  </si>
  <si>
    <t>TUBO DE COBRE CLASSE "A", DN = 1 1/4 " (35 MM), PARA INSTALACOES DE MEDIA PRESSAO PARA GASES COMBUSTIVEIS E MEDICINAIS</t>
  </si>
  <si>
    <t>170,01</t>
  </si>
  <si>
    <t>TUBO DE COBRE CLASSE "A", DN = 1/2 " (15 MM), PARA INSTALACOES DE MEDIA PRESSAO PARA GASES COMBUSTIVEIS E MEDICINAIS</t>
  </si>
  <si>
    <t>TUBO DE COBRE CLASSE "A", DN = 2 1/2 " (66 MM), PARA INSTALACOES DE MEDIA PRESSAO PARA GASES COMBUSTIVEIS E MEDICINAIS</t>
  </si>
  <si>
    <t>376,50</t>
  </si>
  <si>
    <t>TUBO DE COBRE CLASSE "A", DN = 3 " (79 MM), PARA INSTALACOES DE MEDIA PRESSAO PARA GASES COMBUSTIVEIS E MEDICINAIS</t>
  </si>
  <si>
    <t>554,69</t>
  </si>
  <si>
    <t>TUBO DE COBRE CLASSE "A", DN = 3/4 " (22 MM), PARA INSTALACOES DE MEDIA PRESSAO PARA GASES COMBUSTIVEIS E MEDICINAIS</t>
  </si>
  <si>
    <t>TUBO DE COBRE CLASSE "A", DN = 4 " (104 MM), PARA INSTALACOES DE MEDIA PRESSAO PARA GASES COMBUSTIVEIS E MEDICINAIS</t>
  </si>
  <si>
    <t>841,04</t>
  </si>
  <si>
    <t>TUBO DE COBRE CLASSE "E", DN = 104 MM, PARA INSTALACAO HIDRAULICA PREDIAL</t>
  </si>
  <si>
    <t>665,96</t>
  </si>
  <si>
    <t>TUBO DE COBRE CLASSE "E", DN = 15 MM, PARA INSTALACAO HIDRAULICA PREDIAL</t>
  </si>
  <si>
    <t>TUBO DE COBRE CLASSE "E", DN = 22 MM, PARA INSTALACAO HIDRAULICA PREDIAL</t>
  </si>
  <si>
    <t>60,76</t>
  </si>
  <si>
    <t>TUBO DE COBRE CLASSE "E", DN = 28 MM, PARA INSTALACAO HIDRAULICA PREDIAL</t>
  </si>
  <si>
    <t>77,11</t>
  </si>
  <si>
    <t>TUBO DE COBRE CLASSE "E", DN = 35 MM, PARA INSTALACAO HIDRAULICA PREDIAL</t>
  </si>
  <si>
    <t>111,98</t>
  </si>
  <si>
    <t>TUBO DE COBRE CLASSE "E", DN = 42 MM, PARA INSTALACAO HIDRAULICA PREDIAL</t>
  </si>
  <si>
    <t>151,22</t>
  </si>
  <si>
    <t>TUBO DE COBRE CLASSE "E", DN = 54 MM, PARA INSTALACAO HIDRAULICA PREDIAL</t>
  </si>
  <si>
    <t>219,30</t>
  </si>
  <si>
    <t>TUBO DE COBRE CLASSE "E", DN = 66 MM, PARA INSTALACAO HIDRAULICA PREDIAL</t>
  </si>
  <si>
    <t>308,95</t>
  </si>
  <si>
    <t>TUBO DE COBRE CLASSE "E", DN = 79 MM, PARA INSTALACAO HIDRAULICA PREDIAL</t>
  </si>
  <si>
    <t>451,63</t>
  </si>
  <si>
    <t>TUBO DE COBRE CLASSE "I", DN = 1 " (28 MM), PARA INSTALACOES INDUSTRIAIS DE ALTA PRESSAO E VAPOR</t>
  </si>
  <si>
    <t>148,34</t>
  </si>
  <si>
    <t>TUBO DE COBRE CLASSE "I", DN = 1 1/2 " (42 MM), PARA INSTALACOES INDUSTRIAIS DE ALTA PRESSAO E VAPOR</t>
  </si>
  <si>
    <t>260,72</t>
  </si>
  <si>
    <t>TUBO DE COBRE CLASSE "I", DN = 1 1/4 " (35 MM), PARA INSTALACOES INDUSTRIAIS DE ALTA PRESSAO E VAPOR</t>
  </si>
  <si>
    <t>214,55</t>
  </si>
  <si>
    <t>TUBO DE COBRE CLASSE "I", DN = 1/2 " (15 MM), PARA INSTALACOES INDUSTRIAIS DE ALTA PRESSAO E VAPOR</t>
  </si>
  <si>
    <t>65,69</t>
  </si>
  <si>
    <t>TUBO DE COBRE CLASSE "I", DN = 2 " (54 MM), PARA INSTALACOES INDUSTRIAIS DE ALTA PRESSAO E VAPOR</t>
  </si>
  <si>
    <t>361,04</t>
  </si>
  <si>
    <t>TUBO DE COBRE CLASSE "I", DN = 2 1/2 " (66 MM), PARA INSTALACOES INDUSTRIAIS DE ALTA PRESSAO E VAPOR</t>
  </si>
  <si>
    <t>468,44</t>
  </si>
  <si>
    <t>TUBO DE COBRE CLASSE "I", DN = 3 " (79 MM), PARA INSTALACOES INDUSTRIAIS DE ALTA PRESSAO E VAPOR</t>
  </si>
  <si>
    <t>693,79</t>
  </si>
  <si>
    <t>TUBO DE COBRE CLASSE "I", DN = 3/4 " (22 MM), PARA INSTALACOES INDUSTRIAIS DE ALTA PRESSAO E VAPOR</t>
  </si>
  <si>
    <t>TUBO DE COBRE CLASSE "I", DN = 4" (104 MM), PARA INSTALACOES INDUSTRIAIS DE ALTA PRESSAO E VAPOR</t>
  </si>
  <si>
    <t>1.021,22</t>
  </si>
  <si>
    <t>TUBO DE COBRE FLEXIVEL, D = 1/2 ", E = 0,79 MM, PARA AR-CONDICIONADO/ INSTALACOES GAS RESIDENCIAIS E COMERCIAIS</t>
  </si>
  <si>
    <t>46,53</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</si>
  <si>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</si>
  <si>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</si>
  <si>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</si>
  <si>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70,00</t>
  </si>
  <si>
    <t>TUBO DE COBRE FLEXIVEL, D = 3/8 ", E = 0,79 MM, PARA AR-CONDICIONADO/ INSTALACOES GAS RESIDENCIAIS E COMERCIAIS</t>
  </si>
  <si>
    <t>34,31</t>
  </si>
  <si>
    <t>TUBO DE COBRE FLEXIVEL, D = 5/16 ", E = 0,79 MM, PARA AR-CONDICIONADO/ INSTALACOES GAS RESIDENCIAIS E COMERCIAIS</t>
  </si>
  <si>
    <t>27,43</t>
  </si>
  <si>
    <t>TUBO DE COBRE FLEXIVEL, D = 5/8 ", E = 0,79 MM, PARA AR-CONDICIONADO/ INSTALACOES GAS RESIDENCIAIS E COMERCIAIS</t>
  </si>
  <si>
    <t>57,88</t>
  </si>
  <si>
    <t>TUBO DE COBRE, CLASSE "A", DN = 2" (54 MM), PARA INSTALACOES DE MEDIA PRESSAO PARA GASES COMBUSTIVEIS E MEDICINAIS</t>
  </si>
  <si>
    <t>291,04</t>
  </si>
  <si>
    <t>TUBO DE CONCRETO ARMADO PARA AGUAS PLUVIAIS, CLASSE PA-1, COM ENCAIXE PONTA E BOLSA, DIAMETRO NOMINAL DE = 600 MM</t>
  </si>
  <si>
    <t>195,00</t>
  </si>
  <si>
    <t>TUBO DE CONCRETO ARMADO PARA AGUAS PLUVIAIS, CLASSE PA-1, COM ENCAIXE PONTA E BOLSA, DIAMETRO NOMINAL DE 1000 MM</t>
  </si>
  <si>
    <t>380,16</t>
  </si>
  <si>
    <t>TUBO DE CONCRETO ARMADO PARA AGUAS PLUVIAIS, CLASSE PA-1, COM ENCAIXE PONTA E BOLSA, DIAMETRO NOMINAL DE 1100 MM</t>
  </si>
  <si>
    <t>532,56</t>
  </si>
  <si>
    <t>TUBO DE CONCRETO ARMADO PARA AGUAS PLUVIAIS, CLASSE PA-1, COM ENCAIXE PONTA E BOLSA, DIAMETRO NOMINAL DE 1200 MM</t>
  </si>
  <si>
    <t>567,79</t>
  </si>
  <si>
    <t>TUBO DE CONCRETO ARMADO PARA AGUAS PLUVIAIS, CLASSE PA-1, COM ENCAIXE PONTA E BOLSA, DIAMETRO NOMINAL DE 1500 MM</t>
  </si>
  <si>
    <t>822,60</t>
  </si>
  <si>
    <t>TUBO DE CONCRETO ARMADO PARA AGUAS PLUVIAIS, CLASSE PA-1, COM ENCAIXE PONTA E BOLSA, DIAMETRO NOMINAL DE 2000 MM</t>
  </si>
  <si>
    <t>2.279,43</t>
  </si>
  <si>
    <t>TUBO DE CONCRETO ARMADO PARA AGUAS PLUVIAIS, CLASSE PA-1, COM ENCAIXE PONTA E BOLSA, DIAMETRO NOMINAL DE 300 MM</t>
  </si>
  <si>
    <t>89,30</t>
  </si>
  <si>
    <t>TUBO DE CONCRETO ARMADO PARA AGUAS PLUVIAIS, CLASSE PA-1, COM ENCAIXE PONTA E BOLSA, DIAMETRO NOMINAL DE 400 MM</t>
  </si>
  <si>
    <t>100,77</t>
  </si>
  <si>
    <t>TUBO DE CONCRETO ARMADO PARA AGUAS PLUVIAIS, CLASSE PA-1, COM ENCAIXE PONTA E BOLSA, DIAMETRO NOMINAL DE 500 MM</t>
  </si>
  <si>
    <t>120,44</t>
  </si>
  <si>
    <t>TUBO DE CONCRETO ARMADO PARA AGUAS PLUVIAIS, CLASSE PA-1, COM ENCAIXE PONTA E BOLSA, DIAMETRO NOMINAL DE 700 MM</t>
  </si>
  <si>
    <t>TUBO DE CONCRETO ARMADO PARA AGUAS PLUVIAIS, CLASSE PA-1, COM ENCAIXE PONTA E BOLSA, DIAMETRO NOMINAL DE 800 MM</t>
  </si>
  <si>
    <t>324,45</t>
  </si>
  <si>
    <t>TUBO DE CONCRETO ARMADO PARA AGUAS PLUVIAIS, CLASSE PA-1, COM ENCAIXE PONTA E BOLSA, DIAMETRO NOMINAL DE 900 MM</t>
  </si>
  <si>
    <t>372,79</t>
  </si>
  <si>
    <t>TUBO DE CONCRETO ARMADO PARA AGUAS PLUVIAIS, CLASSE PA-2, COM ENCAIXE PONTA E BOLSA, DIAMETRO NOMINAL DE 1000 MM</t>
  </si>
  <si>
    <t>417,85</t>
  </si>
  <si>
    <t>TUBO DE CONCRETO ARMADO PARA AGUAS PLUVIAIS, CLASSE PA-2, COM ENCAIXE PONTA E BOLSA, DIAMETRO NOMINAL DE 1100 MM</t>
  </si>
  <si>
    <t>576,80</t>
  </si>
  <si>
    <t>TUBO DE CONCRETO ARMADO PARA AGUAS PLUVIAIS, CLASSE PA-2, COM ENCAIXE PONTA E BOLSA, DIAMETRO NOMINAL DE 1200 MM</t>
  </si>
  <si>
    <t>612,85</t>
  </si>
  <si>
    <t>TUBO DE CONCRETO ARMADO PARA AGUAS PLUVIAIS, CLASSE PA-2, COM ENCAIXE PONTA E BOLSA, DIAMETRO NOMINAL DE 1500 MM</t>
  </si>
  <si>
    <t>879,95</t>
  </si>
  <si>
    <t>TUBO DE CONCRETO ARMADO PARA AGUAS PLUVIAIS, CLASSE PA-2, COM ENCAIXE PONTA E BOLSA, DIAMETRO NOMINAL DE 2000 MM</t>
  </si>
  <si>
    <t>2.556,30</t>
  </si>
  <si>
    <t>TUBO DE CONCRETO ARMADO PARA AGUAS PLUVIAIS, CLASSE PA-2, COM ENCAIXE PONTA E BOLSA, DIAMETRO NOMINAL DE 300 MM</t>
  </si>
  <si>
    <t>TUBO DE CONCRETO ARMADO PARA AGUAS PLUVIAIS, CLASSE PA-2, COM ENCAIXE PONTA E BOLSA, DIAMETRO NOMINAL DE 400 MM</t>
  </si>
  <si>
    <t>106,51</t>
  </si>
  <si>
    <t>TUBO DE CONCRETO ARMADO PARA AGUAS PLUVIAIS, CLASSE PA-2, COM ENCAIXE PONTA E BOLSA, DIAMETRO NOMINAL DE 500 MM</t>
  </si>
  <si>
    <t>TUBO DE CONCRETO ARMADO PARA AGUAS PLUVIAIS, CLASSE PA-2, COM ENCAIXE PONTA E BOLSA, DIAMETRO NOMINAL DE 600 MM</t>
  </si>
  <si>
    <t>169,19</t>
  </si>
  <si>
    <t>TUBO DE CONCRETO ARMADO PARA AGUAS PLUVIAIS, CLASSE PA-2, COM ENCAIXE PONTA E BOLSA, DIAMETRO NOMINAL DE 700 MM</t>
  </si>
  <si>
    <t>258,90</t>
  </si>
  <si>
    <t>TUBO DE CONCRETO ARMADO PARA AGUAS PLUVIAIS, CLASSE PA-2, COM ENCAIXE PONTA E BOLSA, DIAMETRO NOMINAL DE 800 MM</t>
  </si>
  <si>
    <t>TUBO DE CONCRETO ARMADO PARA AGUAS PLUVIAIS, CLASSE PA-2, COM ENCAIXE PONTA E BOLSA, DIAMETRO NOMINAL DE 900 MM</t>
  </si>
  <si>
    <t>376,89</t>
  </si>
  <si>
    <t>TUBO DE CONCRETO ARMADO PARA AGUAS PLUVIAIS, CLASSE PA-3, COM ENCAIXE PONTA E BOLSA, DIAMETRO NOMINAL DE 1000 MM</t>
  </si>
  <si>
    <t>TUBO DE CONCRETO ARMADO PARA AGUAS PLUVIAIS, CLASSE PA-3, COM ENCAIXE PONTA E BOLSA, DIAMETRO NOMINAL DE 1100 MM</t>
  </si>
  <si>
    <t>700,52</t>
  </si>
  <si>
    <t>TUBO DE CONCRETO ARMADO PARA AGUAS PLUVIAIS, CLASSE PA-3, COM ENCAIXE PONTA E BOLSA, DIAMETRO NOMINAL DE 1200 MM</t>
  </si>
  <si>
    <t>847,02</t>
  </si>
  <si>
    <t>TUBO DE CONCRETO ARMADO PARA AGUAS PLUVIAIS, CLASSE PA-3, COM ENCAIXE PONTA E BOLSA, DIAMETRO NOMINAL DE 1500 MM</t>
  </si>
  <si>
    <t>1.286,34</t>
  </si>
  <si>
    <t>TUBO DE CONCRETO ARMADO PARA AGUAS PLUVIAIS, CLASSE PA-3, COM ENCAIXE PONTA E BOLSA, DIAMETRO NOMINAL DE 400 MM</t>
  </si>
  <si>
    <t>155,67</t>
  </si>
  <si>
    <t>TUBO DE CONCRETO ARMADO PARA AGUAS PLUVIAIS, CLASSE PA-3, COM ENCAIXE PONTA E BOLSA, DIAMETRO NOMINAL DE 500 MM</t>
  </si>
  <si>
    <t>209,74</t>
  </si>
  <si>
    <t>TUBO DE CONCRETO ARMADO PARA AGUAS PLUVIAIS, CLASSE PA-3, COM ENCAIXE PONTA E BOLSA, DIAMETRO NOMINAL DE 600 MM</t>
  </si>
  <si>
    <t>253,99</t>
  </si>
  <si>
    <t>TUBO DE CONCRETO ARMADO PARA AGUAS PLUVIAIS, CLASSE PA-3, COM ENCAIXE PONTA E BOLSA, DIAMETRO NOMINAL DE 700 MM</t>
  </si>
  <si>
    <t>437,52</t>
  </si>
  <si>
    <t>TUBO DE CONCRETO ARMADO PARA AGUAS PLUVIAIS, CLASSE PA-3, COM ENCAIXE PONTA E BOLSA, DIAMETRO NOMINAL DE 800 MM</t>
  </si>
  <si>
    <t>455,87</t>
  </si>
  <si>
    <t>TUBO DE CONCRETO ARMADO PARA AGUAS PLUVIAIS, CLASSE PA-3, COM ENCAIXE PONTA E BOLSA, DIAMETRO NOMINAL DE 900 MM</t>
  </si>
  <si>
    <t>488,31</t>
  </si>
  <si>
    <t>TUBO DE CONCRETO ARMADO PARA ESGOTO SANITARIO, CLASSE EA-2, COM ENCAIXE PONTA E BOLSA, COM JUNTA ELASTICA, DIAMETRO NOMINAL DE 1000 MM</t>
  </si>
  <si>
    <t>763,61</t>
  </si>
  <si>
    <t>TUBO DE CONCRETO ARMADO PARA ESGOTO SANITARIO, CLASSE EA-2, COM ENCAIXE PONTA E BOLSA, COM JUNTA ELASTICA, DIAMETRO NOMINAL DE 300 MM</t>
  </si>
  <si>
    <t>159,76</t>
  </si>
  <si>
    <t>TUBO DE CONCRETO ARMADO PARA ESGOTO SANITARIO, CLASSE EA-2, COM ENCAIXE PONTA E BOLSA, COM JUNTA ELASTICA, DIAMETRO NOMINAL DE 400 MM</t>
  </si>
  <si>
    <t>163,86</t>
  </si>
  <si>
    <t>TUBO DE CONCRETO ARMADO PARA ESGOTO SANITARIO, CLASSE EA-2, COM ENCAIXE PONTA E BOLSA, COM JUNTA ELASTICA, DIAMETRO NOMINAL DE 500 MM</t>
  </si>
  <si>
    <t>303,15</t>
  </si>
  <si>
    <t>TUBO DE CONCRETO ARMADO PARA ESGOTO SANITARIO, CLASSE EA-2, COM ENCAIXE PONTA E BOLSA, COM JUNTA ELASTICA, DIAMETRO NOMINAL DE 600 MM</t>
  </si>
  <si>
    <t>371,97</t>
  </si>
  <si>
    <t>TUBO DE CONCRETO ARMADO PARA ESGOTO SANITARIO, CLASSE EA-2, COM ENCAIXE PONTA E BOLSA, COM JUNTA ELASTICA, DIAMETRO NOMINAL DE 700 MM</t>
  </si>
  <si>
    <t>485,86</t>
  </si>
  <si>
    <t>TUBO DE CONCRETO ARMADO PARA ESGOTO SANITARIO, CLASSE EA-2, COM ENCAIXE PONTA E BOLSA, COM JUNTA ELASTICA, DIAMETRO NOMINAL DE 800 MM</t>
  </si>
  <si>
    <t>496,59</t>
  </si>
  <si>
    <t>TUBO DE CONCRETO ARMADO PARA ESGOTO SANITARIO, CLASSE EA-2, COM ENCAIXE PONTA E BOLSA, COM JUNTA ELASTICA, DIAMETRO NOMINAL DE 900 MM</t>
  </si>
  <si>
    <t>752,96</t>
  </si>
  <si>
    <t>TUBO DE CONCRETO ARMADO PARA ESGOTO SANITARIO, CLASSE EA-3, COM ENCAIXE PONTA E BOLSA, COM JUNTA ELASTICA, DIAMETRO NOMINAL DE 1000 MM</t>
  </si>
  <si>
    <t>975,00</t>
  </si>
  <si>
    <t>TUBO DE CONCRETO ARMADO PARA ESGOTO SANITARIO, CLASSE EA-3, COM ENCAIXE PONTA E BOLSA, COM JUNTA ELASTICA, DIAMETRO NOMINAL DE 400 MM</t>
  </si>
  <si>
    <t>193,36</t>
  </si>
  <si>
    <t>TUBO DE CONCRETO ARMADO PARA ESGOTO SANITARIO, CLASSE EA-3, COM ENCAIXE PONTA E BOLSA, COM JUNTA ELASTICA, DIAMETRO NOMINAL DE 500 MM</t>
  </si>
  <si>
    <t>403,10</t>
  </si>
  <si>
    <t>TUBO DE CONCRETO ARMADO PARA ESGOTO SANITARIO, CLASSE EA-3, COM ENCAIXE PONTA E BOLSA, COM JUNTA ELASTICA, DIAMETRO NOMINAL DE 600 MM</t>
  </si>
  <si>
    <t>426,86</t>
  </si>
  <si>
    <t>TUBO DE CONCRETO ARMADO PARA ESGOTO SANITARIO, CLASSE EA-3, COM ENCAIXE PONTA E BOLSA, COM JUNTA ELASTICA, DIAMETRO NOMINAL DE 700 MM</t>
  </si>
  <si>
    <t>557,14</t>
  </si>
  <si>
    <t>TUBO DE CONCRETO ARMADO PARA ESGOTO SANITARIO, CLASSE EA-3, COM ENCAIXE PONTA E BOLSA, COM JUNTA ELASTICA, DIAMETRO NOMINAL DE 800 MM</t>
  </si>
  <si>
    <t>610,39</t>
  </si>
  <si>
    <t>TUBO DE CONCRETO ARMADO PARA ESGOTO SANITARIO, CLASSE EA-3, COM ENCAIXE PONTA E BOLSA, COM JUNTA ELASTICA, DIAMETRO NOMINAL DE 900 MM</t>
  </si>
  <si>
    <t>864,39</t>
  </si>
  <si>
    <t>TUBO DE CONCRETO SIMPLES PARA AGUAS PLUVIAIS, CLASSE PS1, COM ENCAIXE MACHO E FEMEA, DIAMETRO NOMINAL DE 200 MM</t>
  </si>
  <si>
    <t>24,96</t>
  </si>
  <si>
    <t>TUBO DE CONCRETO SIMPLES PARA AGUAS PLUVIAIS, CLASSE PS1, COM ENCAIXE MACHO E FEMEA, DIAMETRO NOMINAL DE 300 MM</t>
  </si>
  <si>
    <t>TUBO DE CONCRETO SIMPLES PARA AGUAS PLUVIAIS, CLASSE PS1, COM ENCAIXE MACHO E FEMEA, DIAMETRO NOMINAL DE 400 MM</t>
  </si>
  <si>
    <t>48,79</t>
  </si>
  <si>
    <t>TUBO DE CONCRETO SIMPLES PARA AGUAS PLUVIAIS, CLASSE PS1, COM ENCAIXE MACHO E FEMEA, DIAMETRO NOMINAL DE 500 MM</t>
  </si>
  <si>
    <t>TUBO DE CONCRETO SIMPLES PARA AGUAS PLUVIAIS, CLASSE PS1, COM ENCAIXE MACHO E FEMEA, DIAMETRO NOMINAL DE 600 MM</t>
  </si>
  <si>
    <t>81,68</t>
  </si>
  <si>
    <t>TUBO DE CONCRETO SIMPLES PARA AGUAS PLUVIAIS, CLASSE PS1, COM ENCAIXE PONTA E BOLSA, DIAMETRO NOMINAL DE 200 MM</t>
  </si>
  <si>
    <t>30,64</t>
  </si>
  <si>
    <t>TUBO DE CONCRETO SIMPLES PARA AGUAS PLUVIAIS, CLASSE PS1, COM ENCAIXE PONTA E BOLSA, DIAMETRO NOMINAL DE 300 MM</t>
  </si>
  <si>
    <t>41,99</t>
  </si>
  <si>
    <t>TUBO DE CONCRETO SIMPLES PARA AGUAS PLUVIAIS, CLASSE PS1, COM ENCAIXE PONTA E BOLSA, DIAMETRO NOMINAL DE 400 MM</t>
  </si>
  <si>
    <t>TUBO DE CONCRETO SIMPLES PARA AGUAS PLUVIAIS, CLASSE PS1, COM ENCAIXE PONTA E BOLSA, DIAMETRO NOMINAL DE 500 MM</t>
  </si>
  <si>
    <t>73,85</t>
  </si>
  <si>
    <t>TUBO DE CONCRETO SIMPLES PARA AGUAS PLUVIAIS, CLASSE PS1, COM ENCAIXE PONTA E BOLSA, DIAMETRO NOMINAL DE 600 MM</t>
  </si>
  <si>
    <t>88,40</t>
  </si>
  <si>
    <t>TUBO DE CONCRETO SIMPLES PARA AGUAS PLUVIAIS, CLASSE PS2, COM ENCAIXE PONTA E BOLSA, DIAMETRO NOMINAL DE 200 MM</t>
  </si>
  <si>
    <t>TUBO DE CONCRETO SIMPLES PARA AGUAS PLUVIAIS, CLASSE PS2, COM ENCAIXE PONTA E BOLSA, DIAMETRO NOMINAL DE 300 MM</t>
  </si>
  <si>
    <t>49,36</t>
  </si>
  <si>
    <t>TUBO DE CONCRETO SIMPLES PARA AGUAS PLUVIAIS, CLASSE PS2, COM ENCAIXE PONTA E BOLSA, DIAMETRO NOMINAL DE 400 MM</t>
  </si>
  <si>
    <t>54,47</t>
  </si>
  <si>
    <t>TUBO DE CONCRETO SIMPLES PARA AGUAS PLUVIAIS, CLASSE PS2, COM ENCAIXE PONTA E BOLSA, DIAMETRO NOMINAL DE 500 MM</t>
  </si>
  <si>
    <t>77,25</t>
  </si>
  <si>
    <t>TUBO DE CONCRETO SIMPLES PARA AGUAS PLUVIAIS, CLASSE PS2, COM ENCAIXE PONTA E BOLSA, DIAMETRO NOMINAL DE 600 MM</t>
  </si>
  <si>
    <t>91,24</t>
  </si>
  <si>
    <t>TUBO DE CONCRETO SIMPLES PARA ESGOTO SANITARIO, CLASSE ES, COM ENCAIXE PONTA E BOLSA, COM JUNTA ELASTICA, DIAMETRO NOMINAL DE 400 MM</t>
  </si>
  <si>
    <t>79,44</t>
  </si>
  <si>
    <t>TUBO DE CONCRETO SIMPLES PARA ESGOTO SANITARIO, CLASSE ES, COM ENCAIXE PONTA E BOLSA, COM JUNTA ELASTICA, DIAMETRO NOMINAL DE 500 MM</t>
  </si>
  <si>
    <t>96,46</t>
  </si>
  <si>
    <t>TUBO DE CONCRETO SIMPLES PARA ESGOTO SANITARIO, CLASSE ES, COM ENCAIXE PONTA E BOLSA, COM JUNTA ELASTICA, DIAMETRO NOMINAL DE 600 MM</t>
  </si>
  <si>
    <t>130,50</t>
  </si>
  <si>
    <t>TUBO DE CONCRETO SIMPLES POROSO PARA DRENAGEM (DRENO POROSO), COM ENCAIXE MACHO E FEMEA, DIAMETRO NOMINAL DE 200 MM</t>
  </si>
  <si>
    <t>26,10</t>
  </si>
  <si>
    <t>TUBO DE CONCRETO SIMPLES POROSO PARA DRENAGEM (DRENO POROSO), COM ENCAIXE MACHO E FEMEA, DIAMETRO NOMINAL DE 300 MM</t>
  </si>
  <si>
    <t>34,04</t>
  </si>
  <si>
    <t>TUBO DE DESCARGA, TIPO BENGALA, PARA LIGACAO CAIXA DE DESCARGA - EMBUTIR, PVC, 40 MM X 150 CM</t>
  </si>
  <si>
    <t>24,11</t>
  </si>
  <si>
    <t>TUBO DE DESCIDA EXTERNO DE PVC PARA CAIXA DE DESCARGA EXTERNA ALTA - 40 MM X 1,60 M</t>
  </si>
  <si>
    <t>15,88</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</si>
  <si>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</si>
  <si>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</si>
  <si>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3,90</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</si>
  <si>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</si>
  <si>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</si>
  <si>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</si>
  <si>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4,28</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</si>
  <si>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</si>
  <si>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</si>
  <si>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</si>
  <si>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</si>
  <si>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1,93</t>
  </si>
  <si>
    <t>TUBO DE ESPUMA DE POLIETILENO EXPANDIDO FLEXIVEL PARA ISOLAMENTO TERMICO DE TUBULACAO DE AR CONDICIONADO, AGUA QUENTE,  DN 3/8", E= 10 MM</t>
  </si>
  <si>
    <t>1,46</t>
  </si>
  <si>
    <t>TUBO DE ESPUMA DE POLIETILENO EXPANDIDO FLEXIVEL PARA ISOLAMENTO TERMICO DE TUBULACAO DE AR CONDICIONADO, AGUA QUENTE,  DN 7/8", E= 10 MM</t>
  </si>
  <si>
    <t>TUBO DE POLIETILENO DE ALTA DENSIDADE (PEAD), PE-80, DE = 20 MM X 2,3 MM DE PAREDE, PARA LIGACAO DE AGUA PREDIAL (NBR 15561)</t>
  </si>
  <si>
    <t>5,71</t>
  </si>
  <si>
    <t>TUBO DE POLIETILENO DE ALTA DENSIDADE (PEAD), PE-80, DE = 32 MM X 3,0 MM DE PAREDE, PARA LIGACAO DE AGUA PREDIAL (NBR 15561)</t>
  </si>
  <si>
    <t>11,27</t>
  </si>
  <si>
    <t>TUBO DE POLIETILENO DE ALTA DENSIDADE, PEAD, PE-80, DE = 1000 MM X 38,5 MM PAREDE, ( SDR 26 - PN 05 ) PARA REDE DE AGUA OU ESGOTO ( NBR 15561)</t>
  </si>
  <si>
    <t>5.611,02</t>
  </si>
  <si>
    <t>TUBO DE POLIETILENO DE ALTA DENSIDADE, PEAD, PE-80, DE = 110 MM X 10,0 MM PAREDE, ( SDR 11 - PN 12,5 ) PARA REDE DE AGUA OU ESGOTO ( NBR 15561)</t>
  </si>
  <si>
    <t>137,52</t>
  </si>
  <si>
    <t>TUBO DE POLIETILENO DE ALTA DENSIDADE, PEAD, PE-80, DE = 1200 MM X 37,2 MM PAREDE ( SDR 32,25 - PN 04 ) PARA REDE DE AGUA OU ESGOTO ( NBR 15561)</t>
  </si>
  <si>
    <t>4.130,89</t>
  </si>
  <si>
    <t>TUBO DE POLIETILENO DE ALTA DENSIDADE, PEAD, PE-80, DE = 1400 MM X 42,9 MM PAREDE, (SDR 32,25 - PN 04 ) PARA REDE DE AGUA OU ESGOTO ( NBR 15561)</t>
  </si>
  <si>
    <t>2.008,27</t>
  </si>
  <si>
    <t>TUBO DE POLIETILENO DE ALTA DENSIDADE, PEAD, PE-80, DE = 160 MM X 14,6 MM PAREDE, (SDR 11 - PN 12,5 ) PARA REDE DE AGUA OU ESGOTO ( NBR 15561)</t>
  </si>
  <si>
    <t>295,18</t>
  </si>
  <si>
    <t>TUBO DE POLIETILENO DE ALTA DENSIDADE, PEAD, PE-80, DE = 1600 MM X 49,0 MM PAREDE, ( SDR 32,25 - PN 04 ) PARA REDE DE AGUA OU ESGOTO ( NBR 15561)</t>
  </si>
  <si>
    <t>1.318,31</t>
  </si>
  <si>
    <t>TUBO DE POLIETILENO DE ALTA DENSIDADE, PEAD, PE-80, DE = 900 MM X 34,7 MM PAREDE, ( SDR 26 - PN 05 ) PARA REDE DE AGUA OU ESGOTO ( NBR 15561)</t>
  </si>
  <si>
    <t>5.089,16</t>
  </si>
  <si>
    <t>TUBO DE POLIETILENO DE ALTA DENSIDADE, PEAD, PE-80, DE= 200 MM X 18,2 MM PAREDE, ( SDR 11 - PN 12,5 ) PARA REDE DE AGUA OU ESGOTO ( NBR 15561)</t>
  </si>
  <si>
    <t>460,15</t>
  </si>
  <si>
    <t>TUBO DE POLIETILENO DE ALTA DENSIDADE, PEAD, PE-80, DE= 315 MM X 28,7 MM PAREDE, ( SDR 11 - PN 12,5 ) PARA REDE DE AGUA OU ESGOTO ( NBR 15561)</t>
  </si>
  <si>
    <t>1.127,50</t>
  </si>
  <si>
    <t>TUBO DE POLIETILENO DE ALTA DENSIDADE, PEAD, PE-80, DE= 400 MM X 36,4 MM PAREDE, ( SDR 11 - PN 12,5 ) PARA REDE DE AGUA OU ESGOTO ( NBR 15561)</t>
  </si>
  <si>
    <t>1.816,00</t>
  </si>
  <si>
    <t>TUBO DE POLIETILENO DE ALTA DENSIDADE, PEAD, PE-80, DE= 50 MM X 4,6 MM PAREDE, (SDR 11 - PN 12,5) PARA REDE DE AGUA OU ESGOTO ( NBR 15561)</t>
  </si>
  <si>
    <t>29,29</t>
  </si>
  <si>
    <t>TUBO DE POLIETILENO DE ALTA DENSIDADE, PEAD, PE-80, DE= 500 MM X 45,5 MM PAREDE, ( SDR 11 - PN 12,5 ) PARA REDE DE AGUA OU ESGOTO ( NBR 15561)</t>
  </si>
  <si>
    <t>3.188,22</t>
  </si>
  <si>
    <t>TUBO DE POLIETILENO DE ALTA DENSIDADE, PEAD, PE-80, DE= 630 MM X 57,3 MM PAREDE (SDR 11 - PN 12,5 ) PARA REDE DE AGUA OU ESGOTO ( NBR 15561)</t>
  </si>
  <si>
    <t>4.741,78</t>
  </si>
  <si>
    <t>TUBO DE POLIETILENO DE ALTA DENSIDADE, PEAD, PE-80, DE= 730 MM X 34,1 MM PAREDE, ( SDR 21 - PN 06 ) PARA REDE DE AGUA OU ESGOTO ( NBR 15561)</t>
  </si>
  <si>
    <t>2.377,88</t>
  </si>
  <si>
    <t>TUBO DE POLIETILENO DE ALTA DENSIDADE, PEAD, PE-80, DE= 75 MM X 6,9 MM PAREDE, ( SRD 11 - PN 12,5 ) PARA REDE DE AGUA OU ESGOTO ( NBR 15561)</t>
  </si>
  <si>
    <t>65,52</t>
  </si>
  <si>
    <t>TUBO DE POLIETILENO DE ALTA DENSIDADE, PEAD, PE-80, DE= 800 MM X 30,8 MM PAREDE, ( SDR 26 - PN 05 ) PARA REDE DE AGUA OU ESGOTO ( NBR 15561)</t>
  </si>
  <si>
    <t>3.102,34</t>
  </si>
  <si>
    <t>TUBO DE PVC, PBL, TIPO LEVE, DN = 125 MM,  PARA VENTILACAO</t>
  </si>
  <si>
    <t>30,50</t>
  </si>
  <si>
    <t>TUBO DE PVC, PBL, TIPO LEVE, DN = 250 MM,  PARA VENTILACAO</t>
  </si>
  <si>
    <t>106,84</t>
  </si>
  <si>
    <t>TUBO DE PVC, PBL, TIPO LEVE, DN = 300 MM,  PARA VENTILACAO</t>
  </si>
  <si>
    <t>139,17</t>
  </si>
  <si>
    <t>TUBO DE PVC, PBL, TIPO LEVE, DN = 400 MM,  PARA VENTILACAO</t>
  </si>
  <si>
    <t>332,17</t>
  </si>
  <si>
    <t>TUBO DE REVESTIMENTO, EM ACO, CORPO SCHEDULE 40, PONTEIRA SCHEDULE 80, ROSQUEAVEL E SEGMENTADO PARA PERFURACAO, DIAMETRO 10'' (310 MM)</t>
  </si>
  <si>
    <t>2.817,22</t>
  </si>
  <si>
    <t>TUBO DE REVESTIMENTO, EM ACO, CORPO SCHEDULE 40, PONTEIRA SCHEDULE 80, ROSQUEAVEL E SEGMENTADO PARA PERFURACAO, DIAMETRO 12" (320 MM)</t>
  </si>
  <si>
    <t>3.455,05</t>
  </si>
  <si>
    <t>TUBO DE REVESTIMENTO, EM ACO, CORPO SCHEDULE 40, PONTEIRA SCHEDULE 80, ROSQUEAVEL E SEGMENTADO PARA PERFURACAO, DIAMETRO 14'' (400 MM)</t>
  </si>
  <si>
    <t>4.004,69</t>
  </si>
  <si>
    <t>TUBO DE REVESTIMENTO, EM ACO, CORPO SCHEDULE 40, PONTEIRA SCHEDULE 80, ROSQUEAVEL E SEGMENTADO PARA PERFURACAO, DIAMETRO 16'' (450 MM)</t>
  </si>
  <si>
    <t>5.289,63</t>
  </si>
  <si>
    <t>TUBO DE REVESTIMENTO, EM ACO, CORPO SCHEDULE 40, PONTEIRA SCHEDULE 80, ROSQUEAVEL E SEGMENTADO PARA PERFURACAO, DIAMETRO 4'' (450 MM)</t>
  </si>
  <si>
    <t>937,57</t>
  </si>
  <si>
    <t>TUBO DE REVESTIMENTO, EM ACO, CORPO SCHEDULE 40, PONTEIRA SCHEDULE 80, ROSQUEAVEL E SEGMENTADO PARA PERFURACAO, DIAMETRO 6'' (200 MM)</t>
  </si>
  <si>
    <t>1.305,78</t>
  </si>
  <si>
    <t>TUBO DE REVESTIMENTO, EM ACO, CORPO SCHEDULE 40, PONTEIRA SCHEDULE 80, ROSQUEAVEL E SEGMENTADO PARA PERFURACAO, DIAMETRO 8'' (200 MM)</t>
  </si>
  <si>
    <t>1.859,37</t>
  </si>
  <si>
    <t>TUBO DRENO, CORRUGADO, ESPIRALADO, FLEXIVEL, PERFURADO, EM POLIETILENO DE ALTA DENSIDADE (PEAD), DN *160* MM, (6") PARA DRENAGEM - EM BARRA (NORMA DNIT 093/2006 - EM)</t>
  </si>
  <si>
    <t>24,02</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</si>
  <si>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</si>
  <si>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</si>
  <si>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</si>
  <si>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</si>
  <si>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</si>
  <si>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7,98</t>
  </si>
  <si>
    <t>TUBO MONOCAMADA PEX, DN 25 MM</t>
  </si>
  <si>
    <t>TUBO MONOCAMADA PEX, DN 32 MM</t>
  </si>
  <si>
    <t>TUBO MULTICAMADA PEX, DN *26* MM, PARA INSTALACOES A GAS (AMARELO)</t>
  </si>
  <si>
    <t>26,60</t>
  </si>
  <si>
    <t>TUBO MULTICAMADA PEX, DN 16 MM, PARA INSTALACOES A GAS (AMARELO)</t>
  </si>
  <si>
    <t>11,73</t>
  </si>
  <si>
    <t>TUBO MULTICAMADA PEX, DN 20 MM, PARA INSTALACOES A GAS (AMARELO)</t>
  </si>
  <si>
    <t>19,21</t>
  </si>
  <si>
    <t>TUBO MULTICAMADA PEX, DN 32 MM, PARA INSTALACOES A GAS (AMARELO)</t>
  </si>
  <si>
    <t>TUBO PPR PN 20, DN 20 MM, PARA AGUA QUENTE PREDIAL</t>
  </si>
  <si>
    <t>9,56</t>
  </si>
  <si>
    <t>TUBO PPR PN 20, DN 25 MM, PARA AGUA QUENTE PREDIAL</t>
  </si>
  <si>
    <t>TUBO PPR, CLASSE PN 12, DN 110 MM</t>
  </si>
  <si>
    <t>197,35</t>
  </si>
  <si>
    <t>TUBO PPR, CLASSE PN 12, DN 32 MM</t>
  </si>
  <si>
    <t>TUBO PPR, CLASSE PN 12, DN 40 MM</t>
  </si>
  <si>
    <t>TUBO PPR, CLASSE PN 12, DN 50 MM</t>
  </si>
  <si>
    <t>TUBO PPR, CLASSE PN 12, DN 63 MM</t>
  </si>
  <si>
    <t>47,77</t>
  </si>
  <si>
    <t>TUBO PPR, CLASSE PN 12, DN 75 MM</t>
  </si>
  <si>
    <t>79,60</t>
  </si>
  <si>
    <t>TUBO PPR, CLASSE PN 12, DN 90 MM</t>
  </si>
  <si>
    <t>111,64</t>
  </si>
  <si>
    <t>TUBO PPR, CLASSE PN 25, DN 110 MM, PARA AGUA QUENTE E FRIA PREDIAL</t>
  </si>
  <si>
    <t>224,67</t>
  </si>
  <si>
    <t>TUBO PPR, CLASSE PN 25, DN 20 MM, PARA AGUA QUENTE E FRIA PREDIAL</t>
  </si>
  <si>
    <t>TUBO PPR, CLASSE PN 25, DN 25 MM, PARA AGUA QUENTE E FRIA PREDIAL</t>
  </si>
  <si>
    <t>TUBO PPR, CLASSE PN 25, DN 32 MM, PARA AGUA QUENTE E FRIA PREDIAL</t>
  </si>
  <si>
    <t>21,68</t>
  </si>
  <si>
    <t>TUBO PPR, CLASSE PN 25, DN 40 MM, PARA AGUA QUENTE E FRIA PREDIAL</t>
  </si>
  <si>
    <t>30,02</t>
  </si>
  <si>
    <t>TUBO PPR, CLASSE PN 25, DN 50 MM, PARA AGUA QUENTE E FRIA PREDIAL</t>
  </si>
  <si>
    <t>43,69</t>
  </si>
  <si>
    <t>TUBO PPR, CLASSE PN 25, DN 63 MM, PARA AGUA QUENTE E FRIA PREDIAL</t>
  </si>
  <si>
    <t>57,92</t>
  </si>
  <si>
    <t>TUBO PPR, CLASSE PN 25, DN 75 MM, PARA AGUA QUENTE E FRIA PREDIAL</t>
  </si>
  <si>
    <t>TUBO PPR, CLASSE PN 25, DN 90 MM, PARA AGUA QUENTE E FRIA PREDIAL</t>
  </si>
  <si>
    <t>165,38</t>
  </si>
  <si>
    <t>TUBO PVC  SERIE NORMAL, DN 100 MM, PARA ESGOTO  PREDIAL (NBR 5688)</t>
  </si>
  <si>
    <t>19,89</t>
  </si>
  <si>
    <t>TUBO PVC  SERIE NORMAL, DN 150 MM, PARA ESGOTO  PREDIAL (NBR 5688)</t>
  </si>
  <si>
    <t>50,88</t>
  </si>
  <si>
    <t>TUBO PVC  SERIE NORMAL, DN 40 MM, PARA ESGOTO  PREDIAL (NBR 5688)</t>
  </si>
  <si>
    <t>TUBO PVC CORRUGADO, PAREDE DUPLA, JE, DN 150 MM, REDE COLETORA ESGOTO</t>
  </si>
  <si>
    <t>65,94</t>
  </si>
  <si>
    <t>TUBO PVC CORRUGADO, PAREDE DUPLA, JE, DN 200 MM, REDE COLETORA ESGOTO</t>
  </si>
  <si>
    <t>107,91</t>
  </si>
  <si>
    <t>TUBO PVC CORRUGADO, PAREDE DUPLA, JE, DN 250 MM, REDE COLETORA ESGOTO</t>
  </si>
  <si>
    <t>178,51</t>
  </si>
  <si>
    <t>TUBO PVC CORRUGADO, PAREDE DUPLA, JE, DN 300 MM, REDE COLETORA ESGOTO</t>
  </si>
  <si>
    <t>248,75</t>
  </si>
  <si>
    <t>TUBO PVC CORRUGADO, PAREDE DUPLA, JE, DN 350 MM, REDE COLETORA ESGOTO</t>
  </si>
  <si>
    <t>350,99</t>
  </si>
  <si>
    <t>TUBO PVC CORRUGADO, PAREDE DUPLA, JE, DN 400 MM, REDE COLETORA ESGOTO</t>
  </si>
  <si>
    <t>406,98</t>
  </si>
  <si>
    <t>TUBO PVC DE REVESTIMENTO GEOMECANICO NERVURADO REFORCADO, DN = 150 MM, COMPRIMENTO = 2 M</t>
  </si>
  <si>
    <t>151,76</t>
  </si>
  <si>
    <t>TUBO PVC DE REVESTIMENTO GEOMECANICO NERVURADO REFORCADO, DN = 200 MM, COMPRIMENTO = 2 M</t>
  </si>
  <si>
    <t>269,87</t>
  </si>
  <si>
    <t>TUBO PVC DE REVESTIMENTO GEOMECANICO NERVURADO STANDARD, DN = 154 MM, COMPRIMENTO = 2 M</t>
  </si>
  <si>
    <t>118,24</t>
  </si>
  <si>
    <t>TUBO PVC DE REVESTIMENTO GEOMECANICO NERVURADO STANDARD, DN = 206 MM, COMPRIMENTO = 2 M</t>
  </si>
  <si>
    <t>205,04</t>
  </si>
  <si>
    <t>TUBO PVC DE REVESTIMENTO GEOMECANICO NERVURADO STANDARD, DN = 250 MM, COMPRIMENTO = 2 M</t>
  </si>
  <si>
    <t>342,95</t>
  </si>
  <si>
    <t>TUBO PVC DEFOFO, JEI, 1 MPA, DN 100 MM, PARA REDE DE AGUA (NBR 7665)</t>
  </si>
  <si>
    <t>65,26</t>
  </si>
  <si>
    <t>TUBO PVC DEFOFO, JEI, 1 MPA, DN 150 MM, PARA REDE DE  AGUA (NBR 7665)</t>
  </si>
  <si>
    <t>TUBO PVC DEFOFO, JEI, 1 MPA, DN 200 MM, PARA REDE DE AGUA (NBR 7665)</t>
  </si>
  <si>
    <t>297,62</t>
  </si>
  <si>
    <t>TUBO PVC DEFOFO, JEI, 1 MPA, DN 250 MM, PARA REDE DE AGUA (NBR 7665)</t>
  </si>
  <si>
    <t>453,08</t>
  </si>
  <si>
    <t>TUBO PVC DEFOFO, JEI, 1 MPA, DN 300 MM, PARA REDE DE AGUA (NBR 7665)</t>
  </si>
  <si>
    <t>643,38</t>
  </si>
  <si>
    <t>TUBO PVC PBA JEI, CLASSE 12, DN 100 MM, PARA REDE DE AGUA (NBR 5647)</t>
  </si>
  <si>
    <t>78,21</t>
  </si>
  <si>
    <t>TUBO PVC PBA JEI, CLASSE 12, DN 50 MM, PARA REDE DE AGUA (NBR 5647)</t>
  </si>
  <si>
    <t>TUBO PVC PBA JEI, CLASSE 12, DN 75 MM, PARA REDE DE AGUA (NBR 5647)</t>
  </si>
  <si>
    <t>48,12</t>
  </si>
  <si>
    <t>TUBO PVC PBA JEI, CLASSE 15, DN 100 MM, PARA REDE DE AGUA (NBR 5647)</t>
  </si>
  <si>
    <t>93,82</t>
  </si>
  <si>
    <t>TUBO PVC PBA JEI, CLASSE 15, DN 50 MM, PARA REDE DE AGUA (NBR 5647)</t>
  </si>
  <si>
    <t>28,59</t>
  </si>
  <si>
    <t>TUBO PVC PBA JEI, CLASSE 15, DN 75 MM, PARA REDE DE AGUA (NBR 5647)</t>
  </si>
  <si>
    <t>56,15</t>
  </si>
  <si>
    <t>TUBO PVC PBA JEI, CLASSE 20, DN 100 MM, PARA REDE DE AGUA (NBR 5647)</t>
  </si>
  <si>
    <t>117,31</t>
  </si>
  <si>
    <t>TUBO PVC PBA JEI, CLASSE 20, DN 50 MM, PARA REDE DE AGUA (NBR 5647)</t>
  </si>
  <si>
    <t>35,15</t>
  </si>
  <si>
    <t>TUBO PVC PBA JEI, CLASSE 20, DN 75 MM, PARA REDE DE AGUA (NBR 5647)</t>
  </si>
  <si>
    <t>70,86</t>
  </si>
  <si>
    <t>TUBO PVC ROSCAVEL, 3/4",  AGUA FRIA PREDIAL</t>
  </si>
  <si>
    <t>TUBO PVC SERIE NORMAL, DN 50 MM, PARA ESGOTO PREDIAL (NBR 5688)</t>
  </si>
  <si>
    <t>12,21</t>
  </si>
  <si>
    <t>TUBO PVC SERIE NORMAL, DN 75 MM, PARA ESGOTO PREDIAL (NBR 5688)</t>
  </si>
  <si>
    <t>17,63</t>
  </si>
  <si>
    <t>TUBO PVC, FLEXIVEL, CORRUGADO, PERFURADO, DN 110 MM, PARA DRENAGEM, SISTEMA IRRIGACAO</t>
  </si>
  <si>
    <t>13,51</t>
  </si>
  <si>
    <t>TUBO PVC, FLEXIVEL, CORRUGADO, PERFURADO, DN 65 MM, PARA DRENAGEM, SISTEMA IRRIGACAO</t>
  </si>
  <si>
    <t>TUBO PVC, RIGIDO, CORRUGADO, PERFURADO, DN 150 MM, PARA DRENAGEM, SISTEMA IRRIGACAO</t>
  </si>
  <si>
    <t>37,60</t>
  </si>
  <si>
    <t>TUBO PVC, ROSCAVEL,  2 1/2", AGUA FRIA PREDIAL</t>
  </si>
  <si>
    <t>100,00</t>
  </si>
  <si>
    <t>TUBO PVC, ROSCAVEL,  2", PARA AGUA FRIA PREDIAL</t>
  </si>
  <si>
    <t>64,20</t>
  </si>
  <si>
    <t>TUBO PVC, ROSCAVEL, 1 1/2",  AGUA FRIA PREDIAL</t>
  </si>
  <si>
    <t>45,30</t>
  </si>
  <si>
    <t>TUBO PVC, ROSCAVEL, 1 1/4", AGUA FRIA PREDIAL</t>
  </si>
  <si>
    <t>36,41</t>
  </si>
  <si>
    <t>TUBO PVC, ROSCAVEL, 1/2", AGUA FRIA PREDIAL</t>
  </si>
  <si>
    <t>TUBO PVC, ROSCAVEL, 1", AGUA FRIA PREDIAL</t>
  </si>
  <si>
    <t>TUBO PVC, ROSCAVEL, 3", AGUA FRIA PREDIAL</t>
  </si>
  <si>
    <t>129,33</t>
  </si>
  <si>
    <t>TUBO PVC, ROSCAVEL, 4",  AGUA FRIA PREDIAL</t>
  </si>
  <si>
    <t>156,14</t>
  </si>
  <si>
    <t>TUBO PVC, ROSCAVEL, 5",  AGUA FRIA PREDIAL</t>
  </si>
  <si>
    <t>224,55</t>
  </si>
  <si>
    <t>TUBO PVC, ROSCAVEL, 6",  AGUA FRIA PREDIAL</t>
  </si>
  <si>
    <t>235,41</t>
  </si>
  <si>
    <t>TUBO PVC, SERIE R, DN 100 MM, PARA ESGOTO OU AGUAS PLUVIAIS PREDIAIS (NBR 5688)</t>
  </si>
  <si>
    <t>49,09</t>
  </si>
  <si>
    <t>TUBO PVC, SERIE R, DN 150 MM, PARA ESGOTO OU AGUAS PLUVIAIS PREDIAIS (NBR 5688)</t>
  </si>
  <si>
    <t>TUBO PVC, SERIE R, DN 40 MM, PARA ESGOTO OU AGUAS PLUVIAIS PREDIAIS (NBR 5688)</t>
  </si>
  <si>
    <t>TUBO PVC, SERIE R, DN 50 MM, PARA ESGOTO OU AGUAS PLUVIAIS PREDIAIS (NBR 5688)</t>
  </si>
  <si>
    <t>21,38</t>
  </si>
  <si>
    <t>TUBO PVC, SERIE R, DN 75 MM, PARA ESGOTO OU AGUAS PLUVIAIS PREDIAIS (NBR 5688)</t>
  </si>
  <si>
    <t>28,02</t>
  </si>
  <si>
    <t>TUBO PVC, SOLDAVEL, DN 100 MM, AGUA FRIA (NBR-5648)</t>
  </si>
  <si>
    <t>109,05</t>
  </si>
  <si>
    <t>TUBO PVC, SOLDAVEL, DN 20 MM, AGUA FRIA (NBR-5648)</t>
  </si>
  <si>
    <t>4,01</t>
  </si>
  <si>
    <t>TUBO PVC, SOLDAVEL, DN 25 MM, AGUA FRIA (NBR-5648)</t>
  </si>
  <si>
    <t>5,14</t>
  </si>
  <si>
    <t>TUBO PVC, SOLDAVEL, DN 32 MM, AGUA FRIA (NBR-5648)</t>
  </si>
  <si>
    <t>11,54</t>
  </si>
  <si>
    <t>TUBO PVC, SOLDAVEL, DN 40 MM, AGUA FRIA (NBR-5648)</t>
  </si>
  <si>
    <t>TUBO PVC, SOLDAVEL, DN 50 MM, PARA AGUA FRIA (NBR-5648)</t>
  </si>
  <si>
    <t>19,25</t>
  </si>
  <si>
    <t>TUBO PVC, SOLDAVEL, DN 60 MM, AGUA FRIA (NBR-5648)</t>
  </si>
  <si>
    <t>32,47</t>
  </si>
  <si>
    <t>TUBO PVC, SOLDAVEL, DN 75 MM, AGUA FRIA (NBR-5648)</t>
  </si>
  <si>
    <t>54,40</t>
  </si>
  <si>
    <t>TUBO PVC, SOLDAVEL, DN 85 MM, AGUA FRIA (NBR-5648)</t>
  </si>
  <si>
    <t>67,97</t>
  </si>
  <si>
    <t>TUBO 26" EM CHAPA PRETA, E= 3/16", 147 KG/6 M</t>
  </si>
  <si>
    <t>2.658,92</t>
  </si>
  <si>
    <t>TUBO 30" EM CHAPA PRETA, E= 1/4", 175 KG/6 M</t>
  </si>
  <si>
    <t>3.389,50</t>
  </si>
  <si>
    <t>TUBO 30" EM CHAPA PRETA, E= 3/8", 177 KG/6 M</t>
  </si>
  <si>
    <t>3.428,23</t>
  </si>
  <si>
    <t>UNIAO COM ASSENTO CONICO DE BRONZE, DIAMETRO 1/2"</t>
  </si>
  <si>
    <t>47,11</t>
  </si>
  <si>
    <t>UNIAO COM ASSENTO CONICO DE BRONZE, DIAMETRO 1"</t>
  </si>
  <si>
    <t>UNIAO COM ASSENTO CONICO DE BRONZE, DIAMETRO 2 1/2"</t>
  </si>
  <si>
    <t>268,66</t>
  </si>
  <si>
    <t>UNIAO COM ASSENTO CONICO DE BRONZE, DIAMETRO 2'</t>
  </si>
  <si>
    <t>172,44</t>
  </si>
  <si>
    <t>UNIAO COM ASSENTO CONICO DE BRONZE, DIAMETRO 3/4"</t>
  </si>
  <si>
    <t>57,76</t>
  </si>
  <si>
    <t>UNIAO COM ASSENTO CONICO DE BRONZE, DIAMETRO 3"</t>
  </si>
  <si>
    <t>434,44</t>
  </si>
  <si>
    <t>UNIAO COM ASSENTO CONICO DE BRONZE, DIAMETRO 4"</t>
  </si>
  <si>
    <t>739,33</t>
  </si>
  <si>
    <t>UNIAO COM ASSENTO CONICO DE FERRO LONGO (MACHO-FEMEA), DIAMETRO 1 1/2"</t>
  </si>
  <si>
    <t>152,06</t>
  </si>
  <si>
    <t>UNIAO COM ASSENTO CONICO DE FERRO LONGO (MACHO-FEMEA), DIAMETRO 1/2"</t>
  </si>
  <si>
    <t>49,55</t>
  </si>
  <si>
    <t>UNIAO COM ASSENTO CONICO DE FERRO LONGO (MACHO-FEMEA), DIAMETRO 1"</t>
  </si>
  <si>
    <t>96,80</t>
  </si>
  <si>
    <t>UNIAO COM ASSENTO CONICO DE FERRO LONGO (MACHO-FEMEA), DIAMETRO 2 1/2"</t>
  </si>
  <si>
    <t>299,58</t>
  </si>
  <si>
    <t>UNIAO COM ASSENTO CONICO DE FERRO LONGO (MACHO-FEMEA), DIAMETRO 2"</t>
  </si>
  <si>
    <t>241,95</t>
  </si>
  <si>
    <t>UNIAO COM ASSENTO CONICO DE FERRO LONGO (MACHO-FEMEA), DIAMETRO 3/4"</t>
  </si>
  <si>
    <t>77,65</t>
  </si>
  <si>
    <t>UNIAO COM ASSENTO CONICO DE FERRO LONGO (MACHO-FEMEA), DIAMETRO 3'</t>
  </si>
  <si>
    <t>437,85</t>
  </si>
  <si>
    <t>UNIAO COM ASSENTO CONICO DE FERRO LONGO (MACHO-FEMEA), DIAMETRO 4"</t>
  </si>
  <si>
    <t>553,09</t>
  </si>
  <si>
    <t>UNIAO COM FLANGE PPR, DN 40 MM, PARA AGUA QUENTE PREDIAL</t>
  </si>
  <si>
    <t>170,07</t>
  </si>
  <si>
    <t>UNIAO DE FERRO GALVANIZADO, COM ASSENTO CONICO DE BRONZE, DE 1 1/2"</t>
  </si>
  <si>
    <t>99,66</t>
  </si>
  <si>
    <t>UNIAO DE FERRO GALVANIZADO, COM ASSENTO CONICO DE BRONZE, DE 1 1/4"</t>
  </si>
  <si>
    <t>96,33</t>
  </si>
  <si>
    <t>UNIAO DE FERRO GALVANIZADO, COM ROSCA BSP, COM ASSENTO PLANO, DE 1 1/2"</t>
  </si>
  <si>
    <t>71,86</t>
  </si>
  <si>
    <t>UNIAO DE FERRO GALVANIZADO, COM ROSCA BSP, COM ASSENTO PLANO, DE 1 1/4"</t>
  </si>
  <si>
    <t>UNIAO DE FERRO GALVANIZADO, COM ROSCA BSP, COM ASSENTO PLANO, DE 1/2"</t>
  </si>
  <si>
    <t>25,19</t>
  </si>
  <si>
    <t>UNIAO DE FERRO GALVANIZADO, COM ROSCA BSP, COM ASSENTO PLANO, DE 1"</t>
  </si>
  <si>
    <t>34,51</t>
  </si>
  <si>
    <t>UNIAO DE FERRO GALVANIZADO, COM ROSCA BSP, COM ASSENTO PLANO, DE 2 1/2"</t>
  </si>
  <si>
    <t>174,82</t>
  </si>
  <si>
    <t>UNIAO DE FERRO GALVANIZADO, COM ROSCA BSP, COM ASSENTO PLANO, DE 2"</t>
  </si>
  <si>
    <t>105,66</t>
  </si>
  <si>
    <t>UNIAO DE FERRO GALVANIZADO, COM ROSCA BSP, COM ASSENTO PLANO, DE 3/4"</t>
  </si>
  <si>
    <t>33,36</t>
  </si>
  <si>
    <t>UNIAO DE FERRO GALVANIZADO, COM ROSCA BSP, COM ASSENTO PLANO, DE 3"</t>
  </si>
  <si>
    <t>270,83</t>
  </si>
  <si>
    <t>UNIAO DE FERRO GALVANIZADO, COM ROSCA BSP, COM ASSENTO PLANO, DE 4"</t>
  </si>
  <si>
    <t>380,20</t>
  </si>
  <si>
    <t>UNIAO DE REDUCAO METALICA, PARA CONEXAO COM ANEL DESLIZANTE EM TUBO PEX, DN 20 X 16 MM</t>
  </si>
  <si>
    <t>11,67</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</si>
  <si>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</si>
  <si>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</si>
  <si>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</si>
  <si>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</si>
  <si>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</si>
  <si>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48,90</t>
  </si>
  <si>
    <t>UNIAO EM POLIPROPILENO (PP), PARA TUBO EM PEAD, 20 MM - LIGACAO PREDIAL DE AGUA</t>
  </si>
  <si>
    <t>UNIAO EM POLIPROPILENO (PP), PARA TUBO EM PEAD, 32 MM - LIGACAO PREDIAL DE AGUA</t>
  </si>
  <si>
    <t>14,10</t>
  </si>
  <si>
    <t>UNIAO METALICA, PARA CONEXAO COM ANEL DESLIZANTE EM TUBO PEX, DN 16 MM</t>
  </si>
  <si>
    <t>UNIAO METALICA, PARA CONEXAO COM ANEL DESLIZANTE EM TUBO PEX, DN 20 MM</t>
  </si>
  <si>
    <t>12,89</t>
  </si>
  <si>
    <t>UNIAO METALICA, PARA CONEXAO COM ANEL DESLIZANTE EM TUBO PEX, DN 25 MM</t>
  </si>
  <si>
    <t>22,70</t>
  </si>
  <si>
    <t>UNIAO METALICA, PARA CONEXAO COM ANEL DESLIZANTE EM TUBO PEX, DN 32 MM</t>
  </si>
  <si>
    <t>UNIAO PVC, ROSCAVEL 1/2",  AGUA FRIA PREDIAL</t>
  </si>
  <si>
    <t>UNIAO PVC, ROSCAVEL 2",  AGUA FRIA PREDIAL</t>
  </si>
  <si>
    <t>118,61</t>
  </si>
  <si>
    <t>UNIAO PVC, ROSCAVEL, 1 1/2",  AGUA FRIA PREDIAL</t>
  </si>
  <si>
    <t>UNIAO PVC, ROSCAVEL, 1 1/4",  AGUA FRIA PREDIAL</t>
  </si>
  <si>
    <t>47,44</t>
  </si>
  <si>
    <t>UNIAO PVC, ROSCAVEL, 1",  AGUA FRIA PREDIAL</t>
  </si>
  <si>
    <t>28,78</t>
  </si>
  <si>
    <t>UNIAO PVC, ROSCAVEL, 2 1/2",  AGUA FRIA PREDIAL</t>
  </si>
  <si>
    <t>243,89</t>
  </si>
  <si>
    <t>UNIAO PVC, ROSCAVEL, 3/4",  AGUA FRIA PREDIAL</t>
  </si>
  <si>
    <t>15,71</t>
  </si>
  <si>
    <t>UNIAO PVC, ROSCAVEL, 3",  AGUA FRIA PREDIAL</t>
  </si>
  <si>
    <t>308,85</t>
  </si>
  <si>
    <t>UNIAO PVC, SOLDAVEL, 110 MM,  PARA AGUA FRIA PREDIAL</t>
  </si>
  <si>
    <t>615,81</t>
  </si>
  <si>
    <t>UNIAO PVC, SOLDAVEL, 20 MM,  PARA AGUA FRIA PREDIAL</t>
  </si>
  <si>
    <t>10,29</t>
  </si>
  <si>
    <t>UNIAO PVC, SOLDAVEL, 25 MM,  PARA AGUA FRIA PREDIAL</t>
  </si>
  <si>
    <t>12,33</t>
  </si>
  <si>
    <t>UNIAO PVC, SOLDAVEL, 32 MM,  PARA AGUA FRIA PREDIAL</t>
  </si>
  <si>
    <t>UNIAO PVC, SOLDAVEL, 40 MM,  PARA AGUA FRIA PREDIAL</t>
  </si>
  <si>
    <t>39,41</t>
  </si>
  <si>
    <t>UNIAO PVC, SOLDAVEL, 50 MM,  PARA AGUA FRIA PREDIAL</t>
  </si>
  <si>
    <t>42,67</t>
  </si>
  <si>
    <t>UNIAO PVC, SOLDAVEL, 60 MM,  PARA AGUA FRIA PREDIAL</t>
  </si>
  <si>
    <t>107,39</t>
  </si>
  <si>
    <t>UNIAO PVC, SOLDAVEL, 75 MM,  PARA AGUA FRIA PREDIAL</t>
  </si>
  <si>
    <t>216,71</t>
  </si>
  <si>
    <t>UNIAO PVC, SOLDAVEL, 85 MM,  PARA AGUA FRIA PREDIAL</t>
  </si>
  <si>
    <t>333,21</t>
  </si>
  <si>
    <t>UNIAO TIPO STORZ, COM EMPATACAO INTERNA TIPO ANEL DE EXPANSAO, ENGATE RAPIDO 1 1/2", PARA MANGUEIRA DE COMBATE A INCENDIO PREDIAL</t>
  </si>
  <si>
    <t>142,69</t>
  </si>
  <si>
    <t>UNIAO TIPO STORZ, COM EMPATACAO INTERNA TIPO ANEL DE EXPANSAO, ENGATE RAPIDO 2 1/2", PARA MANGUEIRA DE COMBATE A INCENDIO PREDIAL</t>
  </si>
  <si>
    <t>204,15</t>
  </si>
  <si>
    <t>UNIAO, CPVC, SOLDAVEL, 15 MM, PARA AGUA QUENTE PREDIAL</t>
  </si>
  <si>
    <t>10,23</t>
  </si>
  <si>
    <t>UNIAO, CPVC, SOLDAVEL, 22 MM, PARA AGUA QUENTE PREDIAL</t>
  </si>
  <si>
    <t>11,89</t>
  </si>
  <si>
    <t>UNIAO, CPVC, SOLDAVEL, 28 MM, PARA AGUA QUENTE PREDIAL</t>
  </si>
  <si>
    <t>UNIAO, CPVC, SOLDAVEL, 35 MM, PARA AGUA QUENTE PREDIAL</t>
  </si>
  <si>
    <t>28,74</t>
  </si>
  <si>
    <t>UNIAO, CPVC, SOLDAVEL, 42 MM, PARA AGUA QUENTE PREDIAL</t>
  </si>
  <si>
    <t>42,65</t>
  </si>
  <si>
    <t>UNIAO, CPVC, SOLDAVEL, 54 MM, PARA AGUA QUENTE PREDIAL</t>
  </si>
  <si>
    <t>102,50</t>
  </si>
  <si>
    <t>UNIAO, CPVC, SOLDAVEL, 73 MM, PARA AGUA QUENTE PREDIAL</t>
  </si>
  <si>
    <t>148,77</t>
  </si>
  <si>
    <t>UNIAO, CPVC, SOLDAVEL, 89 MM, PARA AGUA QUENTE PREDIAL</t>
  </si>
  <si>
    <t>219,35</t>
  </si>
  <si>
    <t>USINA DE ASFALTO A FRIO, CAPACIDADE DE 30 A 40 T/H, ELETRICA, POTENCIA DE 30 CV</t>
  </si>
  <si>
    <t>137.144,85</t>
  </si>
  <si>
    <t>USINA DE ASFALTO A FRIO, CAPACIDADE DE 40 A 60 T/H, ELETRICA, POTENCIA DE 30 CV</t>
  </si>
  <si>
    <t>170.812,09</t>
  </si>
  <si>
    <t>USINA DE ASFALTO A QUENTE, FIXA, TIPO CONTRA FLUXO, CAPACIDADE DE 100 A 140 T/H, POTENCIA DE 280 KW, COM MISTURADOR EXTERNO ROTATIVO</t>
  </si>
  <si>
    <t>3.322.635,89</t>
  </si>
  <si>
    <t>USINA DE ASFALTO, GRAVIMETRICA, CAPACIDADE DE 150 T/H, POTENCIA DE 400  KW</t>
  </si>
  <si>
    <t>8.748.383,05</t>
  </si>
  <si>
    <t>USINA DE CONCRETO FIXA, CAPACIDADE NOMINAL DE 40 M3/H, SEM SILO</t>
  </si>
  <si>
    <t>392.649,25</t>
  </si>
  <si>
    <t>USINA DE CONCRETO FIXA, CAPACIDADE NOMINAL DE 60 M3/H, SEM SILO</t>
  </si>
  <si>
    <t>527.982,35</t>
  </si>
  <si>
    <t>USINA DE CONCRETO FIXA, CAPACIDADE NOMINAL DE 80 M3/H, SEM SILO</t>
  </si>
  <si>
    <t>647.029,46</t>
  </si>
  <si>
    <t>USINA DE CONCRETO FIXA, CAPACIDADE NOMINAL DE 90 A 120 M3/H, SEM SILO</t>
  </si>
  <si>
    <t>700.000,00</t>
  </si>
  <si>
    <t>USINA DE LAMA ASFALTICA, PROD 30 A 50 T/H, SILO DE AGREGADO 7 M3, RESERVATORIOS PARA EMULSAO E AGUA DE 2,3 M3 CADA, MISTURADOR TIPO PUGG-MILL A SER MONTADO SOBRE CAMINHAO</t>
  </si>
  <si>
    <t>606.832,91</t>
  </si>
  <si>
    <t>USINA DE MISTURAS ASFALTICAS A QUENTE, MOVEL, TIPO CONTRA FLUXO, CAPACIDADE DE 40 A 80 T/H</t>
  </si>
  <si>
    <t>2.705.000,00</t>
  </si>
  <si>
    <t>USINA MISTURADORA DE SOLOS,  DOSADORES TRIPLOS, CALHA VIBRATORIA CAPACIDADE DE 200 A 500 T/H, POTENCIA DE 75 KW</t>
  </si>
  <si>
    <t>1.395.366,94</t>
  </si>
  <si>
    <t>VALVULA DE DESCARGA EM METAL CROMADO PARA MICTORIO COM ACIONAMENTO POR PRESSAO E FECHAMENTO AUTOMATICO</t>
  </si>
  <si>
    <t>266,76</t>
  </si>
  <si>
    <t>VALVULA DE DESCARGA METALICA, BASE 1 1/2 " E ACABAMENTO METALICO CROMADO</t>
  </si>
  <si>
    <t>309,90</t>
  </si>
  <si>
    <t>VALVULA DE DESCARGA METALICA, BASE 1 1/4 " E ACABAMENTO METALICO CROMADO</t>
  </si>
  <si>
    <t>251,05</t>
  </si>
  <si>
    <t>VALVULA DE ESCOAMENTO PARA TANQUE, EM METAL CROMADO, 1.1/2 ", SEM LADRAO, COM TAMPAO PLASTICO</t>
  </si>
  <si>
    <t>50,66</t>
  </si>
  <si>
    <t>VALVULA DE ESFERA BRUTA EM BRONZE, BITOLA 1 " (REF 1552-B)</t>
  </si>
  <si>
    <t>VALVULA DE ESFERA BRUTA EM BRONZE, BITOLA 1 1/2 " (REF 1552-B)</t>
  </si>
  <si>
    <t>108,96</t>
  </si>
  <si>
    <t>VALVULA DE ESFERA BRUTA EM BRONZE, BITOLA 1 1/4 " (REF 1552-B)</t>
  </si>
  <si>
    <t>90,42</t>
  </si>
  <si>
    <t>VALVULA DE ESFERA BRUTA EM BRONZE, BITOLA 1/2 " (REF 1552-B)</t>
  </si>
  <si>
    <t>38,93</t>
  </si>
  <si>
    <t>VALVULA DE ESFERA BRUTA EM BRONZE, BITOLA 2 " (REF 1552-B)</t>
  </si>
  <si>
    <t>168,01</t>
  </si>
  <si>
    <t>VALVULA DE ESFERA BRUTA EM BRONZE, BITOLA 3/4 " (REF 1552-B)</t>
  </si>
  <si>
    <t>44,93</t>
  </si>
  <si>
    <t>VALVULA DE RETENCAO DE BRONZE, PE COM CRIVOS, EXTREMIDADE COM ROSCA, DE 1 1/2", PARA FUNDO DE POCO</t>
  </si>
  <si>
    <t>104,95</t>
  </si>
  <si>
    <t>VALVULA DE RETENCAO DE BRONZE, PE COM CRIVOS, EXTREMIDADE COM ROSCA, DE 1 1/4", PARA FUNDO DE POCO</t>
  </si>
  <si>
    <t>98,35</t>
  </si>
  <si>
    <t>VALVULA DE RETENCAO DE BRONZE, PE COM CRIVOS, EXTREMIDADE COM ROSCA, DE 1", PARA FUNDO DE POCO</t>
  </si>
  <si>
    <t>61,95</t>
  </si>
  <si>
    <t>VALVULA DE RETENCAO DE BRONZE, PE COM CRIVOS, EXTREMIDADE COM ROSCA, DE 2 1/2", PARA FUNDO DE POCO</t>
  </si>
  <si>
    <t>284,10</t>
  </si>
  <si>
    <t>VALVULA DE RETENCAO DE BRONZE, PE COM CRIVOS, EXTREMIDADE COM ROSCA, DE 2", PARA FUNDO DE POCO</t>
  </si>
  <si>
    <t>158,98</t>
  </si>
  <si>
    <t>VALVULA DE RETENCAO DE BRONZE, PE COM CRIVOS, EXTREMIDADE COM ROSCA, DE 3/4", PARA FUNDO DE POCO</t>
  </si>
  <si>
    <t>56,03</t>
  </si>
  <si>
    <t>VALVULA DE RETENCAO DE BRONZE, PE COM CRIVOS, EXTREMIDADE COM ROSCA, DE 3", PARA FUNDO DE POCO</t>
  </si>
  <si>
    <t>389,47</t>
  </si>
  <si>
    <t>VALVULA DE RETENCAO DE BRONZE, PE COM CRIVOS, EXTREMIDADE COM ROSCA, DE 4", PARA FUNDO DE POCO</t>
  </si>
  <si>
    <t>685,44</t>
  </si>
  <si>
    <t>VALVULA DE RETENCAO HORIZONTAL, DE BRONZE (PN-25), 1 1/2", 400 PSI, TAMPA DE PORCA DE UNIAO, EXTREMIDADES COM ROSCA</t>
  </si>
  <si>
    <t>203,64</t>
  </si>
  <si>
    <t>VALVULA DE RETENCAO HORIZONTAL, DE BRONZE (PN-25), 1 1/4", 400 PSI, TAMPA DE PORCA DE UNIAO, EXTREMIDADES COM ROSCA</t>
  </si>
  <si>
    <t>182,21</t>
  </si>
  <si>
    <t>VALVULA DE RETENCAO HORIZONTAL, DE BRONZE (PN-25), 1/2", 400 PSI, TAMPA DE PORCA DE UNIAO, EXTREMIDADES COM ROSCA</t>
  </si>
  <si>
    <t>73,90</t>
  </si>
  <si>
    <t>VALVULA DE RETENCAO HORIZONTAL, DE BRONZE (PN-25), 1", 400 PSI, TAMPA DE PORCA DE UNIAO, EXTREMIDADES COM ROSCA</t>
  </si>
  <si>
    <t>121,72</t>
  </si>
  <si>
    <t>VALVULA DE RETENCAO HORIZONTAL, DE BRONZE (PN-25), 2 1/2", 400 PSI, TAMPA DE PORCA DE UNIAO, EXTREMIDADES COM ROSCA</t>
  </si>
  <si>
    <t>407,98</t>
  </si>
  <si>
    <t>VALVULA DE RETENCAO HORIZONTAL, DE BRONZE (PN-25), 2", 400 PSI, TAMPA DE PORCA DE UNIAO, EXTREMIDADES COM ROSCA</t>
  </si>
  <si>
    <t>285,30</t>
  </si>
  <si>
    <t>VALVULA DE RETENCAO HORIZONTAL, DE BRONZE (PN-25), 3/4", 400 PSI, TAMPA DE PORCA DE UNIAO, EXTREMIDADES COM ROSCA</t>
  </si>
  <si>
    <t>89,55</t>
  </si>
  <si>
    <t>VALVULA DE RETENCAO HORIZONTAL, DE BRONZE (PN-25), 3", 400 PSI, TAMPA DE PORCA DE UNIAO, EXTREMIDADES COM ROSCA</t>
  </si>
  <si>
    <t>563,51</t>
  </si>
  <si>
    <t>VALVULA DE RETENCAO HORIZONTAL, DE BRONZE (PN-25), 4", 400 PSI, TAMPA DE PORCA DE UNIAO, EXTREMIDADES COM ROSCA</t>
  </si>
  <si>
    <t>874,01</t>
  </si>
  <si>
    <t>VALVULA DE RETENCAO VERTICAL, DE BRONZE (PN-16), 1 1/2", 200 PSI, EXTREMIDADES COM ROSCA</t>
  </si>
  <si>
    <t>VALVULA DE RETENCAO VERTICAL, DE BRONZE (PN-16), 1 1/4", 200 PSI, EXTREMIDADES COM ROSCA</t>
  </si>
  <si>
    <t>94,10</t>
  </si>
  <si>
    <t>VALVULA DE RETENCAO VERTICAL, DE BRONZE (PN-16), 1/2", 200 PSI, EXTREMIDADES COM ROSCA</t>
  </si>
  <si>
    <t>53,80</t>
  </si>
  <si>
    <t>VALVULA DE RETENCAO VERTICAL, DE BRONZE (PN-16), 1", 200 PSI, EXTREMIDADES COM ROSCA</t>
  </si>
  <si>
    <t>62,72</t>
  </si>
  <si>
    <t>VALVULA DE RETENCAO VERTICAL, DE BRONZE (PN-16), 2 1/2", 200 PSI, EXTREMIDADES COM ROSCA</t>
  </si>
  <si>
    <t>253,12</t>
  </si>
  <si>
    <t>VALVULA DE RETENCAO VERTICAL, DE BRONZE (PN-16), 2", 200 PSI, EXTREMIDADES COM ROSCA</t>
  </si>
  <si>
    <t>157,96</t>
  </si>
  <si>
    <t>VALVULA DE RETENCAO VERTICAL, DE BRONZE (PN-16), 3/4", 200 PSI, EXTREMIDADES COM ROSCA</t>
  </si>
  <si>
    <t>57,41</t>
  </si>
  <si>
    <t>VALVULA DE RETENCAO VERTICAL, DE BRONZE (PN-16), 3", 200 PSI, EXTREMIDADES COM ROSCA</t>
  </si>
  <si>
    <t>345,65</t>
  </si>
  <si>
    <t>VALVULA DE RETENCAO VERTICAL, DE BRONZE (PN-16), 4", 200 PSI, EXTREMIDADES COM ROSCA</t>
  </si>
  <si>
    <t>599,89</t>
  </si>
  <si>
    <t>VALVULA EM METAL CROMADO PARA LAVATORIO, 1 " SEM LADRAO</t>
  </si>
  <si>
    <t>40,26</t>
  </si>
  <si>
    <t>VALVULA EM METAL CROMADO PARA PIA AMERICANA 3.1/2 X 1.1/2 "</t>
  </si>
  <si>
    <t>55,00</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</si>
  <si>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</si>
  <si>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</si>
  <si>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</si>
  <si>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</si>
  <si>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</si>
  <si>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</si>
  <si>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21,35</t>
  </si>
  <si>
    <t>VARA FINA PARA CREMONA, EM FERRO ZINCADO BRANCO, COM DIAMETRO DE APROX 10 MM E COMPRIMENTO DE 1,20 M</t>
  </si>
  <si>
    <t>16,96</t>
  </si>
  <si>
    <t>VARA FINA PARA CREMONA, EM FERRO ZINCADO BRANCO, COM DIAMETRO DE APROX 10 MM E COMPRIMENTO DE 1,50 M</t>
  </si>
  <si>
    <t>19,60</t>
  </si>
  <si>
    <t>VARIADOR DE LUMINOSIDADE ROTATIVO (DIMMER) 127 V, 300 W (APENAS MODULO)</t>
  </si>
  <si>
    <t>VARIADOR DE LUMINOSIDADE ROTATIVO (DIMMER) 127V, 300W, CONJUNTO MONTADO PARA EMBUTIR 4" X 2" (PLACA + SUPORTE + MODULO)</t>
  </si>
  <si>
    <t>62,36</t>
  </si>
  <si>
    <t>VARIADOR DE LUMINOSIDADE ROTATIVO (DIMMER) 220 V, 600 W (APENAS MODULO)</t>
  </si>
  <si>
    <t>77,49</t>
  </si>
  <si>
    <t>VARIADOR DE LUMINOSIDADE ROTATIVO (DIMMER) 220V, 600W, CONJUNTO MONTADO PARA EMBUTIR 4" X 2" (PLACA + SUPORTE + MODULO)</t>
  </si>
  <si>
    <t>81,48</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</si>
  <si>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</si>
  <si>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</si>
  <si>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</si>
  <si>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33,33</t>
  </si>
  <si>
    <t>VARIADOR DE VELOCIDADE PARA VENTILADOR 220V, 250W + 2 INTERRUPTORES PARALELOS, PARA REVERSAO E LAMPADA, CONJUNTO MONTADO PARA EMBUTIR 4" X 2" (PLACA + SUPORTE + MODULOS)</t>
  </si>
  <si>
    <t>53,69</t>
  </si>
  <si>
    <t>VASSOURA MECANICA REBOCAVEL COM ESCOVA CILINDRICA LARGURA UTIL DE VARRIMENTO = 2,44M</t>
  </si>
  <si>
    <t>83.150,50</t>
  </si>
  <si>
    <t>VASSOURA 40 CM COM CABO</t>
  </si>
  <si>
    <t>VEDACAO DE CALHA, EM BORRACHA COR PRETA, MEDIDA ENTRE 119 E 170 MM, PARA DRENAGEM PLUVIAL PREDIAL</t>
  </si>
  <si>
    <t>VERGALHAO ZINCADO ROSCA TOTAL, 1/4 " (6,3 MM)</t>
  </si>
  <si>
    <t>3,83</t>
  </si>
  <si>
    <t>VERNIZ A BASE RESINA ALQUIDICA COM POLIURETANO PARA MADEIRA, COM FILTRO SOLAR, BRILHANTE, USO INTERNO E EXTERNO</t>
  </si>
  <si>
    <t>33,60</t>
  </si>
  <si>
    <t>VERNIZ MARITIMO PREMIUM PARA MADEIRA, COM FILTRO SOLAR, BRILHANTE, USO INTERNO E EXTERNO</t>
  </si>
  <si>
    <t>29,88</t>
  </si>
  <si>
    <t>VERNIZ TIPO COPAL PARA MADEIRA, BRILHANTE, USO INTERNO</t>
  </si>
  <si>
    <t>28,91</t>
  </si>
  <si>
    <t>VEU DE VIDRO/VEU DE SUPERFICIE 30 A 35 G/M2</t>
  </si>
  <si>
    <t>28,38</t>
  </si>
  <si>
    <t>VEU POLIESTER</t>
  </si>
  <si>
    <t>6,03</t>
  </si>
  <si>
    <t>VIBRADOR DE IMERSAO, COM PONTEIRA DE *35* MM, MANGOTE DE 5 M, SEM MOTOR</t>
  </si>
  <si>
    <t>1.467,67</t>
  </si>
  <si>
    <t>VIBRADOR DE IMERSAO, COM PONTEIRA DE *45* MM, MANGOTE DE 5 M, SEM MOTOR.</t>
  </si>
  <si>
    <t>1.595,30</t>
  </si>
  <si>
    <t>VIBRADOR DE IMERSAO, COM PONTEIRA DE *60* MM, MANGOTE DE 5 M, SEM MOTOR.</t>
  </si>
  <si>
    <t>1.789,54</t>
  </si>
  <si>
    <t>VIBRADOR DE IMERSAO, DIAMETRO DA PONTEIRA DE *35* MM, COM MOTOR 4 TEMPOS A GASOLINA DE 5,5 HP (5,5 CV)</t>
  </si>
  <si>
    <t>3.850,00</t>
  </si>
  <si>
    <t>VIBRADOR DE IMERSAO, DIAMETRO DA PONTEIRA DE *45* MM, COM MOTOR ELETRICO TRIFASICO DE 2 HP (2 CV)</t>
  </si>
  <si>
    <t>3.453,78</t>
  </si>
  <si>
    <t>VIBRADOR DE IMERSAO, DIAMETRO DA PONTEIRA DE *45* MM, COM MOTOR 4 TEMPOS A GASOLINA DE 5,5 HP (5,5 CV)</t>
  </si>
  <si>
    <t>4.207,13</t>
  </si>
  <si>
    <t>VIBROACABADORA DE ASFALTO SOBRE ESTEIRAS, LARG. PAVIM. MAX. 8,00 M, POT. 100 KW/ 134 HP, CAP.  600 T/ H</t>
  </si>
  <si>
    <t>4.758.943,51</t>
  </si>
  <si>
    <t>VIBROACABADORA DE ASFALTO SOBRE ESTEIRAS, LARG. PAVIM. 2,13 M A 4,55 M, POT. 74 KW/ 100 HP, CAP. 400  T/ H</t>
  </si>
  <si>
    <t>2.003.459,98</t>
  </si>
  <si>
    <t>VIBROACABADORA DE ASFALTO SOBRE ESTEIRAS, LARG. PAVIM. 2,60 M A 5,75 M, POT. 110 HP, CAP. 450 T/ H</t>
  </si>
  <si>
    <t>2.017.977,95</t>
  </si>
  <si>
    <t>VIBROACABADORA DE ASFALTO SOBRE ESTEIRAS, LARG. PAVIMENT. 1,90 A 5,3 M, POT. 78 KW/105 HP, CAP. 450 T/H</t>
  </si>
  <si>
    <t>2.444.802,00</t>
  </si>
  <si>
    <t>VIBROACABADORA DE ASFALTO SOBRE RODAS, LARGURA DE PAVIMENTACAO DE 1,70 A 4,20 M, POTENCIA 78 KW/105 HP, CAPACIDADE 300 T/H</t>
  </si>
  <si>
    <t>2.166.059,61</t>
  </si>
  <si>
    <t>VIDRACEIRO (HORISTA)</t>
  </si>
  <si>
    <t>VIDRACEIRO (MENSALISTA)</t>
  </si>
  <si>
    <t>2.463,99</t>
  </si>
  <si>
    <t>VIDRO COMUM LAMINADO LISO INCOLOR DUPLO, ESPESSURA TOTAL 8 MM (CADA CAMADA DE 4 MM) - COLOCADO</t>
  </si>
  <si>
    <t>1.021,13</t>
  </si>
  <si>
    <t>VIDRO COMUM LAMINADO, LISO, INCOLOR, DUPLO, ESPESSURA TOTAL 6 MM (CADA CAMADA E= 3 MM) - COLOCADO</t>
  </si>
  <si>
    <t>888,88</t>
  </si>
  <si>
    <t>VIDRO COMUM LAMINADO, LISO, INCOLOR, TRIPLO, ESPESSURA TOTAL 12 MM (CADA CAMADA E=  4 MM) - COLOCADO</t>
  </si>
  <si>
    <t>2.311,11</t>
  </si>
  <si>
    <t>VIDRO COMUM LAMINADO, LISO, INCOLOR, TRIPLO, ESPESSURA TOTAL 15 MM (CADA CAMADA E = 5 MM) - COLOCADO</t>
  </si>
  <si>
    <t>2.702,22</t>
  </si>
  <si>
    <t>VIDRO CRISTAL COLORIDO, 10 MM, PINTADO NA COR BRANCA</t>
  </si>
  <si>
    <t>796,44</t>
  </si>
  <si>
    <t>VIDRO CRISTAL COLORIDO, 4 MM, PINTADO NA COR BRANCA</t>
  </si>
  <si>
    <t>248,88</t>
  </si>
  <si>
    <t>VIDRO CRISTAL COLORIDO, 6 MM, PINTADO NA COR BRANCA</t>
  </si>
  <si>
    <t>353,72</t>
  </si>
  <si>
    <t>VIDRO CRISTAL COLORIDO, 8 MM, PINTADO NA COR BRANCA</t>
  </si>
  <si>
    <t>574,22</t>
  </si>
  <si>
    <t>VIDRO LISO FUME E = 4MM - SEM COLOCACAO</t>
  </si>
  <si>
    <t>284,44</t>
  </si>
  <si>
    <t>VIDRO LISO FUME E = 6MM - SEM COLOCACAO</t>
  </si>
  <si>
    <t>426,66</t>
  </si>
  <si>
    <t>VIDRO LISO FUME, E = 5 MM - SEM COLOCACAO</t>
  </si>
  <si>
    <t>307,04</t>
  </si>
  <si>
    <t>VIDRO LISO INCOLOR 10 MM - SEM COLOCACAO</t>
  </si>
  <si>
    <t>533,33</t>
  </si>
  <si>
    <t>VIDRO LISO INCOLOR 2 A 3 MM - SEM COLOCACAO</t>
  </si>
  <si>
    <t>160,00</t>
  </si>
  <si>
    <t>VIDRO LISO INCOLOR 4MM - SEM COLOCACAO</t>
  </si>
  <si>
    <t>213,33</t>
  </si>
  <si>
    <t>VIDRO LISO INCOLOR 5MM - SEM COLOCACAO</t>
  </si>
  <si>
    <t>VIDRO LISO INCOLOR 6 MM - SEM COLOCACAO</t>
  </si>
  <si>
    <t>302,22</t>
  </si>
  <si>
    <t>VIDRO LISO INCOLOR 8MM  -  SEM COLOCACAO</t>
  </si>
  <si>
    <t>440,88</t>
  </si>
  <si>
    <t>VIDRO MARTELADO OU CANELADO, 4 MM - SEM COLOCACAO</t>
  </si>
  <si>
    <t>VIDRO PLANO ARAMADO E = 6 MM - SEM COLOCACAO</t>
  </si>
  <si>
    <t>VIDRO PLANO ARMADO E = 7MM - SEM COLOCACAO</t>
  </si>
  <si>
    <t>551,11</t>
  </si>
  <si>
    <t>VIDRO TEMPERADO INCOLOR E = 10 MM, SEM COLOCACAO</t>
  </si>
  <si>
    <t>381,28</t>
  </si>
  <si>
    <t>VIDRO TEMPERADO INCOLOR E = 6 MM, SEM COLOCACAO</t>
  </si>
  <si>
    <t>224,98</t>
  </si>
  <si>
    <t>VIDRO TEMPERADO INCOLOR E = 8 MM, SEM COLOCACAO</t>
  </si>
  <si>
    <t>293,70</t>
  </si>
  <si>
    <t>VIDRO TEMPERADO INCOLOR PARA PORTA DE ABRIR, E = 10 MM (SEM FERRAGENS E SEM COLOCACAO)</t>
  </si>
  <si>
    <t>412,40</t>
  </si>
  <si>
    <t>VIDRO TEMPERADO VERDE E = 10 MM, SEM COLOCACAO</t>
  </si>
  <si>
    <t>480,54</t>
  </si>
  <si>
    <t>VIDRO TEMPERADO VERDE E = 6 MM, SEM COLOCACAO</t>
  </si>
  <si>
    <t>271,49</t>
  </si>
  <si>
    <t>VIDRO TEMPERADO VERDE E = 8 MM, SEM COLOCACAO</t>
  </si>
  <si>
    <t>366,78</t>
  </si>
  <si>
    <t>VIGA *7,5 X 10* CM EM PINUS, MISTA OU EQUIVALENTE DA REGIAO - BRUTA</t>
  </si>
  <si>
    <t>14,44</t>
  </si>
  <si>
    <t>VIGA *7,5 X 15 CM EM PINUS, MISTA OU EQUIVALENTE DA REGIAO - BRUTA</t>
  </si>
  <si>
    <t>VIGA APARELHADA  *6 X 12* CM, EM MACARANDUBA, ANGELIM OU EQUIVALENTE DA REGIAO</t>
  </si>
  <si>
    <t>27,05</t>
  </si>
  <si>
    <t>VIGA APARELHADA *6 X 16* CM, EM MACARANDUBA, ANGELIM OU EQUIVALENTE DA REGIAO</t>
  </si>
  <si>
    <t>35,82</t>
  </si>
  <si>
    <t>VIGA DE ESCORAMAENTO H20, DE MADEIRA, PESO DE 5,00 A 5,20 KG/M, COM EXTREMIDADES PLASTICAS</t>
  </si>
  <si>
    <t>112,16</t>
  </si>
  <si>
    <t>VIGA NAO APARELHADA  *6 X 12* CM, EM MACARANDUBA, ANGELIM OU EQUIVALENTE DA REGIAO - BRUTA</t>
  </si>
  <si>
    <t>VIGA NAO APARELHADA *6 X 16* CM, EM MACARANDUBA, ANGELIM OU EQUIVALENTE DA REGIAO -  BRUTA</t>
  </si>
  <si>
    <t>36,99</t>
  </si>
  <si>
    <t>VIGA NAO APARELHADA *6 X 20* CM, EM MACARANDUBA, ANGELIM OU EQUIVALENTE DA REGIAO - BRUTA</t>
  </si>
  <si>
    <t>53,47</t>
  </si>
  <si>
    <t>VIGA NAO APARELHADA *8 X 16* CM EM MACARANDUBA, ANGELIM OU EQUIVALENTE DA REGIAO -  BRUTA</t>
  </si>
  <si>
    <t>57,24</t>
  </si>
  <si>
    <t>VIGIA DIURNO</t>
  </si>
  <si>
    <t>VIGIA DIURNO (MENSALISTA)</t>
  </si>
  <si>
    <t>VIGIA NOTURNO, HORA EFETIVAMENTE TRABALHADA DE 22 H AS 5 H (COM ADICIONAL NOTURNO)</t>
  </si>
  <si>
    <t>TOTAL DE INSUMOS : 5204</t>
  </si>
  <si>
    <t>CDHU - Boletim 185 e SINAPI - base: 03/2022</t>
  </si>
  <si>
    <r>
      <t>INÍCIO</t>
    </r>
    <r>
      <rPr>
        <sz val="13"/>
        <rFont val="Arial"/>
        <family val="2"/>
      </rPr>
      <t>:  APÓS LICITAÇÕES E CONFIRMAÇÃO FINANCEIRA</t>
    </r>
  </si>
  <si>
    <t>ORÇADO</t>
  </si>
  <si>
    <t>Retirada de pia (granito) e apoio em alvenaria</t>
  </si>
  <si>
    <t>UM</t>
  </si>
  <si>
    <t>SERVIÇOS PRELIMINARES E DEMOLIÇÕES</t>
  </si>
  <si>
    <t>COTAÇÃO</t>
  </si>
  <si>
    <t>Painel de comando para conjunto motor-bomba</t>
  </si>
  <si>
    <t>Abrigo para recalque</t>
  </si>
  <si>
    <t>10904</t>
  </si>
  <si>
    <t>4208</t>
  </si>
  <si>
    <t>40415</t>
  </si>
  <si>
    <t>40420</t>
  </si>
  <si>
    <t>GL</t>
  </si>
  <si>
    <t>38774</t>
  </si>
  <si>
    <t>14053</t>
  </si>
  <si>
    <t>2488</t>
  </si>
  <si>
    <t>37557</t>
  </si>
  <si>
    <t>39961</t>
  </si>
  <si>
    <t>21127</t>
  </si>
  <si>
    <t>10527</t>
  </si>
  <si>
    <t xml:space="preserve">Taxa de mobilização e desmobilização </t>
  </si>
  <si>
    <t>Construção de abrigo coberto para bomba com 6 m2 (mao de obra e materiais)</t>
  </si>
  <si>
    <t>Base em concreto armado para apoio da caixa d´água (mão de obra e materiais)</t>
  </si>
  <si>
    <t>MxMES</t>
  </si>
  <si>
    <t>8.</t>
  </si>
  <si>
    <t>1.12</t>
  </si>
  <si>
    <t>1.13</t>
  </si>
  <si>
    <t>5.02</t>
  </si>
  <si>
    <t>5.03</t>
  </si>
  <si>
    <t>5.04</t>
  </si>
  <si>
    <t>5.05</t>
  </si>
  <si>
    <t>5.06</t>
  </si>
  <si>
    <t>5.07</t>
  </si>
  <si>
    <t>5.08</t>
  </si>
  <si>
    <t>5.09</t>
  </si>
  <si>
    <t>5.10</t>
  </si>
  <si>
    <t>5.11</t>
  </si>
  <si>
    <t>5.12</t>
  </si>
  <si>
    <t>5.13</t>
  </si>
  <si>
    <t>5.14</t>
  </si>
  <si>
    <t>5.15</t>
  </si>
  <si>
    <t>5.16</t>
  </si>
  <si>
    <t>5.17</t>
  </si>
  <si>
    <t>5.18</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</si>
  <si>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</si>
  <si>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</si>
  <si>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</si>
  <si>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</si>
  <si>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</si>
  <si>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</si>
  <si>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</si>
  <si>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</si>
  <si>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</si>
  <si>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</si>
  <si>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</si>
  <si>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</si>
  <si>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</si>
  <si>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</si>
  <si>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</si>
  <si>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</si>
  <si>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</si>
  <si>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</si>
  <si>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</si>
  <si>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</si>
  <si>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</si>
  <si>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</si>
  <si>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</si>
  <si>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</si>
  <si>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</si>
  <si>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</si>
  <si>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</si>
  <si>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</si>
  <si>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</si>
  <si>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</si>
  <si>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</si>
  <si>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</si>
  <si>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</si>
  <si>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</si>
  <si>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</si>
  <si>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</si>
  <si>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</si>
  <si>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</si>
  <si>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</si>
  <si>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</si>
  <si>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</si>
  <si>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</si>
  <si>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</si>
  <si>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</si>
  <si>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</si>
  <si>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</si>
  <si>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</si>
  <si>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</si>
  <si>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</si>
  <si>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</si>
  <si>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</si>
  <si>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21029</t>
  </si>
  <si>
    <t>20972</t>
  </si>
  <si>
    <t>40411</t>
  </si>
  <si>
    <t>2637</t>
  </si>
  <si>
    <t>39346</t>
  </si>
  <si>
    <t xml:space="preserve">Chapas para suporte </t>
  </si>
  <si>
    <t>Serviços para adaptação de roscas</t>
  </si>
  <si>
    <t>Tomada de água de 3", tubo, acoplamento, peças hidráulicas</t>
  </si>
  <si>
    <t>VB</t>
  </si>
  <si>
    <t>Mão de obra para a instalação de todos os equipamentos de prevenção e combate a incêndio</t>
  </si>
  <si>
    <t>INSTALAÇÕES HIDRÁULICAS, LOUÇAS, ELÉTRICA E ACESSÓRIOS</t>
  </si>
  <si>
    <t>21006</t>
  </si>
  <si>
    <t>PISO TÁTIL</t>
  </si>
  <si>
    <t>38181</t>
  </si>
  <si>
    <t>Verniz retardante a chamas para madeira</t>
  </si>
  <si>
    <t>6085</t>
  </si>
  <si>
    <t>Guarda-corpo (adequação da estrutura existente)</t>
  </si>
  <si>
    <t>4.04</t>
  </si>
  <si>
    <t>4.05</t>
  </si>
  <si>
    <t>5.19</t>
  </si>
  <si>
    <t>4791</t>
  </si>
  <si>
    <t>4.06</t>
  </si>
  <si>
    <t>6.02</t>
  </si>
  <si>
    <t>ADEQUAÇÕES DA ESCADA INTERNA (ACESSO A CASA DE MÁQUINA - ELEVADOR) GUARDA-CORPO E CORRIMÃO</t>
  </si>
  <si>
    <t>ADEQUAÇÕES DA ESCADA INTERNA (ACESSO AO SEGUNDO PAVIMENTO) GUARDA-CORPO E CORRIMÃO</t>
  </si>
  <si>
    <t>4.07</t>
  </si>
  <si>
    <t>4.08</t>
  </si>
  <si>
    <t>ADEQUAÇÕES PARA AVCB / REFORMA DO BANHEIRO PARA PNE E DOS FUNCIONÁRIOS / COZINHA / ESCADA CASA DE MÁQUINA</t>
  </si>
  <si>
    <t>Prazo de liberação: após a assinatura do convênio.</t>
  </si>
  <si>
    <t>1.14</t>
  </si>
  <si>
    <t>Locação de guindaste</t>
  </si>
  <si>
    <t>DIÁRIA</t>
  </si>
  <si>
    <t>5.20</t>
  </si>
  <si>
    <t>Pia de cozinha com tampo em aço inox de 0,52 x 1,80 m. com 1 cuba, incluso válvula, torneira de mesa com bica alta, engate flexível e sifão e um armário de aço com gavetas e portas na cor branca com pés</t>
  </si>
  <si>
    <t>Guarda-corpo (adequação da estrutura existente - sacada no salão onde são realizadas as sessões de câmara)</t>
  </si>
  <si>
    <t>8.52</t>
  </si>
  <si>
    <t>Reservatório devidamente normatizado de água cilindrico metálico com capacidade de 12.000 litros - Dimensões (D=1,46 m. e H=7,60 m.) inclusive escada com guarda corpo, guarda corpo no topo, boca de visita no teto, escada interna e demais acessórios (registros, saídas e entradas de água).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</si>
</sst>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R$&quot;\ * #,##0.00_-;\-&quot;R$&quot;\ * #,##0.00_-;_-&quot;R$&quot;\ * &quot;-&quot;??_-;_-@_-"/>
    <numFmt numFmtId="165" formatCode="_(&quot;R$&quot;* #,##0.00_);_(&quot;R$&quot;* \(#,##0.00\);_(&quot;R$&quot;* &quot;-&quot;??_);_(@_)"/>
    <numFmt numFmtId="166" formatCode="_(&quot;R$ &quot;* #,##0.00_);_(&quot;R$ &quot;* \(#,##0.00\);_(&quot;R$ &quot;* &quot;-&quot;??_);_(@_)"/>
    <numFmt numFmtId="167" formatCode="&quot;R$ &quot;#,##0.00"/>
    <numFmt numFmtId="168" formatCode="&quot;R$ &quot;#,##0.00_);\(&quot;R$ &quot;#,##0.00\)"/>
    <numFmt numFmtId="169" formatCode="&quot;R$&quot;\ #,##0.00;[Red]&quot;R$&quot;\ #,##0.00"/>
  </numFmts>
  <fonts count="93">
    <font>
      <sz val="10"/>
      <name val="Arial"/>
      <family val="2"/>
    </font>
    <font>
      <sz val="11"/>
      <color theme="1"/>
      <name val="Calibri"/>
      <family val="2"/>
      <scheme val="minor"/>
    </font>
    <font>
      <sz val="10"/>
      <color indexed="8"/>
      <name val="MS Sans Serif"/>
      <family val="2"/>
    </font>
    <font>
      <sz val="10"/>
      <color indexed="8"/>
      <name val="Arial"/>
      <family val="2"/>
    </font>
    <font>
      <b/>
      <sz val="22"/>
      <name val="Swis721 Ex BT"/>
      <family val="2"/>
    </font>
    <font>
      <b/>
      <sz val="14"/>
      <name val="Arial"/>
      <family val="2"/>
    </font>
    <font>
      <b/>
      <sz val="13"/>
      <name val="Arial"/>
      <family val="2"/>
    </font>
    <font>
      <b/>
      <sz val="12"/>
      <name val="Times New Roman"/>
      <family val="1"/>
    </font>
    <font>
      <b/>
      <sz val="11"/>
      <name val="Times New Roman"/>
      <family val="1"/>
    </font>
    <font>
      <sz val="15"/>
      <name val="Arial"/>
      <family val="2"/>
    </font>
    <font>
      <b/>
      <sz val="12"/>
      <name val="Arial"/>
      <family val="2"/>
    </font>
    <font>
      <sz val="12"/>
      <name val="Arial"/>
      <family val="2"/>
    </font>
    <font>
      <sz val="12"/>
      <name val="Times New Roman"/>
      <family val="1"/>
    </font>
    <font>
      <sz val="12"/>
      <color indexed="10"/>
      <name val="Arial"/>
      <family val="2"/>
    </font>
    <font>
      <i/>
      <sz val="12"/>
      <name val="Arial"/>
      <family val="2"/>
    </font>
    <font>
      <i/>
      <u val="single"/>
      <sz val="10"/>
      <name val="Arial"/>
      <family val="2"/>
    </font>
    <font>
      <b/>
      <sz val="16"/>
      <color rgb="FFFF0000"/>
      <name val="Arial"/>
      <family val="2"/>
    </font>
    <font>
      <i/>
      <u val="single"/>
      <sz val="13"/>
      <name val="Arial"/>
      <family val="2"/>
    </font>
    <font>
      <i/>
      <u val="single"/>
      <sz val="12"/>
      <name val="Arial"/>
      <family val="2"/>
    </font>
    <font>
      <sz val="14"/>
      <name val="Arial"/>
      <family val="2"/>
    </font>
    <font>
      <b/>
      <sz val="13"/>
      <color indexed="10"/>
      <name val="Arial"/>
      <family val="2"/>
    </font>
    <font>
      <b/>
      <sz val="18"/>
      <color indexed="10"/>
      <name val="Arial"/>
      <family val="2"/>
    </font>
    <font>
      <b/>
      <sz val="16"/>
      <color indexed="10"/>
      <name val="Arial"/>
      <family val="2"/>
    </font>
    <font>
      <sz val="11"/>
      <name val="Arial"/>
      <family val="2"/>
    </font>
    <font>
      <sz val="13"/>
      <name val="Arial"/>
      <family val="2"/>
    </font>
    <font>
      <sz val="9"/>
      <name val="Times New Roman"/>
      <family val="1"/>
    </font>
    <font>
      <b/>
      <sz val="14"/>
      <name val="Swis721 Ex BT"/>
      <family val="2"/>
    </font>
    <font>
      <sz val="14"/>
      <name val="Swis721 Ex BT"/>
      <family val="2"/>
    </font>
    <font>
      <sz val="12"/>
      <name val="Swis721 Ex BT"/>
      <family val="2"/>
    </font>
    <font>
      <sz val="10"/>
      <name val="Times New Roman"/>
      <family val="1"/>
    </font>
    <font>
      <sz val="10"/>
      <color rgb="FFFF0000"/>
      <name val="Arial"/>
      <family val="2"/>
    </font>
    <font>
      <i/>
      <u val="single"/>
      <sz val="13"/>
      <color rgb="FFFF0000"/>
      <name val="Arial"/>
      <family val="2"/>
    </font>
    <font>
      <i/>
      <u val="single"/>
      <sz val="10"/>
      <color indexed="10"/>
      <name val="Arial"/>
      <family val="2"/>
    </font>
    <font>
      <b/>
      <sz val="14"/>
      <color indexed="10"/>
      <name val="Arial"/>
      <family val="2"/>
    </font>
    <font>
      <sz val="14"/>
      <color rgb="FFFF0000"/>
      <name val="Arial"/>
      <family val="2"/>
    </font>
    <font>
      <sz val="13"/>
      <color rgb="FFFF0000"/>
      <name val="Arial"/>
      <family val="2"/>
    </font>
    <font>
      <sz val="10"/>
      <color indexed="10"/>
      <name val="Arial"/>
      <family val="2"/>
    </font>
    <font>
      <i/>
      <sz val="12"/>
      <color rgb="FFFF0000"/>
      <name val="Arial"/>
      <family val="2"/>
    </font>
    <font>
      <b/>
      <sz val="16"/>
      <name val="Arial"/>
      <family val="2"/>
    </font>
    <font>
      <b/>
      <sz val="15"/>
      <name val="Arial"/>
      <family val="2"/>
    </font>
    <font>
      <b/>
      <i/>
      <sz val="16"/>
      <name val="Arial"/>
      <family val="2"/>
    </font>
    <font>
      <sz val="16"/>
      <name val="Calibri"/>
      <family val="2"/>
      <scheme val="minor"/>
    </font>
    <font>
      <sz val="16"/>
      <name val="Arial"/>
      <family val="2"/>
    </font>
    <font>
      <b/>
      <sz val="11"/>
      <name val="Arial"/>
      <family val="2"/>
    </font>
    <font>
      <b/>
      <sz val="9.85"/>
      <color indexed="8"/>
      <name val="Times New Roman"/>
      <family val="1"/>
    </font>
    <font>
      <sz val="10"/>
      <name val="MS Sans Serif"/>
      <family val="2"/>
    </font>
    <font>
      <sz val="11"/>
      <color indexed="8"/>
      <name val="Calibri"/>
      <family val="2"/>
      <scheme val="minor"/>
    </font>
    <font>
      <i/>
      <u val="single"/>
      <sz val="16"/>
      <name val="Arial"/>
      <family val="2"/>
    </font>
    <font>
      <sz val="16"/>
      <color theme="0"/>
      <name val="Arial"/>
      <family val="2"/>
    </font>
    <font>
      <i/>
      <sz val="16"/>
      <name val="Arial"/>
      <family val="2"/>
    </font>
    <font>
      <sz val="14"/>
      <name val="Times New Roman"/>
      <family val="1"/>
    </font>
    <font>
      <b/>
      <sz val="20"/>
      <name val="Arial"/>
      <family val="2"/>
    </font>
    <font>
      <b/>
      <sz val="18"/>
      <name val="Swis721 Ex BT"/>
      <family val="2"/>
    </font>
    <font>
      <b/>
      <sz val="10"/>
      <name val="Arial"/>
      <family val="2"/>
    </font>
    <font>
      <sz val="11"/>
      <name val="Times New Roman"/>
      <family val="1"/>
    </font>
    <font>
      <b/>
      <sz val="10"/>
      <color indexed="8"/>
      <name val="Arial"/>
      <family val="2"/>
    </font>
    <font>
      <sz val="11"/>
      <color indexed="8"/>
      <name val="Arial"/>
      <family val="2"/>
    </font>
    <font>
      <b/>
      <i/>
      <sz val="10"/>
      <name val="Arial"/>
      <family val="2"/>
    </font>
    <font>
      <sz val="18"/>
      <name val="Calibri"/>
      <family val="2"/>
      <scheme val="minor"/>
    </font>
    <font>
      <sz val="18"/>
      <name val="Arial"/>
      <family val="2"/>
    </font>
    <font>
      <b/>
      <sz val="18"/>
      <name val="Calibri"/>
      <family val="2"/>
      <scheme val="minor"/>
    </font>
    <font>
      <sz val="12"/>
      <color theme="0"/>
      <name val="Arial"/>
      <family val="2"/>
    </font>
    <font>
      <sz val="14"/>
      <color theme="0"/>
      <name val="Arial"/>
      <family val="2"/>
    </font>
    <font>
      <b/>
      <sz val="24"/>
      <name val="Calibri"/>
      <family val="2"/>
      <scheme val="minor"/>
    </font>
    <font>
      <b/>
      <sz val="20"/>
      <name val="Calibri"/>
      <family val="2"/>
      <scheme val="minor"/>
    </font>
    <font>
      <b/>
      <sz val="20"/>
      <color rgb="FFFF0000"/>
      <name val="Arial"/>
      <family val="2"/>
    </font>
    <font>
      <sz val="20"/>
      <name val="Calibri"/>
      <family val="2"/>
      <scheme val="minor"/>
    </font>
    <font>
      <sz val="26"/>
      <color rgb="FFFF0000"/>
      <name val="Arial"/>
      <family val="2"/>
    </font>
    <font>
      <b/>
      <i/>
      <sz val="12"/>
      <name val="Arial"/>
      <family val="2"/>
    </font>
    <font>
      <sz val="12"/>
      <color theme="1"/>
      <name val="Arial"/>
      <family val="2"/>
    </font>
    <font>
      <b/>
      <i/>
      <u val="single"/>
      <sz val="14"/>
      <name val="Arial"/>
      <family val="2"/>
    </font>
    <font>
      <b/>
      <sz val="18"/>
      <color rgb="FFFF0000"/>
      <name val="Arial"/>
      <family val="2"/>
    </font>
    <font>
      <b/>
      <sz val="26"/>
      <name val="Arial"/>
      <family val="2"/>
    </font>
    <font>
      <b/>
      <i/>
      <sz val="18"/>
      <color rgb="FFFF0000"/>
      <name val="Arial"/>
      <family val="2"/>
    </font>
    <font>
      <b/>
      <sz val="12"/>
      <name val="Swis721 Ex BT"/>
      <family val="2"/>
    </font>
    <font>
      <b/>
      <i/>
      <sz val="16"/>
      <color rgb="FFFF0000"/>
      <name val="Arial"/>
      <family val="2"/>
    </font>
    <font>
      <sz val="16"/>
      <color rgb="FFFF0000"/>
      <name val="Arial"/>
      <family val="2"/>
    </font>
    <font>
      <sz val="18"/>
      <color rgb="FFFF0000"/>
      <name val="Calibri"/>
      <family val="2"/>
      <scheme val="minor"/>
    </font>
    <font>
      <sz val="11"/>
      <color theme="1"/>
      <name val="Arial"/>
      <family val="2"/>
    </font>
    <font>
      <b/>
      <i/>
      <sz val="11"/>
      <color indexed="8"/>
      <name val="Arial"/>
      <family val="2"/>
    </font>
    <font>
      <b/>
      <sz val="11"/>
      <color theme="1"/>
      <name val="Arial"/>
      <family val="2"/>
    </font>
    <font>
      <b/>
      <sz val="13"/>
      <color theme="4"/>
      <name val="Arial"/>
      <family val="2"/>
    </font>
    <font>
      <b/>
      <u val="single"/>
      <sz val="12"/>
      <color indexed="8"/>
      <name val="Arial"/>
      <family val="2"/>
    </font>
    <font>
      <sz val="8"/>
      <name val="Arial"/>
      <family val="2"/>
    </font>
    <font>
      <b/>
      <sz val="12"/>
      <color rgb="FFFF0000"/>
      <name val="Arial"/>
      <family val="2"/>
    </font>
    <font>
      <b/>
      <i/>
      <u val="single"/>
      <sz val="12"/>
      <name val="Arial"/>
      <family val="2"/>
    </font>
    <font>
      <i/>
      <u val="single"/>
      <sz val="14"/>
      <name val="Arial"/>
      <family val="2"/>
    </font>
    <font>
      <b/>
      <sz val="14"/>
      <color theme="1"/>
      <name val="Arial"/>
      <family val="2"/>
    </font>
    <font>
      <sz val="14"/>
      <color theme="1"/>
      <name val="Arial"/>
      <family val="2"/>
    </font>
    <font>
      <sz val="14"/>
      <color indexed="10"/>
      <name val="Arial"/>
      <family val="2"/>
    </font>
    <font>
      <b/>
      <i/>
      <sz val="14"/>
      <color rgb="FFFF0000"/>
      <name val="Arial"/>
      <family val="2"/>
    </font>
    <font>
      <b/>
      <sz val="14"/>
      <color rgb="FFFF0000"/>
      <name val="Arial"/>
      <family val="2"/>
    </font>
    <font>
      <b/>
      <i/>
      <sz val="13"/>
      <name val="Arial"/>
      <family val="2"/>
    </font>
  </fonts>
  <fills count="15">
    <fill>
      <patternFill/>
    </fill>
    <fill>
      <patternFill patternType="gray125"/>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rgb="FFFFC000"/>
        <bgColor indexed="64"/>
      </patternFill>
    </fill>
    <fill>
      <patternFill patternType="solid">
        <fgColor theme="2"/>
        <bgColor indexed="64"/>
      </patternFill>
    </fill>
    <fill>
      <patternFill patternType="solid">
        <fgColor indexed="27"/>
        <bgColor indexed="64"/>
      </patternFill>
    </fill>
    <fill>
      <patternFill patternType="solid">
        <fgColor theme="3" tint="0.39998000860214233"/>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medium"/>
      <right style="medium"/>
      <top style="medium"/>
      <bottom style="medium"/>
    </border>
    <border>
      <left style="double"/>
      <right/>
      <top/>
      <bottom/>
    </border>
    <border>
      <left/>
      <right style="double"/>
      <top/>
      <bottom/>
    </border>
    <border>
      <left/>
      <right style="double"/>
      <top style="double"/>
      <bottom style="double"/>
    </border>
    <border>
      <left style="double"/>
      <right/>
      <top style="double"/>
      <bottom style="double"/>
    </border>
    <border>
      <left style="double"/>
      <right style="double"/>
      <top style="double"/>
      <bottom style="double"/>
    </border>
    <border>
      <left style="thin"/>
      <right style="double"/>
      <top style="thin"/>
      <bottom style="thin"/>
    </border>
    <border>
      <left/>
      <right style="double"/>
      <top style="thin"/>
      <bottom style="thin"/>
    </border>
    <border>
      <left style="thin"/>
      <right/>
      <top style="thin"/>
      <bottom style="thin"/>
    </border>
    <border>
      <left style="double"/>
      <right style="thin"/>
      <top style="thin"/>
      <bottom style="thin"/>
    </border>
    <border>
      <left style="double"/>
      <right/>
      <top style="thin"/>
      <bottom style="thin"/>
    </border>
    <border>
      <left/>
      <right style="thin"/>
      <top style="thin"/>
      <bottom style="thin"/>
    </border>
    <border>
      <left style="thin"/>
      <right style="medium"/>
      <top style="double"/>
      <bottom style="thin"/>
    </border>
    <border>
      <left style="thin"/>
      <right style="medium"/>
      <top style="double"/>
      <bottom/>
    </border>
    <border>
      <left style="thin"/>
      <right style="thin"/>
      <top style="thin"/>
      <bottom style="hair"/>
    </border>
    <border>
      <left style="thin"/>
      <right style="thin"/>
      <top style="hair"/>
      <bottom style="hair"/>
    </border>
    <border>
      <left style="medium"/>
      <right style="double"/>
      <top style="medium"/>
      <bottom style="medium"/>
    </border>
    <border>
      <left style="medium"/>
      <right style="double"/>
      <top style="double"/>
      <bottom style="double"/>
    </border>
    <border>
      <left style="medium"/>
      <right style="double"/>
      <top/>
      <bottom style="thin"/>
    </border>
    <border>
      <left style="medium"/>
      <right style="double"/>
      <top style="thin"/>
      <bottom style="thin"/>
    </border>
    <border>
      <left style="medium"/>
      <right style="double"/>
      <top style="thin"/>
      <bottom/>
    </border>
    <border>
      <left/>
      <right/>
      <top style="double"/>
      <bottom/>
    </border>
    <border>
      <left style="double"/>
      <right style="double"/>
      <top/>
      <bottom/>
    </border>
    <border>
      <left/>
      <right/>
      <top style="double"/>
      <bottom style="double"/>
    </border>
    <border>
      <left style="double"/>
      <right style="medium"/>
      <top style="double"/>
      <bottom/>
    </border>
    <border>
      <left style="double"/>
      <right style="medium"/>
      <top/>
      <bottom style="medium"/>
    </border>
    <border>
      <left style="medium"/>
      <right style="medium"/>
      <top style="double"/>
      <bottom/>
    </border>
    <border>
      <left style="medium"/>
      <right style="medium"/>
      <top/>
      <bottom style="medium"/>
    </border>
    <border>
      <left style="medium"/>
      <right style="double"/>
      <top style="double"/>
      <bottom/>
    </border>
    <border>
      <left style="medium"/>
      <right style="double"/>
      <top/>
      <bottom style="medium"/>
    </border>
    <border>
      <left style="double"/>
      <right style="medium"/>
      <top style="medium"/>
      <bottom style="medium"/>
    </border>
    <border>
      <left style="medium"/>
      <right/>
      <top style="medium"/>
      <bottom style="medium"/>
    </border>
    <border>
      <left/>
      <right style="medium"/>
      <top style="medium"/>
      <bottom style="medium"/>
    </border>
    <border>
      <left style="double"/>
      <right/>
      <top style="thin"/>
      <bottom style="double"/>
    </border>
    <border>
      <left/>
      <right/>
      <top style="thin"/>
      <bottom style="double"/>
    </border>
    <border>
      <left/>
      <right style="double"/>
      <top style="thin"/>
      <bottom style="double"/>
    </border>
    <border>
      <left style="double"/>
      <right/>
      <top style="double"/>
      <bottom/>
    </border>
    <border>
      <left/>
      <right style="double"/>
      <top style="double"/>
      <bottom/>
    </border>
    <border>
      <left style="double"/>
      <right/>
      <top style="double"/>
      <bottom style="thin"/>
    </border>
    <border>
      <left/>
      <right/>
      <top style="double"/>
      <bottom style="thin"/>
    </border>
    <border>
      <left/>
      <right style="double"/>
      <top style="double"/>
      <bottom style="thin"/>
    </border>
    <border>
      <left style="medium"/>
      <right style="medium"/>
      <top style="medium"/>
      <bottom/>
    </border>
    <border>
      <left style="double"/>
      <right/>
      <top style="thin"/>
      <bottom/>
    </border>
    <border>
      <left/>
      <right/>
      <top style="thin"/>
      <bottom/>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bottom style="thin"/>
    </border>
    <border>
      <left/>
      <right style="medium"/>
      <top/>
      <bottom style="thin"/>
    </border>
    <border>
      <left/>
      <right style="thin"/>
      <top style="double"/>
      <bottom style="double"/>
    </border>
    <border>
      <left style="medium"/>
      <right/>
      <top style="double"/>
      <bottom style="double"/>
    </border>
    <border>
      <left/>
      <right style="medium"/>
      <top style="double"/>
      <bottom style="double"/>
    </border>
    <border>
      <left/>
      <right style="thin"/>
      <top style="double"/>
      <bottom style="thin"/>
    </border>
    <border>
      <left/>
      <right style="double"/>
      <top/>
      <bottom style="medium"/>
    </border>
    <border>
      <left style="medium"/>
      <right/>
      <top style="double"/>
      <bottom/>
    </border>
    <border>
      <left style="medium"/>
      <right/>
      <top/>
      <bottom style="medium"/>
    </border>
    <border>
      <left/>
      <right/>
      <top/>
      <bottom style="medium"/>
    </border>
    <border>
      <left style="double"/>
      <right/>
      <top/>
      <bottom style="thin"/>
    </border>
    <border>
      <left/>
      <right/>
      <top/>
      <bottom style="thin"/>
    </border>
    <border>
      <left/>
      <right style="double"/>
      <top/>
      <bottom style="thin"/>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0" borderId="0" applyNumberFormat="0" applyFont="0" applyFill="0" applyBorder="0" applyProtection="0">
      <alignment vertical="center"/>
    </xf>
    <xf numFmtId="0" fontId="44" fillId="0" borderId="0" applyNumberFormat="0" applyFill="0" applyBorder="0" applyProtection="0">
      <alignment vertical="center"/>
    </xf>
    <xf numFmtId="0" fontId="2" fillId="0" borderId="0">
      <alignment/>
      <protection/>
    </xf>
    <xf numFmtId="0" fontId="1" fillId="0" borderId="0">
      <alignment/>
      <protection/>
    </xf>
    <xf numFmtId="0" fontId="45" fillId="0" borderId="0">
      <alignment/>
      <protection/>
    </xf>
    <xf numFmtId="0" fontId="3" fillId="0" borderId="0">
      <alignment vertical="top"/>
      <protection/>
    </xf>
    <xf numFmtId="0" fontId="2" fillId="0" borderId="0">
      <alignment/>
      <protection/>
    </xf>
    <xf numFmtId="0" fontId="46" fillId="0" borderId="0">
      <alignment/>
      <protection/>
    </xf>
    <xf numFmtId="0" fontId="1" fillId="2" borderId="1" applyNumberFormat="0" applyFont="0" applyAlignment="0" applyProtection="0"/>
    <xf numFmtId="43" fontId="46" fillId="0" borderId="0" applyFont="0" applyFill="0" applyBorder="0" applyAlignment="0" applyProtection="0"/>
    <xf numFmtId="164" fontId="0" fillId="0" borderId="0" applyFont="0" applyFill="0" applyBorder="0" applyAlignment="0" applyProtection="0"/>
    <xf numFmtId="0" fontId="1" fillId="0" borderId="0">
      <alignment/>
      <protection/>
    </xf>
    <xf numFmtId="0" fontId="1" fillId="2" borderId="1" applyNumberFormat="0" applyFont="0" applyAlignment="0" applyProtection="0"/>
    <xf numFmtId="9" fontId="0" fillId="0" borderId="0" applyFont="0" applyFill="0" applyBorder="0" applyAlignment="0" applyProtection="0"/>
    <xf numFmtId="0" fontId="46" fillId="0" borderId="0">
      <alignment/>
      <protection/>
    </xf>
    <xf numFmtId="43" fontId="46" fillId="0" borderId="0" applyFont="0" applyFill="0" applyBorder="0" applyAlignment="0" applyProtection="0"/>
    <xf numFmtId="0" fontId="1" fillId="0" borderId="0">
      <alignment/>
      <protection/>
    </xf>
    <xf numFmtId="0" fontId="1" fillId="2" borderId="1" applyNumberFormat="0" applyFont="0" applyAlignment="0" applyProtection="0"/>
    <xf numFmtId="0" fontId="1" fillId="0" borderId="0">
      <alignment/>
      <protection/>
    </xf>
    <xf numFmtId="0" fontId="1" fillId="2" borderId="1" applyNumberFormat="0" applyFont="0" applyAlignment="0" applyProtection="0"/>
    <xf numFmtId="0" fontId="1" fillId="0" borderId="0">
      <alignment/>
      <protection/>
    </xf>
    <xf numFmtId="0" fontId="46" fillId="0" borderId="0">
      <alignment/>
      <protection/>
    </xf>
  </cellStyleXfs>
  <cellXfs count="584">
    <xf numFmtId="0" fontId="0" fillId="0" borderId="0" xfId="0"/>
    <xf numFmtId="0" fontId="0" fillId="0" borderId="0" xfId="0" applyFont="1"/>
    <xf numFmtId="0" fontId="7" fillId="0" borderId="0" xfId="0" applyFont="1" applyAlignment="1">
      <alignment horizontal="center" vertical="center"/>
    </xf>
    <xf numFmtId="49" fontId="14" fillId="0" borderId="0" xfId="0" applyNumberFormat="1" applyFont="1" applyAlignment="1">
      <alignment vertical="center"/>
    </xf>
    <xf numFmtId="4" fontId="14" fillId="0" borderId="0" xfId="0" applyNumberFormat="1" applyFont="1" applyAlignment="1">
      <alignment horizontal="right" vertical="center" indent="2"/>
    </xf>
    <xf numFmtId="0" fontId="15" fillId="0" borderId="0" xfId="0" applyFont="1" applyAlignment="1">
      <alignment vertical="center"/>
    </xf>
    <xf numFmtId="165" fontId="10" fillId="0" borderId="0" xfId="0" applyNumberFormat="1" applyFont="1" applyAlignment="1">
      <alignment horizontal="justify" vertical="center" wrapText="1"/>
    </xf>
    <xf numFmtId="4" fontId="17" fillId="0" borderId="0" xfId="0" applyNumberFormat="1" applyFont="1" applyAlignment="1">
      <alignment horizontal="right" vertical="center" wrapText="1"/>
    </xf>
    <xf numFmtId="2" fontId="11" fillId="0" borderId="0" xfId="0" applyNumberFormat="1" applyFont="1" applyAlignment="1">
      <alignment horizontal="center" vertical="center" wrapText="1"/>
    </xf>
    <xf numFmtId="0" fontId="17" fillId="0" borderId="0" xfId="0" applyFont="1" applyAlignment="1">
      <alignment vertical="center"/>
    </xf>
    <xf numFmtId="2"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10" fillId="3" borderId="3" xfId="0" applyFont="1" applyFill="1" applyBorder="1" applyAlignment="1">
      <alignment horizontal="right" vertical="center" wrapText="1"/>
    </xf>
    <xf numFmtId="0" fontId="10" fillId="0" borderId="3" xfId="0" applyFont="1" applyBorder="1" applyAlignment="1">
      <alignment horizontal="center" vertical="center" wrapText="1"/>
    </xf>
    <xf numFmtId="4" fontId="11" fillId="0" borderId="3" xfId="0" applyNumberFormat="1" applyFont="1" applyBorder="1" applyAlignment="1">
      <alignment horizontal="right" vertical="center" wrapText="1"/>
    </xf>
    <xf numFmtId="166" fontId="11" fillId="0" borderId="3" xfId="0" applyNumberFormat="1" applyFont="1" applyBorder="1" applyAlignment="1">
      <alignment horizontal="justify" vertical="center" wrapText="1"/>
    </xf>
    <xf numFmtId="10" fontId="10" fillId="0" borderId="4" xfId="0" applyNumberFormat="1" applyFont="1" applyBorder="1" applyAlignment="1">
      <alignment horizontal="right" vertical="center" indent="2"/>
    </xf>
    <xf numFmtId="166" fontId="11" fillId="0" borderId="0" xfId="0" applyNumberFormat="1" applyFont="1" applyAlignment="1">
      <alignment horizontal="justify" vertical="center" wrapText="1"/>
    </xf>
    <xf numFmtId="4" fontId="19" fillId="0" borderId="0" xfId="0" applyNumberFormat="1" applyFont="1" applyAlignment="1">
      <alignment vertical="center"/>
    </xf>
    <xf numFmtId="49" fontId="19" fillId="0" borderId="0" xfId="0" applyNumberFormat="1" applyFont="1" applyAlignment="1">
      <alignment horizontal="center" vertical="center" wrapText="1"/>
    </xf>
    <xf numFmtId="0" fontId="23" fillId="0" borderId="0" xfId="0" applyFont="1" applyAlignment="1">
      <alignment horizontal="left" vertical="center" wrapText="1"/>
    </xf>
    <xf numFmtId="0" fontId="19" fillId="0" borderId="0" xfId="0" applyFont="1" applyAlignment="1">
      <alignment horizontal="center" vertical="center" wrapText="1"/>
    </xf>
    <xf numFmtId="4" fontId="19" fillId="0" borderId="0" xfId="0" applyNumberFormat="1" applyFont="1" applyAlignment="1">
      <alignment horizontal="right" vertical="center" wrapText="1"/>
    </xf>
    <xf numFmtId="166" fontId="10" fillId="0" borderId="0" xfId="0" applyNumberFormat="1" applyFont="1" applyAlignment="1">
      <alignment horizontal="justify" vertical="center" wrapText="1"/>
    </xf>
    <xf numFmtId="0" fontId="19" fillId="0" borderId="0" xfId="0" applyFont="1" applyAlignment="1">
      <alignment vertical="center"/>
    </xf>
    <xf numFmtId="0" fontId="14" fillId="0" borderId="0" xfId="0" applyFont="1" applyAlignment="1">
      <alignment horizontal="left" vertical="top" wrapText="1"/>
    </xf>
    <xf numFmtId="4" fontId="18" fillId="0" borderId="0" xfId="0" applyNumberFormat="1" applyFont="1" applyAlignment="1">
      <alignment horizontal="right" vertical="center" wrapText="1"/>
    </xf>
    <xf numFmtId="4" fontId="11" fillId="0" borderId="0" xfId="0" applyNumberFormat="1" applyFont="1" applyAlignment="1">
      <alignment horizontal="right" vertical="top"/>
    </xf>
    <xf numFmtId="166" fontId="11" fillId="0" borderId="0" xfId="0" applyNumberFormat="1" applyFont="1" applyAlignment="1">
      <alignment horizontal="justify" vertical="top" wrapText="1"/>
    </xf>
    <xf numFmtId="10" fontId="11" fillId="0" borderId="0" xfId="0" applyNumberFormat="1" applyFont="1" applyAlignment="1">
      <alignment horizontal="center" vertical="top"/>
    </xf>
    <xf numFmtId="2" fontId="11" fillId="0" borderId="0" xfId="0" applyNumberFormat="1" applyFont="1" applyAlignment="1">
      <alignment horizontal="center" vertical="top" wrapText="1"/>
    </xf>
    <xf numFmtId="0" fontId="11" fillId="0" borderId="0" xfId="20" applyFont="1" applyAlignment="1">
      <alignment horizontal="left" vertical="top" wrapText="1"/>
      <protection/>
    </xf>
    <xf numFmtId="0" fontId="11" fillId="0" borderId="0" xfId="0" applyFont="1" applyAlignment="1">
      <alignment vertical="top"/>
    </xf>
    <xf numFmtId="4" fontId="11" fillId="0" borderId="0" xfId="0" applyNumberFormat="1" applyFont="1" applyAlignment="1">
      <alignment horizontal="right" vertical="center" indent="1"/>
    </xf>
    <xf numFmtId="10" fontId="11" fillId="0" borderId="0" xfId="0" applyNumberFormat="1" applyFont="1" applyAlignment="1">
      <alignment horizontal="center" vertical="center"/>
    </xf>
    <xf numFmtId="0" fontId="11" fillId="0" borderId="0" xfId="20" applyFont="1" applyAlignment="1">
      <alignment horizontal="left" vertical="center" wrapText="1" indent="1"/>
      <protection/>
    </xf>
    <xf numFmtId="0" fontId="11"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top"/>
    </xf>
    <xf numFmtId="4" fontId="29" fillId="0" borderId="0" xfId="0" applyNumberFormat="1" applyFont="1" applyAlignment="1">
      <alignment horizontal="right" vertical="center" wrapText="1"/>
    </xf>
    <xf numFmtId="0" fontId="0" fillId="0" borderId="0" xfId="0" applyFont="1" applyAlignment="1">
      <alignment horizontal="right" vertical="center"/>
    </xf>
    <xf numFmtId="0" fontId="0" fillId="0" borderId="0" xfId="0" applyFont="1" applyAlignment="1">
      <alignment vertical="center"/>
    </xf>
    <xf numFmtId="49" fontId="0" fillId="0" borderId="0" xfId="0" applyNumberFormat="1" applyFont="1" applyAlignment="1">
      <alignment horizontal="center" vertical="center" wrapText="1"/>
    </xf>
    <xf numFmtId="0" fontId="30" fillId="0" borderId="0" xfId="0" applyFont="1" applyAlignment="1">
      <alignment horizontal="left" vertical="center" wrapText="1"/>
    </xf>
    <xf numFmtId="0" fontId="0" fillId="0" borderId="0" xfId="0" applyFont="1" applyAlignment="1">
      <alignment horizontal="center" vertical="center" wrapText="1"/>
    </xf>
    <xf numFmtId="4" fontId="0" fillId="0" borderId="0" xfId="0" applyNumberFormat="1" applyFont="1" applyAlignment="1">
      <alignment horizontal="right" vertical="center" wrapText="1"/>
    </xf>
    <xf numFmtId="4" fontId="0" fillId="0" borderId="0" xfId="0" applyNumberFormat="1" applyFont="1" applyAlignment="1">
      <alignment vertical="center"/>
    </xf>
    <xf numFmtId="4" fontId="11" fillId="0" borderId="0" xfId="20" applyNumberFormat="1" applyFont="1" applyAlignment="1">
      <alignment horizontal="right" vertical="center" indent="1"/>
      <protection/>
    </xf>
    <xf numFmtId="49" fontId="11" fillId="0" borderId="0" xfId="20" applyNumberFormat="1" applyFont="1" applyAlignment="1">
      <alignment horizontal="center" vertical="center"/>
      <protection/>
    </xf>
    <xf numFmtId="0" fontId="11" fillId="0" borderId="0" xfId="20" applyFont="1" applyAlignment="1">
      <alignment horizontal="center" vertical="center"/>
      <protection/>
    </xf>
    <xf numFmtId="0" fontId="0" fillId="0" borderId="0" xfId="0" applyFont="1" applyAlignment="1">
      <alignment horizontal="left" vertical="center" wrapText="1"/>
    </xf>
    <xf numFmtId="166" fontId="11" fillId="0" borderId="0" xfId="20" applyNumberFormat="1" applyFont="1" applyAlignment="1">
      <alignment horizontal="justify" vertical="center"/>
      <protection/>
    </xf>
    <xf numFmtId="0" fontId="24" fillId="0" borderId="0" xfId="0" applyFont="1" applyAlignment="1">
      <alignment horizontal="right" vertical="center"/>
    </xf>
    <xf numFmtId="165" fontId="11" fillId="0" borderId="0" xfId="0" applyNumberFormat="1" applyFont="1" applyAlignment="1">
      <alignment horizontal="right" vertical="center" wrapText="1"/>
    </xf>
    <xf numFmtId="0" fontId="11" fillId="0" borderId="0" xfId="0" applyFont="1" applyAlignment="1">
      <alignment horizontal="right" vertical="center"/>
    </xf>
    <xf numFmtId="0" fontId="18" fillId="0" borderId="0" xfId="0" applyFont="1" applyAlignment="1">
      <alignment vertical="center"/>
    </xf>
    <xf numFmtId="0" fontId="31" fillId="0" borderId="0" xfId="0" applyFont="1" applyAlignment="1">
      <alignment vertical="center"/>
    </xf>
    <xf numFmtId="4" fontId="31" fillId="0" borderId="0" xfId="0" applyNumberFormat="1" applyFont="1" applyAlignment="1">
      <alignment horizontal="right" vertical="center" wrapText="1"/>
    </xf>
    <xf numFmtId="0" fontId="32" fillId="0" borderId="0" xfId="0" applyFont="1" applyAlignment="1">
      <alignment vertical="center"/>
    </xf>
    <xf numFmtId="0" fontId="34" fillId="0" borderId="0" xfId="0" applyFont="1" applyAlignment="1">
      <alignment vertical="center"/>
    </xf>
    <xf numFmtId="0" fontId="35" fillId="0" borderId="0" xfId="0" applyFont="1" applyAlignment="1">
      <alignment horizontal="right" vertical="center"/>
    </xf>
    <xf numFmtId="4" fontId="15" fillId="0" borderId="0" xfId="0" applyNumberFormat="1" applyFont="1" applyAlignment="1">
      <alignment horizontal="right" vertical="center" wrapText="1"/>
    </xf>
    <xf numFmtId="166" fontId="33" fillId="0" borderId="0" xfId="0" applyNumberFormat="1" applyFont="1" applyAlignment="1">
      <alignment vertical="center"/>
    </xf>
    <xf numFmtId="0" fontId="37" fillId="0" borderId="0" xfId="0" applyFont="1" applyAlignment="1">
      <alignment horizontal="left" vertical="top" wrapText="1"/>
    </xf>
    <xf numFmtId="0" fontId="25" fillId="0" borderId="0" xfId="0" applyFont="1" applyAlignment="1">
      <alignment horizontal="right" vertical="center" wrapText="1"/>
    </xf>
    <xf numFmtId="4" fontId="0" fillId="0" borderId="0" xfId="0" applyNumberFormat="1" applyFont="1"/>
    <xf numFmtId="0" fontId="23" fillId="0" borderId="0" xfId="0" applyFont="1" applyAlignment="1">
      <alignment horizontal="center"/>
    </xf>
    <xf numFmtId="0" fontId="41" fillId="0" borderId="5" xfId="0" applyFont="1" applyBorder="1" applyAlignment="1">
      <alignment horizontal="center" vertical="center"/>
    </xf>
    <xf numFmtId="0" fontId="11" fillId="0" borderId="5" xfId="0" applyFont="1" applyBorder="1" applyAlignment="1">
      <alignment horizontal="left" vertical="center" wrapText="1" indent="1"/>
    </xf>
    <xf numFmtId="0" fontId="42" fillId="0" borderId="6" xfId="0" applyFont="1" applyBorder="1" applyAlignment="1">
      <alignment horizontal="left" vertical="center" wrapText="1" indent="1"/>
    </xf>
    <xf numFmtId="0" fontId="42" fillId="0" borderId="6" xfId="0" applyFont="1" applyBorder="1" applyAlignment="1">
      <alignment horizontal="center" vertical="center" wrapText="1"/>
    </xf>
    <xf numFmtId="0" fontId="42" fillId="0" borderId="5" xfId="0" applyFont="1" applyBorder="1" applyAlignment="1">
      <alignment horizontal="center" vertical="center" wrapText="1"/>
    </xf>
    <xf numFmtId="0" fontId="47" fillId="0" borderId="0" xfId="0" applyFont="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0" fillId="0" borderId="0" xfId="0" applyAlignment="1">
      <alignment horizontal="center" vertical="center" wrapText="1"/>
    </xf>
    <xf numFmtId="167" fontId="11" fillId="0" borderId="7" xfId="0" applyNumberFormat="1" applyFont="1" applyBorder="1" applyAlignment="1">
      <alignment horizontal="left" vertical="center" wrapText="1" indent="1"/>
    </xf>
    <xf numFmtId="166" fontId="11" fillId="0" borderId="7" xfId="0" applyNumberFormat="1" applyFont="1" applyBorder="1" applyAlignment="1">
      <alignment horizontal="left" vertical="center" wrapText="1" indent="1"/>
    </xf>
    <xf numFmtId="168" fontId="11" fillId="0" borderId="0" xfId="0" applyNumberFormat="1" applyFont="1" applyAlignment="1">
      <alignment horizontal="center" vertical="center" wrapText="1"/>
    </xf>
    <xf numFmtId="0" fontId="23" fillId="0" borderId="0" xfId="0" applyFont="1"/>
    <xf numFmtId="167" fontId="23" fillId="0" borderId="0" xfId="0" applyNumberFormat="1" applyFont="1" applyAlignment="1">
      <alignment horizontal="center"/>
    </xf>
    <xf numFmtId="43" fontId="23" fillId="0" borderId="0" xfId="0" applyNumberFormat="1" applyFont="1"/>
    <xf numFmtId="0" fontId="53" fillId="0" borderId="0" xfId="0" applyFont="1"/>
    <xf numFmtId="0" fontId="43" fillId="0" borderId="0" xfId="0" applyFont="1" applyAlignment="1">
      <alignment horizontal="center" vertical="center"/>
    </xf>
    <xf numFmtId="0" fontId="39" fillId="0" borderId="0" xfId="0" applyFont="1" applyAlignment="1">
      <alignment horizontal="center"/>
    </xf>
    <xf numFmtId="0" fontId="39" fillId="0" borderId="0" xfId="0" applyFont="1"/>
    <xf numFmtId="0" fontId="10" fillId="0" borderId="0" xfId="0" applyFont="1"/>
    <xf numFmtId="0" fontId="5" fillId="0" borderId="0" xfId="0" applyFont="1"/>
    <xf numFmtId="0" fontId="54" fillId="0" borderId="0" xfId="0" applyFont="1" applyAlignment="1">
      <alignment horizontal="center" vertical="top"/>
    </xf>
    <xf numFmtId="4" fontId="48" fillId="0" borderId="0" xfId="0" applyNumberFormat="1" applyFont="1" applyAlignment="1">
      <alignment horizontal="right" vertical="center" wrapText="1" indent="1"/>
    </xf>
    <xf numFmtId="0" fontId="58" fillId="0" borderId="6" xfId="0" applyFont="1" applyBorder="1" applyAlignment="1">
      <alignment horizontal="center" vertical="center" wrapText="1"/>
    </xf>
    <xf numFmtId="0" fontId="58" fillId="0" borderId="6" xfId="0" applyFont="1" applyBorder="1" applyAlignment="1">
      <alignment horizontal="center" vertical="top" wrapText="1"/>
    </xf>
    <xf numFmtId="4" fontId="59" fillId="0" borderId="6" xfId="0" applyNumberFormat="1" applyFont="1" applyBorder="1" applyAlignment="1">
      <alignment horizontal="right" vertical="center" wrapText="1" indent="1"/>
    </xf>
    <xf numFmtId="168" fontId="61" fillId="0" borderId="0" xfId="0" applyNumberFormat="1" applyFont="1" applyAlignment="1">
      <alignment horizontal="center" vertical="center" wrapText="1"/>
    </xf>
    <xf numFmtId="166" fontId="42" fillId="0" borderId="6" xfId="0" applyNumberFormat="1" applyFont="1" applyBorder="1" applyAlignment="1">
      <alignment horizontal="justify" vertical="center" wrapText="1"/>
    </xf>
    <xf numFmtId="0" fontId="51" fillId="0" borderId="0" xfId="0" applyFont="1" applyAlignment="1">
      <alignment horizontal="center" wrapText="1"/>
    </xf>
    <xf numFmtId="0" fontId="0" fillId="0" borderId="0" xfId="0" applyAlignment="1">
      <alignment wrapText="1"/>
    </xf>
    <xf numFmtId="0" fontId="6" fillId="0" borderId="0" xfId="0" applyFont="1" applyAlignment="1">
      <alignment vertical="center" wrapText="1"/>
    </xf>
    <xf numFmtId="0" fontId="60" fillId="0" borderId="0" xfId="0" applyFont="1" applyAlignment="1">
      <alignment horizontal="center" vertical="center" wrapText="1"/>
    </xf>
    <xf numFmtId="0" fontId="9" fillId="0" borderId="0" xfId="0" applyFont="1" applyAlignment="1">
      <alignment horizontal="center" vertical="center"/>
    </xf>
    <xf numFmtId="10" fontId="10" fillId="0" borderId="0" xfId="20" applyNumberFormat="1" applyFont="1" applyAlignment="1">
      <alignment horizontal="center" vertical="center"/>
      <protection/>
    </xf>
    <xf numFmtId="0" fontId="12" fillId="0" borderId="0" xfId="0" applyFont="1" applyAlignment="1">
      <alignment horizontal="right" vertical="center"/>
    </xf>
    <xf numFmtId="10" fontId="13" fillId="0" borderId="0" xfId="20" applyNumberFormat="1" applyFont="1" applyAlignment="1">
      <alignment horizontal="center" vertical="center"/>
      <protection/>
    </xf>
    <xf numFmtId="2" fontId="7" fillId="0" borderId="0" xfId="0" applyNumberFormat="1" applyFont="1" applyAlignment="1">
      <alignment horizontal="center" vertical="center"/>
    </xf>
    <xf numFmtId="0" fontId="0" fillId="0" borderId="8" xfId="0" applyFont="1" applyBorder="1" applyAlignment="1">
      <alignment vertical="center"/>
    </xf>
    <xf numFmtId="4" fontId="14" fillId="0" borderId="0" xfId="0" applyNumberFormat="1" applyFont="1" applyAlignment="1">
      <alignment vertical="center"/>
    </xf>
    <xf numFmtId="4" fontId="14" fillId="0" borderId="0" xfId="0" applyNumberFormat="1" applyFont="1" applyAlignment="1">
      <alignment horizontal="center" vertical="center"/>
    </xf>
    <xf numFmtId="4" fontId="14" fillId="0" borderId="0" xfId="0" applyNumberFormat="1" applyFont="1" applyAlignment="1">
      <alignment horizontal="right" vertical="center"/>
    </xf>
    <xf numFmtId="10" fontId="14" fillId="0" borderId="0" xfId="0" applyNumberFormat="1" applyFont="1" applyAlignment="1">
      <alignment horizontal="right" vertical="center" wrapText="1"/>
    </xf>
    <xf numFmtId="10" fontId="11" fillId="0" borderId="9" xfId="0" applyNumberFormat="1" applyFont="1" applyBorder="1" applyAlignment="1">
      <alignment horizontal="right" vertical="center" indent="2"/>
    </xf>
    <xf numFmtId="4" fontId="47" fillId="0" borderId="0" xfId="0" applyNumberFormat="1" applyFont="1" applyAlignment="1">
      <alignment horizontal="right" vertical="center" wrapText="1"/>
    </xf>
    <xf numFmtId="10" fontId="47" fillId="0" borderId="9" xfId="0" applyNumberFormat="1" applyFont="1" applyBorder="1" applyAlignment="1">
      <alignment horizontal="right" vertical="center" indent="2"/>
    </xf>
    <xf numFmtId="166" fontId="42" fillId="0" borderId="5" xfId="0" applyNumberFormat="1" applyFont="1" applyBorder="1" applyAlignment="1">
      <alignment horizontal="justify" vertical="center" wrapText="1"/>
    </xf>
    <xf numFmtId="166" fontId="38" fillId="0" borderId="5" xfId="0" applyNumberFormat="1" applyFont="1" applyBorder="1" applyAlignment="1">
      <alignment horizontal="right" vertical="center" wrapText="1"/>
    </xf>
    <xf numFmtId="166" fontId="42" fillId="0" borderId="0" xfId="0" applyNumberFormat="1" applyFont="1" applyAlignment="1">
      <alignment horizontal="justify" vertical="center" wrapText="1"/>
    </xf>
    <xf numFmtId="166" fontId="38" fillId="0" borderId="6" xfId="0" applyNumberFormat="1" applyFont="1" applyBorder="1" applyAlignment="1">
      <alignment horizontal="justify" vertical="center" wrapText="1"/>
    </xf>
    <xf numFmtId="0" fontId="10" fillId="0" borderId="3" xfId="0" applyFont="1" applyBorder="1" applyAlignment="1">
      <alignment horizontal="right" vertical="center" wrapText="1"/>
    </xf>
    <xf numFmtId="166" fontId="10" fillId="0" borderId="3" xfId="0" applyNumberFormat="1" applyFont="1" applyBorder="1" applyAlignment="1">
      <alignment horizontal="justify" vertical="center" wrapText="1"/>
    </xf>
    <xf numFmtId="10" fontId="21" fillId="0" borderId="10" xfId="0" applyNumberFormat="1" applyFont="1" applyBorder="1" applyAlignment="1">
      <alignment vertical="center" wrapText="1"/>
    </xf>
    <xf numFmtId="165" fontId="21" fillId="0" borderId="11" xfId="0" applyNumberFormat="1" applyFont="1" applyBorder="1" applyAlignment="1">
      <alignment vertical="center" wrapText="1"/>
    </xf>
    <xf numFmtId="165" fontId="22" fillId="0" borderId="12" xfId="0" applyNumberFormat="1" applyFont="1" applyBorder="1" applyAlignment="1">
      <alignment vertical="center" wrapText="1"/>
    </xf>
    <xf numFmtId="10" fontId="21" fillId="0" borderId="12" xfId="0" applyNumberFormat="1" applyFont="1" applyBorder="1" applyAlignment="1">
      <alignment horizontal="right" vertical="center" indent="2"/>
    </xf>
    <xf numFmtId="10" fontId="21" fillId="0" borderId="10" xfId="0" applyNumberFormat="1" applyFont="1" applyBorder="1" applyAlignment="1">
      <alignment horizontal="left" vertical="center" wrapText="1"/>
    </xf>
    <xf numFmtId="165" fontId="22" fillId="0" borderId="10" xfId="0" applyNumberFormat="1" applyFont="1" applyBorder="1" applyAlignment="1">
      <alignment vertical="center" wrapText="1"/>
    </xf>
    <xf numFmtId="0" fontId="58" fillId="0" borderId="0" xfId="0" applyFont="1" applyAlignment="1">
      <alignment horizontal="left" vertical="center" wrapText="1"/>
    </xf>
    <xf numFmtId="0" fontId="14" fillId="0" borderId="0" xfId="0" applyFont="1" applyAlignment="1">
      <alignment horizontal="center" vertical="top" wrapText="1"/>
    </xf>
    <xf numFmtId="49" fontId="14" fillId="0" borderId="0" xfId="0" applyNumberFormat="1" applyFont="1" applyAlignment="1">
      <alignment horizontal="left" vertical="top" wrapText="1"/>
    </xf>
    <xf numFmtId="0" fontId="14" fillId="0" borderId="0" xfId="0" applyFont="1" applyAlignment="1">
      <alignment horizontal="right" vertical="top" wrapText="1"/>
    </xf>
    <xf numFmtId="0" fontId="38" fillId="0" borderId="0" xfId="0" applyFont="1" applyAlignment="1">
      <alignment horizontal="center" vertical="center" wrapText="1"/>
    </xf>
    <xf numFmtId="0" fontId="19" fillId="0" borderId="0" xfId="0" applyFont="1" applyAlignment="1">
      <alignment vertical="top"/>
    </xf>
    <xf numFmtId="49" fontId="25" fillId="0" borderId="0" xfId="0" applyNumberFormat="1" applyFont="1" applyAlignment="1">
      <alignment horizontal="center" vertical="top" wrapText="1"/>
    </xf>
    <xf numFmtId="0" fontId="50" fillId="0" borderId="0" xfId="0" applyFont="1" applyAlignment="1">
      <alignment horizontal="center" vertical="top" wrapText="1"/>
    </xf>
    <xf numFmtId="0" fontId="50" fillId="0" borderId="0" xfId="0" applyFont="1" applyAlignment="1">
      <alignment horizontal="center" wrapText="1"/>
    </xf>
    <xf numFmtId="0" fontId="25" fillId="0" borderId="0" xfId="0" applyFont="1" applyAlignment="1">
      <alignment horizontal="center" vertical="center" wrapText="1"/>
    </xf>
    <xf numFmtId="0" fontId="27" fillId="0" borderId="0" xfId="0" applyFont="1" applyAlignment="1">
      <alignment horizontal="center" vertical="top"/>
    </xf>
    <xf numFmtId="0" fontId="27" fillId="0" borderId="0" xfId="0" applyFont="1" applyAlignment="1">
      <alignment horizontal="right" vertical="top"/>
    </xf>
    <xf numFmtId="0" fontId="28" fillId="0" borderId="0" xfId="0" applyFont="1" applyAlignment="1">
      <alignment horizontal="center" vertical="top"/>
    </xf>
    <xf numFmtId="0" fontId="28" fillId="0" borderId="0" xfId="0" applyFont="1" applyAlignment="1">
      <alignment horizontal="right" vertical="top"/>
    </xf>
    <xf numFmtId="49" fontId="29" fillId="0" borderId="0" xfId="0" applyNumberFormat="1" applyFont="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center" vertical="center" wrapText="1"/>
    </xf>
    <xf numFmtId="169" fontId="67" fillId="0" borderId="0" xfId="0" applyNumberFormat="1" applyFont="1" applyAlignment="1">
      <alignment horizontal="left" vertical="center" wrapText="1"/>
    </xf>
    <xf numFmtId="0" fontId="36" fillId="0" borderId="0" xfId="0" applyFont="1" applyAlignment="1">
      <alignment horizontal="right" vertical="center"/>
    </xf>
    <xf numFmtId="0" fontId="19" fillId="0" borderId="0" xfId="0" applyFont="1" applyAlignment="1">
      <alignment horizontal="right" vertical="center"/>
    </xf>
    <xf numFmtId="0" fontId="34" fillId="0" borderId="0" xfId="0" applyFont="1" applyAlignment="1">
      <alignment horizontal="right" vertical="center"/>
    </xf>
    <xf numFmtId="0" fontId="0" fillId="0" borderId="0" xfId="0" applyFont="1" applyAlignment="1">
      <alignment horizontal="right" vertical="top"/>
    </xf>
    <xf numFmtId="0" fontId="0" fillId="0" borderId="0" xfId="0" applyFont="1" applyAlignment="1">
      <alignment horizontal="right"/>
    </xf>
    <xf numFmtId="0" fontId="10" fillId="0" borderId="8" xfId="0" applyFont="1" applyBorder="1" applyAlignment="1">
      <alignment horizontal="center" vertical="center" wrapText="1"/>
    </xf>
    <xf numFmtId="49" fontId="10" fillId="0" borderId="0" xfId="0" applyNumberFormat="1" applyFont="1" applyAlignment="1">
      <alignment horizontal="center" vertical="center" wrapText="1"/>
    </xf>
    <xf numFmtId="0" fontId="68" fillId="0" borderId="0" xfId="0" applyFont="1" applyAlignment="1">
      <alignment horizontal="left" vertical="center" wrapText="1"/>
    </xf>
    <xf numFmtId="0" fontId="68" fillId="0" borderId="0" xfId="0" applyFont="1" applyAlignment="1">
      <alignment horizontal="center" vertical="center" wrapText="1"/>
    </xf>
    <xf numFmtId="0" fontId="68" fillId="0" borderId="0" xfId="0" applyFont="1" applyAlignment="1">
      <alignment horizontal="right" vertical="center" wrapText="1"/>
    </xf>
    <xf numFmtId="0" fontId="68" fillId="0" borderId="9" xfId="0" applyFont="1" applyBorder="1" applyAlignment="1">
      <alignment horizontal="right" vertical="center" wrapText="1"/>
    </xf>
    <xf numFmtId="0" fontId="68" fillId="0" borderId="9" xfId="0" applyFont="1" applyBorder="1" applyAlignment="1">
      <alignment horizontal="center" vertical="center"/>
    </xf>
    <xf numFmtId="0" fontId="11" fillId="3" borderId="6" xfId="0" applyFont="1" applyFill="1" applyBorder="1" applyAlignment="1">
      <alignment horizontal="left" vertical="center" wrapText="1" indent="1"/>
    </xf>
    <xf numFmtId="0" fontId="11" fillId="0" borderId="6" xfId="0" applyFont="1" applyBorder="1" applyAlignment="1">
      <alignment horizontal="center" vertical="center" wrapText="1"/>
    </xf>
    <xf numFmtId="4" fontId="11" fillId="0" borderId="6" xfId="0" applyNumberFormat="1" applyFont="1" applyBorder="1" applyAlignment="1">
      <alignment horizontal="right" vertical="center" wrapText="1" indent="1"/>
    </xf>
    <xf numFmtId="166" fontId="11" fillId="0" borderId="6" xfId="0" applyNumberFormat="1" applyFont="1" applyBorder="1" applyAlignment="1">
      <alignment horizontal="right" vertical="center" wrapText="1" indent="1"/>
    </xf>
    <xf numFmtId="164" fontId="11" fillId="0" borderId="6" xfId="31" applyFont="1" applyBorder="1" applyAlignment="1">
      <alignment horizontal="right" vertical="center" indent="1"/>
    </xf>
    <xf numFmtId="166" fontId="11" fillId="0" borderId="13" xfId="0" applyNumberFormat="1" applyFont="1" applyBorder="1" applyAlignment="1">
      <alignment horizontal="right" vertical="center" wrapText="1" indent="1"/>
    </xf>
    <xf numFmtId="10" fontId="11" fillId="0" borderId="14" xfId="0" applyNumberFormat="1" applyFont="1" applyBorder="1" applyAlignment="1">
      <alignment horizontal="right" vertical="center" indent="1"/>
    </xf>
    <xf numFmtId="166" fontId="11" fillId="0" borderId="15" xfId="0" applyNumberFormat="1" applyFont="1" applyBorder="1" applyAlignment="1">
      <alignment horizontal="right" vertical="center" wrapText="1" indent="1"/>
    </xf>
    <xf numFmtId="10" fontId="69" fillId="0" borderId="16" xfId="34" applyNumberFormat="1" applyFont="1" applyBorder="1" applyAlignment="1">
      <alignment horizontal="right" vertical="center" indent="1"/>
    </xf>
    <xf numFmtId="164" fontId="11" fillId="0" borderId="13" xfId="31" applyFont="1" applyBorder="1" applyAlignment="1">
      <alignment horizontal="right" vertical="center" indent="1"/>
    </xf>
    <xf numFmtId="10" fontId="69" fillId="0" borderId="16" xfId="34" applyNumberFormat="1" applyFont="1" applyFill="1" applyBorder="1" applyAlignment="1">
      <alignment horizontal="right" vertical="center" indent="1"/>
    </xf>
    <xf numFmtId="2" fontId="11" fillId="0" borderId="16" xfId="0" applyNumberFormat="1" applyFont="1" applyBorder="1" applyAlignment="1">
      <alignment horizontal="center" vertical="center" wrapText="1"/>
    </xf>
    <xf numFmtId="10" fontId="5" fillId="4" borderId="6" xfId="0" applyNumberFormat="1" applyFont="1" applyFill="1" applyBorder="1" applyAlignment="1">
      <alignment horizontal="right" vertical="center" indent="1"/>
    </xf>
    <xf numFmtId="164" fontId="5" fillId="0" borderId="0" xfId="0" applyNumberFormat="1" applyFont="1" applyAlignment="1">
      <alignment horizontal="right" vertical="center" indent="1"/>
    </xf>
    <xf numFmtId="164" fontId="5" fillId="0" borderId="6" xfId="0" applyNumberFormat="1" applyFont="1" applyBorder="1" applyAlignment="1">
      <alignment horizontal="right" vertical="center" indent="1"/>
    </xf>
    <xf numFmtId="164" fontId="5" fillId="0" borderId="15" xfId="0" applyNumberFormat="1" applyFont="1" applyBorder="1" applyAlignment="1">
      <alignment horizontal="right" vertical="center" indent="1"/>
    </xf>
    <xf numFmtId="0" fontId="70" fillId="0" borderId="0" xfId="0" applyFont="1" applyAlignment="1">
      <alignment horizontal="right" vertical="center" indent="1"/>
    </xf>
    <xf numFmtId="10" fontId="5" fillId="0" borderId="6" xfId="0" applyNumberFormat="1" applyFont="1" applyBorder="1" applyAlignment="1">
      <alignment horizontal="right" vertical="center" indent="1"/>
    </xf>
    <xf numFmtId="10" fontId="5" fillId="5" borderId="6" xfId="0" applyNumberFormat="1" applyFont="1" applyFill="1" applyBorder="1" applyAlignment="1">
      <alignment horizontal="right" vertical="center" indent="1"/>
    </xf>
    <xf numFmtId="4" fontId="5" fillId="0" borderId="6" xfId="0" applyNumberFormat="1" applyFont="1" applyBorder="1" applyAlignment="1">
      <alignment horizontal="right" vertical="center" wrapText="1" indent="1"/>
    </xf>
    <xf numFmtId="0" fontId="10" fillId="3" borderId="0" xfId="0" applyFont="1" applyFill="1" applyAlignment="1">
      <alignment horizontal="right" vertical="center" wrapText="1"/>
    </xf>
    <xf numFmtId="0" fontId="10" fillId="0" borderId="0" xfId="0" applyFont="1" applyAlignment="1">
      <alignment horizontal="center" vertical="center" wrapText="1"/>
    </xf>
    <xf numFmtId="4" fontId="70" fillId="0" borderId="6" xfId="0" applyNumberFormat="1" applyFont="1" applyBorder="1" applyAlignment="1">
      <alignment horizontal="right" vertical="center" wrapText="1" indent="1"/>
    </xf>
    <xf numFmtId="4" fontId="18" fillId="0" borderId="0" xfId="0" applyNumberFormat="1" applyFont="1" applyAlignment="1">
      <alignment horizontal="right" vertical="center" wrapText="1" indent="2"/>
    </xf>
    <xf numFmtId="4" fontId="18" fillId="0" borderId="0" xfId="0" applyNumberFormat="1" applyFont="1" applyAlignment="1">
      <alignment horizontal="justify" vertical="center" wrapText="1"/>
    </xf>
    <xf numFmtId="165" fontId="10" fillId="0" borderId="9" xfId="0" applyNumberFormat="1" applyFont="1" applyBorder="1" applyAlignment="1">
      <alignment horizontal="justify" vertical="center" wrapText="1"/>
    </xf>
    <xf numFmtId="10" fontId="10" fillId="0" borderId="9" xfId="0" applyNumberFormat="1" applyFont="1" applyBorder="1" applyAlignment="1">
      <alignment horizontal="right" vertical="center" indent="2"/>
    </xf>
    <xf numFmtId="166" fontId="10" fillId="0" borderId="4" xfId="0" applyNumberFormat="1" applyFont="1" applyBorder="1" applyAlignment="1">
      <alignment horizontal="justify" vertical="center" wrapText="1"/>
    </xf>
    <xf numFmtId="10" fontId="53" fillId="0" borderId="0" xfId="0" applyNumberFormat="1" applyFont="1" applyAlignment="1">
      <alignment vertical="top" wrapText="1"/>
    </xf>
    <xf numFmtId="165" fontId="33" fillId="0" borderId="0" xfId="0" applyNumberFormat="1" applyFont="1" applyAlignment="1">
      <alignment vertical="center" wrapText="1"/>
    </xf>
    <xf numFmtId="169" fontId="66" fillId="0" borderId="0" xfId="20" applyNumberFormat="1" applyFont="1" applyAlignment="1">
      <alignment horizontal="center" vertical="center"/>
      <protection/>
    </xf>
    <xf numFmtId="169" fontId="66" fillId="0" borderId="0" xfId="0" applyNumberFormat="1" applyFont="1" applyAlignment="1">
      <alignment horizontal="center" vertical="center" wrapText="1"/>
    </xf>
    <xf numFmtId="169" fontId="66" fillId="0" borderId="0" xfId="0" applyNumberFormat="1" applyFont="1" applyAlignment="1">
      <alignment horizontal="center" vertical="center"/>
    </xf>
    <xf numFmtId="169" fontId="65" fillId="0" borderId="0" xfId="0" applyNumberFormat="1" applyFont="1" applyAlignment="1">
      <alignment vertical="center"/>
    </xf>
    <xf numFmtId="4" fontId="11" fillId="0" borderId="0" xfId="0" applyNumberFormat="1" applyFont="1" applyAlignment="1">
      <alignment horizontal="right" vertical="center" wrapText="1" indent="1"/>
    </xf>
    <xf numFmtId="4" fontId="10" fillId="0" borderId="6" xfId="0" applyNumberFormat="1" applyFont="1" applyBorder="1" applyAlignment="1">
      <alignment horizontal="right" vertical="center" wrapText="1" indent="1"/>
    </xf>
    <xf numFmtId="0" fontId="53" fillId="0" borderId="6" xfId="0" applyFont="1" applyBorder="1" applyAlignment="1">
      <alignment horizontal="center" vertical="center"/>
    </xf>
    <xf numFmtId="10" fontId="53" fillId="0" borderId="6" xfId="0" applyNumberFormat="1" applyFont="1" applyBorder="1" applyAlignment="1">
      <alignment horizontal="center" vertical="center"/>
    </xf>
    <xf numFmtId="2" fontId="42" fillId="0" borderId="16" xfId="0" applyNumberFormat="1" applyFont="1" applyBorder="1" applyAlignment="1">
      <alignment horizontal="center" vertical="center" wrapText="1"/>
    </xf>
    <xf numFmtId="10" fontId="42" fillId="0" borderId="13" xfId="0" applyNumberFormat="1" applyFont="1" applyBorder="1" applyAlignment="1">
      <alignment horizontal="right" vertical="center" indent="2"/>
    </xf>
    <xf numFmtId="2" fontId="42" fillId="0" borderId="17" xfId="0" applyNumberFormat="1" applyFont="1" applyBorder="1" applyAlignment="1">
      <alignment horizontal="center" vertical="center" wrapText="1"/>
    </xf>
    <xf numFmtId="10" fontId="38" fillId="0" borderId="13" xfId="0" applyNumberFormat="1" applyFont="1" applyBorder="1" applyAlignment="1">
      <alignment horizontal="right" vertical="center" indent="2"/>
    </xf>
    <xf numFmtId="0" fontId="19" fillId="0" borderId="0" xfId="0" applyFont="1" applyAlignment="1">
      <alignment horizontal="center" wrapText="1"/>
    </xf>
    <xf numFmtId="0" fontId="73" fillId="0" borderId="0" xfId="0" applyFont="1" applyAlignment="1">
      <alignment horizontal="left" vertical="center" wrapText="1" indent="1"/>
    </xf>
    <xf numFmtId="2" fontId="42" fillId="0" borderId="8" xfId="0" applyNumberFormat="1" applyFont="1" applyBorder="1" applyAlignment="1">
      <alignment horizontal="center" vertical="center" wrapText="1"/>
    </xf>
    <xf numFmtId="0" fontId="58" fillId="0" borderId="0" xfId="0" applyFont="1" applyAlignment="1">
      <alignment horizontal="center" vertical="top" wrapText="1"/>
    </xf>
    <xf numFmtId="0" fontId="42" fillId="0" borderId="0" xfId="0" applyFont="1" applyAlignment="1">
      <alignment horizontal="left" vertical="center" wrapText="1" indent="1"/>
    </xf>
    <xf numFmtId="0" fontId="42" fillId="0" borderId="0" xfId="0" applyFont="1" applyAlignment="1">
      <alignment horizontal="center" vertical="center" wrapText="1"/>
    </xf>
    <xf numFmtId="4" fontId="59" fillId="0" borderId="0" xfId="0" applyNumberFormat="1" applyFont="1" applyAlignment="1">
      <alignment horizontal="right" vertical="center" wrapText="1" indent="1"/>
    </xf>
    <xf numFmtId="10" fontId="42" fillId="0" borderId="9" xfId="0" applyNumberFormat="1" applyFont="1" applyBorder="1" applyAlignment="1">
      <alignment horizontal="right" vertical="center" indent="2"/>
    </xf>
    <xf numFmtId="4" fontId="40" fillId="0" borderId="5" xfId="0" applyNumberFormat="1" applyFont="1" applyBorder="1" applyAlignment="1">
      <alignment horizontal="right" vertical="center" wrapText="1" indent="1"/>
    </xf>
    <xf numFmtId="166" fontId="40" fillId="0" borderId="18" xfId="0" applyNumberFormat="1" applyFont="1" applyBorder="1" applyAlignment="1">
      <alignment horizontal="justify" vertical="center" wrapText="1"/>
    </xf>
    <xf numFmtId="1" fontId="75" fillId="0" borderId="8"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2" fontId="76" fillId="0" borderId="8" xfId="0" applyNumberFormat="1" applyFont="1" applyBorder="1" applyAlignment="1">
      <alignment horizontal="center" vertical="center" wrapText="1"/>
    </xf>
    <xf numFmtId="0" fontId="77" fillId="0" borderId="0" xfId="0" applyFont="1" applyAlignment="1">
      <alignment horizontal="center" vertical="center" wrapText="1"/>
    </xf>
    <xf numFmtId="0" fontId="76" fillId="0" borderId="0" xfId="0" applyFont="1" applyAlignment="1">
      <alignment horizontal="left" vertical="center" wrapText="1" indent="1"/>
    </xf>
    <xf numFmtId="166" fontId="10" fillId="0" borderId="19" xfId="0" applyNumberFormat="1" applyFont="1" applyBorder="1" applyAlignment="1">
      <alignment horizontal="center" vertical="center" wrapText="1"/>
    </xf>
    <xf numFmtId="0" fontId="11" fillId="0" borderId="6" xfId="0" applyFont="1" applyBorder="1" applyAlignment="1">
      <alignment horizontal="left" vertical="center" wrapText="1" indent="1"/>
    </xf>
    <xf numFmtId="164" fontId="5" fillId="0" borderId="0" xfId="0" applyNumberFormat="1" applyFont="1" applyAlignment="1">
      <alignment vertical="center"/>
    </xf>
    <xf numFmtId="166" fontId="10" fillId="0" borderId="20" xfId="0" applyNumberFormat="1" applyFont="1" applyBorder="1" applyAlignment="1">
      <alignment horizontal="center" vertical="center" wrapText="1"/>
    </xf>
    <xf numFmtId="0" fontId="57" fillId="6" borderId="6" xfId="35" applyFont="1" applyFill="1" applyBorder="1" applyAlignment="1">
      <alignment horizontal="center" vertical="center"/>
      <protection/>
    </xf>
    <xf numFmtId="4" fontId="57" fillId="6" borderId="6" xfId="35" applyNumberFormat="1" applyFont="1" applyFill="1" applyBorder="1" applyAlignment="1">
      <alignment horizontal="center" vertical="center"/>
      <protection/>
    </xf>
    <xf numFmtId="0" fontId="57" fillId="6" borderId="18" xfId="35" applyFont="1" applyFill="1" applyBorder="1" applyAlignment="1">
      <alignment horizontal="center" vertical="center" wrapText="1"/>
      <protection/>
    </xf>
    <xf numFmtId="0" fontId="1" fillId="0" borderId="21" xfId="41" applyBorder="1" applyAlignment="1">
      <alignment horizontal="center" vertical="center"/>
      <protection/>
    </xf>
    <xf numFmtId="4" fontId="1" fillId="0" borderId="21" xfId="41" applyNumberFormat="1" applyBorder="1" applyAlignment="1">
      <alignment vertical="center"/>
      <protection/>
    </xf>
    <xf numFmtId="0" fontId="1" fillId="0" borderId="22" xfId="41" applyBorder="1" applyAlignment="1">
      <alignment horizontal="center" vertical="center"/>
      <protection/>
    </xf>
    <xf numFmtId="4" fontId="1" fillId="0" borderId="22" xfId="41" applyNumberFormat="1" applyBorder="1" applyAlignment="1">
      <alignment vertical="center"/>
      <protection/>
    </xf>
    <xf numFmtId="0" fontId="1" fillId="0" borderId="21" xfId="41" applyBorder="1" applyAlignment="1">
      <alignment vertical="center" wrapText="1"/>
      <protection/>
    </xf>
    <xf numFmtId="0" fontId="1" fillId="0" borderId="22" xfId="41" applyBorder="1" applyAlignment="1">
      <alignment vertical="center" wrapText="1"/>
      <protection/>
    </xf>
    <xf numFmtId="49" fontId="57" fillId="6" borderId="6" xfId="35" applyNumberFormat="1" applyFont="1" applyFill="1" applyBorder="1" applyAlignment="1">
      <alignment horizontal="center" vertical="center"/>
      <protection/>
    </xf>
    <xf numFmtId="49" fontId="1" fillId="0" borderId="22" xfId="41" applyNumberFormat="1" applyBorder="1" applyAlignment="1">
      <alignment horizontal="left" vertical="center"/>
      <protection/>
    </xf>
    <xf numFmtId="49" fontId="1" fillId="6" borderId="21" xfId="41" applyNumberFormat="1" applyFill="1" applyBorder="1" applyAlignment="1">
      <alignment horizontal="left" vertical="center"/>
      <protection/>
    </xf>
    <xf numFmtId="0" fontId="1" fillId="0" borderId="22" xfId="41" applyBorder="1" applyAlignment="1" quotePrefix="1">
      <alignment vertical="center" wrapText="1"/>
      <protection/>
    </xf>
    <xf numFmtId="0" fontId="46" fillId="0" borderId="0" xfId="35" applyAlignment="1">
      <alignment vertical="center" wrapText="1"/>
      <protection/>
    </xf>
    <xf numFmtId="49" fontId="46" fillId="0" borderId="0" xfId="35" applyNumberFormat="1" applyAlignment="1">
      <alignment horizontal="left" vertical="center"/>
      <protection/>
    </xf>
    <xf numFmtId="0" fontId="1" fillId="0" borderId="0" xfId="41">
      <alignment/>
      <protection/>
    </xf>
    <xf numFmtId="0" fontId="78" fillId="0" borderId="0" xfId="41" applyFont="1" applyAlignment="1">
      <alignment vertical="center"/>
      <protection/>
    </xf>
    <xf numFmtId="0" fontId="1" fillId="0" borderId="0" xfId="41" applyAlignment="1">
      <alignment vertical="center"/>
      <protection/>
    </xf>
    <xf numFmtId="0" fontId="80" fillId="0" borderId="0" xfId="41" applyFont="1" applyAlignment="1">
      <alignment horizontal="right" vertical="center"/>
      <protection/>
    </xf>
    <xf numFmtId="0" fontId="56" fillId="0" borderId="0" xfId="35" applyFont="1" applyAlignment="1">
      <alignment horizontal="center" vertical="center"/>
      <protection/>
    </xf>
    <xf numFmtId="49" fontId="80" fillId="0" borderId="0" xfId="41" applyNumberFormat="1" applyFont="1" applyAlignment="1">
      <alignment horizontal="right" vertical="center"/>
      <protection/>
    </xf>
    <xf numFmtId="0" fontId="79" fillId="0" borderId="0" xfId="35" applyFont="1" applyAlignment="1">
      <alignment horizontal="right" vertical="center"/>
      <protection/>
    </xf>
    <xf numFmtId="10" fontId="1" fillId="0" borderId="0" xfId="41" applyNumberFormat="1">
      <alignment/>
      <protection/>
    </xf>
    <xf numFmtId="4" fontId="79" fillId="0" borderId="0" xfId="36" applyNumberFormat="1" applyFont="1" applyFill="1" applyAlignment="1">
      <alignment horizontal="right" vertical="center"/>
    </xf>
    <xf numFmtId="10" fontId="79" fillId="0" borderId="0" xfId="35" applyNumberFormat="1" applyFont="1" applyAlignment="1">
      <alignment horizontal="center" vertical="center"/>
      <protection/>
    </xf>
    <xf numFmtId="49" fontId="1" fillId="0" borderId="0" xfId="41" applyNumberFormat="1" applyAlignment="1">
      <alignment horizontal="left" vertical="center"/>
      <protection/>
    </xf>
    <xf numFmtId="0" fontId="11" fillId="0" borderId="0" xfId="0" applyFont="1" applyAlignment="1">
      <alignment horizontal="center" vertical="center" wrapText="1"/>
    </xf>
    <xf numFmtId="0" fontId="5" fillId="0" borderId="0" xfId="0" applyFont="1" applyAlignment="1">
      <alignment horizontal="center" vertical="center" wrapText="1"/>
    </xf>
    <xf numFmtId="166" fontId="11" fillId="0" borderId="6" xfId="0" applyNumberFormat="1" applyFont="1" applyBorder="1" applyAlignment="1">
      <alignment horizontal="justify" vertical="center" wrapText="1"/>
    </xf>
    <xf numFmtId="10" fontId="11" fillId="0" borderId="13" xfId="0" applyNumberFormat="1" applyFont="1" applyBorder="1" applyAlignment="1">
      <alignment horizontal="right" vertical="center" indent="2"/>
    </xf>
    <xf numFmtId="0" fontId="11" fillId="0" borderId="8" xfId="0" applyFont="1" applyBorder="1" applyAlignment="1">
      <alignment vertical="center"/>
    </xf>
    <xf numFmtId="2" fontId="11" fillId="0" borderId="8" xfId="0" applyNumberFormat="1" applyFont="1" applyBorder="1" applyAlignment="1">
      <alignment horizontal="center" vertical="center" wrapText="1"/>
    </xf>
    <xf numFmtId="0" fontId="11" fillId="0" borderId="0" xfId="0" applyFont="1" applyAlignment="1">
      <alignment horizontal="left" vertical="center" wrapText="1" indent="1"/>
    </xf>
    <xf numFmtId="49" fontId="14" fillId="0" borderId="0" xfId="0" applyNumberFormat="1" applyFont="1" applyAlignment="1">
      <alignment horizontal="center" vertical="center"/>
    </xf>
    <xf numFmtId="49" fontId="14" fillId="0" borderId="0" xfId="0" applyNumberFormat="1" applyFont="1" applyAlignment="1">
      <alignment horizontal="center" vertical="top" wrapText="1"/>
    </xf>
    <xf numFmtId="0" fontId="0" fillId="0" borderId="0" xfId="0" applyFont="1" applyAlignment="1">
      <alignment horizontal="center"/>
    </xf>
    <xf numFmtId="0" fontId="0" fillId="0" borderId="8" xfId="0" applyBorder="1" applyAlignment="1">
      <alignment vertical="center"/>
    </xf>
    <xf numFmtId="4" fontId="10" fillId="0" borderId="0" xfId="0" applyNumberFormat="1" applyFont="1" applyAlignment="1">
      <alignment horizontal="center" vertical="center" wrapText="1"/>
    </xf>
    <xf numFmtId="4" fontId="10" fillId="0" borderId="9" xfId="0" applyNumberFormat="1" applyFont="1" applyBorder="1" applyAlignment="1">
      <alignment horizontal="center" vertical="center" wrapText="1"/>
    </xf>
    <xf numFmtId="0" fontId="11" fillId="0" borderId="0" xfId="0" applyFont="1" applyAlignment="1">
      <alignment horizontal="center" vertical="top" wrapText="1"/>
    </xf>
    <xf numFmtId="0" fontId="19" fillId="0" borderId="0" xfId="0" applyFont="1" applyAlignment="1">
      <alignment horizontal="center" vertical="top" wrapText="1"/>
    </xf>
    <xf numFmtId="0" fontId="24" fillId="0" borderId="0" xfId="0" applyFont="1" applyAlignment="1">
      <alignment horizontal="center" vertical="center" wrapText="1"/>
    </xf>
    <xf numFmtId="0" fontId="24" fillId="7" borderId="0" xfId="0" applyFont="1" applyFill="1" applyAlignment="1">
      <alignment horizontal="center" vertical="center" wrapText="1"/>
    </xf>
    <xf numFmtId="168" fontId="24" fillId="0" borderId="0" xfId="0" applyNumberFormat="1" applyFont="1" applyAlignment="1">
      <alignment horizontal="center" vertical="center" wrapText="1"/>
    </xf>
    <xf numFmtId="0" fontId="24" fillId="0" borderId="0" xfId="0" applyFont="1"/>
    <xf numFmtId="0" fontId="23" fillId="0" borderId="0" xfId="0" applyFont="1" applyAlignment="1">
      <alignment horizontal="center" vertical="top"/>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10" fontId="11" fillId="0" borderId="23" xfId="0" applyNumberFormat="1" applyFont="1" applyBorder="1" applyAlignment="1">
      <alignment horizontal="center" vertical="center" wrapText="1"/>
    </xf>
    <xf numFmtId="166" fontId="11" fillId="0" borderId="23" xfId="0" applyNumberFormat="1" applyFont="1" applyBorder="1" applyAlignment="1">
      <alignment horizontal="center" vertical="center" wrapText="1"/>
    </xf>
    <xf numFmtId="167" fontId="11" fillId="0" borderId="0" xfId="0" applyNumberFormat="1" applyFont="1" applyAlignment="1">
      <alignment horizontal="left" vertical="center" wrapText="1" indent="1"/>
    </xf>
    <xf numFmtId="167" fontId="11" fillId="0" borderId="9" xfId="0" applyNumberFormat="1" applyFont="1" applyBorder="1" applyAlignment="1">
      <alignment horizontal="center" vertical="center" wrapText="1"/>
    </xf>
    <xf numFmtId="164" fontId="11" fillId="0" borderId="24" xfId="31" applyFont="1" applyFill="1" applyBorder="1" applyAlignment="1">
      <alignment horizontal="center" vertical="center" wrapText="1"/>
    </xf>
    <xf numFmtId="164" fontId="11" fillId="0" borderId="25" xfId="31" applyFont="1" applyFill="1" applyBorder="1" applyAlignment="1">
      <alignment horizontal="center" vertical="center" wrapText="1"/>
    </xf>
    <xf numFmtId="166" fontId="10" fillId="0" borderId="26" xfId="0" applyNumberFormat="1" applyFont="1" applyBorder="1" applyAlignment="1">
      <alignment horizontal="center" vertical="center" wrapText="1"/>
    </xf>
    <xf numFmtId="10" fontId="10" fillId="0" borderId="27" xfId="0" applyNumberFormat="1" applyFont="1" applyBorder="1" applyAlignment="1">
      <alignment horizontal="center" vertical="center" wrapText="1"/>
    </xf>
    <xf numFmtId="0" fontId="11" fillId="0" borderId="28" xfId="0" applyFont="1" applyBorder="1"/>
    <xf numFmtId="0" fontId="11" fillId="0" borderId="0" xfId="0" applyFont="1"/>
    <xf numFmtId="167" fontId="11" fillId="0" borderId="0" xfId="0" applyNumberFormat="1" applyFont="1" applyAlignment="1">
      <alignment horizontal="center"/>
    </xf>
    <xf numFmtId="164" fontId="11" fillId="0" borderId="0" xfId="31" applyFont="1" applyBorder="1" applyAlignment="1">
      <alignment horizontal="right" vertical="center" indent="1"/>
    </xf>
    <xf numFmtId="166" fontId="11" fillId="0" borderId="9" xfId="0" applyNumberFormat="1" applyFont="1" applyBorder="1" applyAlignment="1">
      <alignment horizontal="right" vertical="center" wrapText="1" indent="1"/>
    </xf>
    <xf numFmtId="10" fontId="11" fillId="0" borderId="9" xfId="0" applyNumberFormat="1" applyFont="1" applyBorder="1" applyAlignment="1">
      <alignment horizontal="right" vertical="center" indent="1"/>
    </xf>
    <xf numFmtId="166" fontId="11" fillId="0" borderId="0" xfId="0" applyNumberFormat="1" applyFont="1" applyAlignment="1">
      <alignment horizontal="right" vertical="center" wrapText="1" indent="1"/>
    </xf>
    <xf numFmtId="10" fontId="69" fillId="0" borderId="8" xfId="34" applyNumberFormat="1" applyFont="1" applyBorder="1" applyAlignment="1">
      <alignment horizontal="right" vertical="center" indent="1"/>
    </xf>
    <xf numFmtId="164" fontId="11" fillId="0" borderId="9" xfId="31" applyFont="1" applyBorder="1" applyAlignment="1">
      <alignment horizontal="right" vertical="center" indent="1"/>
    </xf>
    <xf numFmtId="10" fontId="69" fillId="0" borderId="8" xfId="34" applyNumberFormat="1" applyFont="1" applyFill="1" applyBorder="1" applyAlignment="1">
      <alignment horizontal="right" vertical="center" indent="1"/>
    </xf>
    <xf numFmtId="49" fontId="11" fillId="0" borderId="6" xfId="0" applyNumberFormat="1" applyFont="1" applyBorder="1" applyAlignment="1">
      <alignment horizontal="center" vertical="center" wrapText="1"/>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1" fillId="0" borderId="0" xfId="0" applyFont="1" applyAlignment="1">
      <alignment horizontal="right" vertical="center" indent="1"/>
    </xf>
    <xf numFmtId="10" fontId="10" fillId="0" borderId="6" xfId="0" applyNumberFormat="1" applyFont="1" applyBorder="1" applyAlignment="1">
      <alignment horizontal="right" vertical="center" indent="1"/>
    </xf>
    <xf numFmtId="10" fontId="10" fillId="4" borderId="6" xfId="0" applyNumberFormat="1" applyFont="1" applyFill="1" applyBorder="1" applyAlignment="1">
      <alignment horizontal="right" vertical="center" indent="1"/>
    </xf>
    <xf numFmtId="0" fontId="11" fillId="0" borderId="6" xfId="0" applyFont="1" applyBorder="1" applyAlignment="1">
      <alignment horizontal="right" vertical="center" indent="1"/>
    </xf>
    <xf numFmtId="10" fontId="10" fillId="8" borderId="6" xfId="0" applyNumberFormat="1" applyFont="1" applyFill="1" applyBorder="1" applyAlignment="1">
      <alignment horizontal="right" vertical="center" indent="1"/>
    </xf>
    <xf numFmtId="10" fontId="10" fillId="5" borderId="6" xfId="0" applyNumberFormat="1" applyFont="1" applyFill="1" applyBorder="1" applyAlignment="1">
      <alignment horizontal="right" vertical="center" indent="1"/>
    </xf>
    <xf numFmtId="10" fontId="10" fillId="3" borderId="6" xfId="0" applyNumberFormat="1" applyFont="1" applyFill="1" applyBorder="1" applyAlignment="1">
      <alignment horizontal="right" vertical="center" indent="1"/>
    </xf>
    <xf numFmtId="166" fontId="10" fillId="0" borderId="6" xfId="20" applyNumberFormat="1" applyFont="1" applyBorder="1" applyAlignment="1">
      <alignment horizontal="right" vertical="center" indent="1"/>
      <protection/>
    </xf>
    <xf numFmtId="0" fontId="18" fillId="0" borderId="0" xfId="0" applyFont="1" applyAlignment="1">
      <alignment horizontal="right" vertical="center" indent="1"/>
    </xf>
    <xf numFmtId="164" fontId="10" fillId="0" borderId="0" xfId="0" applyNumberFormat="1" applyFont="1" applyAlignment="1">
      <alignment horizontal="right" vertical="center" indent="1"/>
    </xf>
    <xf numFmtId="4" fontId="85" fillId="0" borderId="6" xfId="0" applyNumberFormat="1" applyFont="1" applyBorder="1" applyAlignment="1">
      <alignment horizontal="right" vertical="center" wrapText="1" indent="1"/>
    </xf>
    <xf numFmtId="0" fontId="18" fillId="0" borderId="6" xfId="0" applyFont="1" applyBorder="1" applyAlignment="1">
      <alignment horizontal="right" vertical="center" indent="1"/>
    </xf>
    <xf numFmtId="0" fontId="18" fillId="0" borderId="15" xfId="0" applyFont="1" applyBorder="1" applyAlignment="1">
      <alignment horizontal="right" vertical="center" indent="1"/>
    </xf>
    <xf numFmtId="10" fontId="10" fillId="5" borderId="15" xfId="0" applyNumberFormat="1" applyFont="1" applyFill="1" applyBorder="1" applyAlignment="1">
      <alignment horizontal="right" vertical="center" indent="1"/>
    </xf>
    <xf numFmtId="0" fontId="18" fillId="0" borderId="8" xfId="0" applyFont="1" applyBorder="1" applyAlignment="1">
      <alignment vertical="center"/>
    </xf>
    <xf numFmtId="0" fontId="18" fillId="0" borderId="9" xfId="0" applyFont="1" applyBorder="1" applyAlignment="1">
      <alignment vertical="center"/>
    </xf>
    <xf numFmtId="164" fontId="10" fillId="8" borderId="6" xfId="0" applyNumberFormat="1" applyFont="1" applyFill="1" applyBorder="1" applyAlignment="1">
      <alignment vertical="center"/>
    </xf>
    <xf numFmtId="164" fontId="10" fillId="4" borderId="6" xfId="0" applyNumberFormat="1" applyFont="1" applyFill="1" applyBorder="1" applyAlignment="1">
      <alignment vertical="center"/>
    </xf>
    <xf numFmtId="164" fontId="10" fillId="5" borderId="6" xfId="0" applyNumberFormat="1" applyFont="1" applyFill="1" applyBorder="1" applyAlignment="1">
      <alignment vertical="center"/>
    </xf>
    <xf numFmtId="164" fontId="10" fillId="3" borderId="6" xfId="0" applyNumberFormat="1" applyFont="1" applyFill="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1" fontId="5" fillId="0" borderId="8"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left" vertical="center" wrapText="1" indent="1"/>
    </xf>
    <xf numFmtId="0" fontId="86" fillId="0" borderId="0" xfId="0" applyFont="1" applyAlignment="1">
      <alignment horizontal="center" vertical="center" wrapText="1"/>
    </xf>
    <xf numFmtId="4" fontId="86" fillId="0" borderId="0" xfId="0" applyNumberFormat="1" applyFont="1" applyAlignment="1">
      <alignment horizontal="right" vertical="center" wrapText="1"/>
    </xf>
    <xf numFmtId="4" fontId="86" fillId="0" borderId="9" xfId="0" applyNumberFormat="1" applyFont="1" applyBorder="1" applyAlignment="1">
      <alignment horizontal="right" vertical="center" wrapText="1"/>
    </xf>
    <xf numFmtId="4" fontId="86" fillId="0" borderId="9" xfId="0" applyNumberFormat="1" applyFont="1" applyBorder="1" applyAlignment="1">
      <alignment vertical="center"/>
    </xf>
    <xf numFmtId="2" fontId="19" fillId="0" borderId="0" xfId="0" applyNumberFormat="1" applyFont="1" applyAlignment="1">
      <alignment horizontal="right" vertical="center"/>
    </xf>
    <xf numFmtId="0" fontId="86" fillId="0" borderId="0" xfId="0" applyFont="1" applyAlignment="1">
      <alignment vertical="center"/>
    </xf>
    <xf numFmtId="10" fontId="87" fillId="0" borderId="16" xfId="34" applyNumberFormat="1" applyFont="1" applyBorder="1" applyAlignment="1">
      <alignment horizontal="center" vertical="center"/>
    </xf>
    <xf numFmtId="10" fontId="87" fillId="0" borderId="5" xfId="34" applyNumberFormat="1" applyFont="1" applyBorder="1" applyAlignment="1">
      <alignment horizontal="center" vertical="center"/>
    </xf>
    <xf numFmtId="164" fontId="5" fillId="0" borderId="13" xfId="31" applyFont="1" applyBorder="1" applyAlignment="1">
      <alignment horizontal="center" vertical="center"/>
    </xf>
    <xf numFmtId="10" fontId="19" fillId="0" borderId="14" xfId="0" applyNumberFormat="1" applyFont="1" applyBorder="1" applyAlignment="1">
      <alignment horizontal="right" vertical="center" indent="1"/>
    </xf>
    <xf numFmtId="0" fontId="19" fillId="0" borderId="0" xfId="0" applyFont="1" applyAlignment="1">
      <alignment horizontal="right" vertical="center" indent="1"/>
    </xf>
    <xf numFmtId="166" fontId="19" fillId="0" borderId="6" xfId="0" applyNumberFormat="1" applyFont="1" applyBorder="1" applyAlignment="1">
      <alignment horizontal="right" vertical="center" wrapText="1" indent="1"/>
    </xf>
    <xf numFmtId="0" fontId="19" fillId="0" borderId="6" xfId="0" applyFont="1" applyBorder="1" applyAlignment="1">
      <alignment horizontal="right" vertical="center" indent="1"/>
    </xf>
    <xf numFmtId="166" fontId="19" fillId="0" borderId="15" xfId="0" applyNumberFormat="1" applyFont="1" applyBorder="1" applyAlignment="1">
      <alignment horizontal="right" vertical="center" wrapText="1" indent="1"/>
    </xf>
    <xf numFmtId="10" fontId="88" fillId="0" borderId="17" xfId="34" applyNumberFormat="1" applyFont="1" applyBorder="1" applyAlignment="1">
      <alignment horizontal="right" vertical="center" indent="1"/>
    </xf>
    <xf numFmtId="4" fontId="19" fillId="0" borderId="5" xfId="0" applyNumberFormat="1" applyFont="1" applyBorder="1" applyAlignment="1">
      <alignment horizontal="right" vertical="center" wrapText="1" indent="1"/>
    </xf>
    <xf numFmtId="164" fontId="19" fillId="0" borderId="14" xfId="31" applyFont="1" applyBorder="1" applyAlignment="1">
      <alignment horizontal="right" vertical="center" indent="1"/>
    </xf>
    <xf numFmtId="10" fontId="88" fillId="0" borderId="17" xfId="34" applyNumberFormat="1" applyFont="1" applyFill="1" applyBorder="1" applyAlignment="1">
      <alignment horizontal="right" vertical="center" indent="1"/>
    </xf>
    <xf numFmtId="4" fontId="62" fillId="0" borderId="0" xfId="0" applyNumberFormat="1" applyFont="1" applyAlignment="1">
      <alignment horizontal="right" vertical="center" wrapText="1" indent="1"/>
    </xf>
    <xf numFmtId="4" fontId="86" fillId="0" borderId="0" xfId="0" applyNumberFormat="1" applyFont="1" applyAlignment="1">
      <alignment horizontal="right" vertical="center" wrapText="1" indent="1"/>
    </xf>
    <xf numFmtId="4" fontId="86" fillId="0" borderId="9" xfId="0" applyNumberFormat="1" applyFont="1" applyBorder="1" applyAlignment="1">
      <alignment horizontal="right" vertical="center" wrapText="1" indent="1"/>
    </xf>
    <xf numFmtId="10" fontId="86" fillId="0" borderId="9" xfId="0" applyNumberFormat="1" applyFont="1" applyBorder="1" applyAlignment="1">
      <alignment horizontal="right" vertical="center" indent="1"/>
    </xf>
    <xf numFmtId="166" fontId="19" fillId="0" borderId="0" xfId="0" applyNumberFormat="1" applyFont="1" applyAlignment="1">
      <alignment horizontal="right" vertical="center" wrapText="1" indent="1"/>
    </xf>
    <xf numFmtId="0" fontId="19" fillId="0" borderId="8" xfId="0" applyFont="1" applyBorder="1" applyAlignment="1">
      <alignment horizontal="right" vertical="center" indent="1"/>
    </xf>
    <xf numFmtId="4" fontId="19" fillId="0" borderId="0" xfId="0" applyNumberFormat="1" applyFont="1" applyAlignment="1">
      <alignment horizontal="right" vertical="center" wrapText="1" indent="1"/>
    </xf>
    <xf numFmtId="0" fontId="19" fillId="0" borderId="9" xfId="0" applyFont="1" applyBorder="1" applyAlignment="1">
      <alignment horizontal="right" vertical="center" indent="1"/>
    </xf>
    <xf numFmtId="2" fontId="5" fillId="0" borderId="17"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3" borderId="5" xfId="0" applyFont="1" applyFill="1" applyBorder="1" applyAlignment="1">
      <alignment horizontal="right" vertical="center" wrapText="1"/>
    </xf>
    <xf numFmtId="1" fontId="5" fillId="0" borderId="5" xfId="0" applyNumberFormat="1" applyFont="1" applyBorder="1" applyAlignment="1">
      <alignment horizontal="center" vertical="center" wrapText="1"/>
    </xf>
    <xf numFmtId="4" fontId="5" fillId="0" borderId="5" xfId="0" applyNumberFormat="1" applyFont="1" applyBorder="1" applyAlignment="1">
      <alignment horizontal="right" vertical="center" wrapText="1" indent="1"/>
    </xf>
    <xf numFmtId="164" fontId="5" fillId="0" borderId="5" xfId="31" applyFont="1" applyBorder="1" applyAlignment="1">
      <alignment horizontal="right" vertical="center" indent="1"/>
    </xf>
    <xf numFmtId="165" fontId="5" fillId="0" borderId="13" xfId="0" applyNumberFormat="1" applyFont="1" applyBorder="1" applyAlignment="1">
      <alignment horizontal="right" vertical="center" wrapText="1" indent="1"/>
    </xf>
    <xf numFmtId="10" fontId="5" fillId="0" borderId="14" xfId="0" applyNumberFormat="1" applyFont="1" applyBorder="1" applyAlignment="1">
      <alignment horizontal="right" vertical="center" indent="1"/>
    </xf>
    <xf numFmtId="0" fontId="5" fillId="0" borderId="0" xfId="0" applyFont="1" applyAlignment="1">
      <alignment horizontal="right" vertical="center" indent="1"/>
    </xf>
    <xf numFmtId="0" fontId="5" fillId="0" borderId="6" xfId="0" applyFont="1" applyBorder="1" applyAlignment="1">
      <alignment horizontal="right" vertical="center" indent="1"/>
    </xf>
    <xf numFmtId="166" fontId="5" fillId="0" borderId="15" xfId="0" applyNumberFormat="1" applyFont="1" applyBorder="1" applyAlignment="1">
      <alignment horizontal="right" vertical="center" wrapText="1" indent="1"/>
    </xf>
    <xf numFmtId="10" fontId="87" fillId="0" borderId="16" xfId="34" applyNumberFormat="1" applyFont="1" applyBorder="1" applyAlignment="1">
      <alignment horizontal="right" vertical="center" indent="1"/>
    </xf>
    <xf numFmtId="10" fontId="87" fillId="0" borderId="17" xfId="34" applyNumberFormat="1" applyFont="1" applyBorder="1" applyAlignment="1">
      <alignment horizontal="right" vertical="center" indent="1"/>
    </xf>
    <xf numFmtId="164" fontId="5" fillId="0" borderId="14" xfId="31" applyFont="1" applyBorder="1" applyAlignment="1">
      <alignment horizontal="right" vertical="center" indent="1"/>
    </xf>
    <xf numFmtId="0" fontId="5" fillId="0" borderId="0" xfId="0" applyFont="1" applyAlignment="1">
      <alignment vertical="center"/>
    </xf>
    <xf numFmtId="2" fontId="5" fillId="0" borderId="16" xfId="0" applyNumberFormat="1" applyFont="1" applyBorder="1" applyAlignment="1">
      <alignment horizontal="center" vertical="center" wrapText="1"/>
    </xf>
    <xf numFmtId="0" fontId="5" fillId="0" borderId="6" xfId="0" applyFont="1" applyBorder="1" applyAlignment="1">
      <alignment horizontal="center" vertical="center" wrapText="1"/>
    </xf>
    <xf numFmtId="1" fontId="5" fillId="0" borderId="18" xfId="0" applyNumberFormat="1" applyFont="1" applyBorder="1" applyAlignment="1">
      <alignment horizontal="center" vertical="center" wrapText="1"/>
    </xf>
    <xf numFmtId="4" fontId="5" fillId="0" borderId="15" xfId="0" applyNumberFormat="1" applyFont="1" applyBorder="1" applyAlignment="1">
      <alignment horizontal="right" vertical="center" wrapText="1" indent="1"/>
    </xf>
    <xf numFmtId="164" fontId="5" fillId="0" borderId="18" xfId="31" applyFont="1" applyBorder="1" applyAlignment="1">
      <alignment horizontal="right" vertical="center" indent="1"/>
    </xf>
    <xf numFmtId="0" fontId="70" fillId="0" borderId="6" xfId="0" applyFont="1" applyBorder="1" applyAlignment="1">
      <alignment horizontal="right" vertical="center" indent="1"/>
    </xf>
    <xf numFmtId="10" fontId="87" fillId="0" borderId="16" xfId="34" applyNumberFormat="1" applyFont="1" applyFill="1" applyBorder="1" applyAlignment="1">
      <alignment horizontal="right" vertical="center" indent="1"/>
    </xf>
    <xf numFmtId="0" fontId="70" fillId="0" borderId="0" xfId="0" applyFont="1" applyAlignment="1">
      <alignmen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0" fontId="5" fillId="9" borderId="10" xfId="0" applyNumberFormat="1" applyFont="1" applyFill="1" applyBorder="1" applyAlignment="1">
      <alignment vertical="center" wrapText="1"/>
    </xf>
    <xf numFmtId="165" fontId="5" fillId="9" borderId="10" xfId="0" applyNumberFormat="1" applyFont="1" applyFill="1" applyBorder="1" applyAlignment="1">
      <alignment horizontal="right" vertical="center" wrapText="1" indent="1"/>
    </xf>
    <xf numFmtId="10" fontId="5" fillId="0" borderId="10" xfId="0" applyNumberFormat="1" applyFont="1" applyBorder="1" applyAlignment="1">
      <alignment horizontal="right" vertical="center" indent="2"/>
    </xf>
    <xf numFmtId="166" fontId="19" fillId="0" borderId="0" xfId="0" applyNumberFormat="1" applyFont="1" applyAlignment="1">
      <alignment horizontal="justify" vertical="center" wrapText="1"/>
    </xf>
    <xf numFmtId="10" fontId="5" fillId="9" borderId="12" xfId="0" applyNumberFormat="1" applyFont="1" applyFill="1" applyBorder="1" applyAlignment="1">
      <alignment horizontal="right" vertical="center" indent="1"/>
    </xf>
    <xf numFmtId="10" fontId="5" fillId="9" borderId="10" xfId="0" applyNumberFormat="1" applyFont="1" applyFill="1" applyBorder="1" applyAlignment="1">
      <alignment horizontal="right" vertical="center" indent="1"/>
    </xf>
    <xf numFmtId="165" fontId="5" fillId="0" borderId="6" xfId="0" applyNumberFormat="1" applyFont="1" applyBorder="1" applyAlignment="1">
      <alignment vertical="center" wrapText="1"/>
    </xf>
    <xf numFmtId="0" fontId="19" fillId="0" borderId="29" xfId="0" applyFont="1" applyBorder="1" applyAlignment="1">
      <alignment horizontal="right" vertical="center" wrapText="1"/>
    </xf>
    <xf numFmtId="0" fontId="19" fillId="0" borderId="0" xfId="0" applyFont="1" applyAlignment="1">
      <alignment horizontal="right" vertical="center" wrapText="1"/>
    </xf>
    <xf numFmtId="0" fontId="19" fillId="0" borderId="0" xfId="0" applyFont="1" applyAlignment="1">
      <alignment vertical="center" wrapText="1"/>
    </xf>
    <xf numFmtId="0" fontId="0" fillId="0" borderId="7" xfId="0" applyBorder="1" applyAlignment="1">
      <alignment horizontal="center" vertical="center" wrapText="1"/>
    </xf>
    <xf numFmtId="49" fontId="5" fillId="0" borderId="5" xfId="0" applyNumberFormat="1" applyFont="1" applyBorder="1" applyAlignment="1">
      <alignment horizontal="center" vertical="center" wrapText="1"/>
    </xf>
    <xf numFmtId="4" fontId="70" fillId="0" borderId="15" xfId="0" applyNumberFormat="1" applyFont="1" applyBorder="1" applyAlignment="1">
      <alignment horizontal="right" vertical="center" wrapText="1" indent="1"/>
    </xf>
    <xf numFmtId="4" fontId="70" fillId="0" borderId="18" xfId="0" applyNumberFormat="1" applyFont="1" applyBorder="1" applyAlignment="1">
      <alignment horizontal="right" vertical="center" wrapText="1" indent="1"/>
    </xf>
    <xf numFmtId="0" fontId="19" fillId="0" borderId="0" xfId="0" applyFont="1" applyAlignment="1">
      <alignment horizontal="center" vertical="center"/>
    </xf>
    <xf numFmtId="10" fontId="5" fillId="0" borderId="0" xfId="20" applyNumberFormat="1" applyFont="1" applyAlignment="1">
      <alignment horizontal="center" vertical="center"/>
      <protection/>
    </xf>
    <xf numFmtId="10" fontId="89" fillId="0" borderId="0" xfId="20" applyNumberFormat="1" applyFont="1" applyAlignment="1">
      <alignment horizontal="center" vertical="center"/>
      <protection/>
    </xf>
    <xf numFmtId="0" fontId="5" fillId="0" borderId="0" xfId="0" applyFont="1" applyAlignment="1">
      <alignment horizontal="center" vertical="center"/>
    </xf>
    <xf numFmtId="2" fontId="5" fillId="0" borderId="0" xfId="0" applyNumberFormat="1" applyFont="1" applyAlignment="1">
      <alignment horizontal="center" vertical="center"/>
    </xf>
    <xf numFmtId="1" fontId="90" fillId="0" borderId="8" xfId="0" applyNumberFormat="1" applyFont="1" applyBorder="1" applyAlignment="1">
      <alignment horizontal="center" vertical="center" wrapText="1"/>
    </xf>
    <xf numFmtId="49" fontId="91" fillId="0" borderId="0" xfId="0" applyNumberFormat="1" applyFont="1" applyAlignment="1">
      <alignment horizontal="center" vertical="center" wrapText="1"/>
    </xf>
    <xf numFmtId="0" fontId="90" fillId="0" borderId="0" xfId="0" applyFont="1" applyAlignment="1">
      <alignment horizontal="left" vertical="center" wrapText="1" indent="1"/>
    </xf>
    <xf numFmtId="10" fontId="86" fillId="0" borderId="9" xfId="0" applyNumberFormat="1" applyFont="1" applyBorder="1" applyAlignment="1">
      <alignment horizontal="right" vertical="center" indent="2"/>
    </xf>
    <xf numFmtId="165" fontId="5" fillId="0" borderId="0" xfId="0" applyNumberFormat="1" applyFont="1" applyAlignment="1">
      <alignment horizontal="justify" vertical="center" wrapText="1"/>
    </xf>
    <xf numFmtId="166" fontId="19" fillId="0" borderId="0" xfId="20" applyNumberFormat="1" applyFont="1" applyAlignment="1">
      <alignment horizontal="justify" vertical="center"/>
      <protection/>
    </xf>
    <xf numFmtId="2" fontId="24" fillId="0" borderId="17" xfId="0" applyNumberFormat="1" applyFont="1" applyBorder="1" applyAlignment="1">
      <alignment horizontal="center" vertical="center" wrapText="1"/>
    </xf>
    <xf numFmtId="0" fontId="24" fillId="0" borderId="5" xfId="0" applyFont="1" applyBorder="1" applyAlignment="1">
      <alignment horizontal="center" vertical="center"/>
    </xf>
    <xf numFmtId="0" fontId="24" fillId="0" borderId="5" xfId="0" applyFont="1" applyBorder="1" applyAlignment="1">
      <alignment horizontal="left" vertical="center" wrapText="1" indent="1"/>
    </xf>
    <xf numFmtId="0" fontId="24" fillId="0" borderId="5" xfId="0" applyFont="1" applyBorder="1" applyAlignment="1">
      <alignment horizontal="center" vertical="center" wrapText="1"/>
    </xf>
    <xf numFmtId="4" fontId="92" fillId="0" borderId="5" xfId="0" applyNumberFormat="1" applyFont="1" applyBorder="1" applyAlignment="1">
      <alignment horizontal="right" vertical="center" wrapText="1" indent="1"/>
    </xf>
    <xf numFmtId="166" fontId="24" fillId="0" borderId="5" xfId="0" applyNumberFormat="1" applyFont="1" applyBorder="1" applyAlignment="1">
      <alignment horizontal="justify" vertical="center" wrapText="1"/>
    </xf>
    <xf numFmtId="166" fontId="6" fillId="0" borderId="5" xfId="0" applyNumberFormat="1" applyFont="1" applyBorder="1" applyAlignment="1">
      <alignment horizontal="right" vertical="center" wrapText="1"/>
    </xf>
    <xf numFmtId="166" fontId="92" fillId="0" borderId="18" xfId="0" applyNumberFormat="1" applyFont="1" applyBorder="1" applyAlignment="1">
      <alignment horizontal="justify" vertical="center" wrapText="1"/>
    </xf>
    <xf numFmtId="166" fontId="24" fillId="0" borderId="0" xfId="0" applyNumberFormat="1" applyFont="1" applyAlignment="1">
      <alignment horizontal="justify" vertical="center" wrapText="1"/>
    </xf>
    <xf numFmtId="166" fontId="6" fillId="0" borderId="6" xfId="0" applyNumberFormat="1" applyFont="1" applyBorder="1" applyAlignment="1">
      <alignment horizontal="justify" vertical="center" wrapText="1"/>
    </xf>
    <xf numFmtId="10" fontId="6" fillId="0" borderId="13" xfId="0" applyNumberFormat="1" applyFont="1" applyBorder="1" applyAlignment="1">
      <alignment horizontal="right" vertical="center" indent="2"/>
    </xf>
    <xf numFmtId="0" fontId="24" fillId="0" borderId="0" xfId="0" applyFont="1" applyAlignment="1">
      <alignment vertical="center"/>
    </xf>
    <xf numFmtId="166" fontId="24" fillId="0" borderId="0" xfId="20" applyNumberFormat="1" applyFont="1" applyAlignment="1">
      <alignment horizontal="justify" vertical="center"/>
      <protection/>
    </xf>
    <xf numFmtId="10" fontId="20" fillId="0" borderId="10" xfId="0" applyNumberFormat="1" applyFont="1" applyBorder="1" applyAlignment="1">
      <alignment vertical="center" wrapText="1"/>
    </xf>
    <xf numFmtId="165" fontId="20" fillId="0" borderId="11" xfId="0" applyNumberFormat="1" applyFont="1" applyBorder="1" applyAlignment="1">
      <alignment vertical="center" wrapText="1"/>
    </xf>
    <xf numFmtId="165" fontId="20" fillId="0" borderId="12" xfId="0" applyNumberFormat="1" applyFont="1" applyBorder="1" applyAlignment="1">
      <alignment vertical="center" wrapText="1"/>
    </xf>
    <xf numFmtId="10" fontId="20" fillId="0" borderId="12" xfId="0" applyNumberFormat="1" applyFont="1" applyBorder="1" applyAlignment="1">
      <alignment horizontal="right" vertical="center" indent="2"/>
    </xf>
    <xf numFmtId="10" fontId="20" fillId="0" borderId="10" xfId="0" applyNumberFormat="1" applyFont="1" applyBorder="1" applyAlignment="1">
      <alignment horizontal="left" vertical="center" wrapText="1"/>
    </xf>
    <xf numFmtId="165" fontId="20" fillId="0" borderId="10" xfId="0" applyNumberFormat="1" applyFont="1" applyBorder="1" applyAlignment="1">
      <alignment vertical="center" wrapText="1"/>
    </xf>
    <xf numFmtId="10" fontId="20" fillId="0" borderId="10" xfId="0" applyNumberFormat="1" applyFont="1" applyBorder="1" applyAlignment="1">
      <alignment horizontal="center" vertical="center" wrapText="1"/>
    </xf>
    <xf numFmtId="10" fontId="5" fillId="9" borderId="10" xfId="0" applyNumberFormat="1" applyFont="1" applyFill="1" applyBorder="1" applyAlignment="1">
      <alignment horizontal="center" vertical="center" wrapText="1"/>
    </xf>
    <xf numFmtId="164" fontId="54" fillId="0" borderId="0" xfId="0" applyNumberFormat="1" applyFont="1" applyAlignment="1">
      <alignment vertical="top"/>
    </xf>
    <xf numFmtId="0" fontId="54" fillId="0" borderId="0" xfId="0" applyFont="1" applyAlignment="1">
      <alignment vertical="top"/>
    </xf>
    <xf numFmtId="4" fontId="11" fillId="10" borderId="6" xfId="0" applyNumberFormat="1" applyFont="1" applyFill="1" applyBorder="1" applyAlignment="1">
      <alignment horizontal="right" vertical="center" wrapText="1" indent="1"/>
    </xf>
    <xf numFmtId="0" fontId="6" fillId="0" borderId="15" xfId="0" applyFont="1" applyBorder="1" applyAlignment="1">
      <alignment vertical="center"/>
    </xf>
    <xf numFmtId="14" fontId="6" fillId="0" borderId="18" xfId="0" applyNumberFormat="1" applyFont="1" applyBorder="1" applyAlignment="1">
      <alignment vertical="center"/>
    </xf>
    <xf numFmtId="0" fontId="0" fillId="0" borderId="0" xfId="0" applyAlignment="1">
      <alignment horizontal="right"/>
    </xf>
    <xf numFmtId="2" fontId="24" fillId="0" borderId="8" xfId="0" applyNumberFormat="1" applyFont="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vertical="center" wrapText="1" indent="1"/>
    </xf>
    <xf numFmtId="4" fontId="92" fillId="0" borderId="0" xfId="0" applyNumberFormat="1" applyFont="1" applyAlignment="1">
      <alignment horizontal="right" vertical="center" wrapText="1" indent="1"/>
    </xf>
    <xf numFmtId="166" fontId="6" fillId="0" borderId="0" xfId="0" applyNumberFormat="1" applyFont="1" applyAlignment="1">
      <alignment horizontal="right" vertical="center" wrapText="1"/>
    </xf>
    <xf numFmtId="166" fontId="92" fillId="0" borderId="0" xfId="0" applyNumberFormat="1" applyFont="1" applyAlignment="1">
      <alignment horizontal="justify" vertical="center" wrapText="1"/>
    </xf>
    <xf numFmtId="166" fontId="6" fillId="0" borderId="0" xfId="0" applyNumberFormat="1" applyFont="1" applyAlignment="1">
      <alignment horizontal="justify" vertical="center" wrapText="1"/>
    </xf>
    <xf numFmtId="10" fontId="6" fillId="0" borderId="9" xfId="0" applyNumberFormat="1" applyFont="1" applyBorder="1" applyAlignment="1">
      <alignment horizontal="right" vertical="center" indent="2"/>
    </xf>
    <xf numFmtId="0" fontId="11" fillId="0" borderId="6" xfId="0" applyFont="1" applyBorder="1" applyAlignment="1">
      <alignment horizontal="left" vertical="center" indent="1"/>
    </xf>
    <xf numFmtId="0" fontId="0" fillId="0" borderId="0" xfId="0" applyAlignment="1">
      <alignment vertical="top"/>
    </xf>
    <xf numFmtId="0" fontId="0" fillId="0" borderId="0" xfId="0" applyAlignment="1">
      <alignment vertical="center"/>
    </xf>
    <xf numFmtId="2" fontId="5" fillId="0" borderId="8" xfId="0" applyNumberFormat="1" applyFont="1" applyBorder="1" applyAlignment="1">
      <alignment horizontal="center" vertical="center" wrapText="1"/>
    </xf>
    <xf numFmtId="0" fontId="5" fillId="3" borderId="0" xfId="0" applyFont="1" applyFill="1" applyAlignment="1">
      <alignment horizontal="right"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right" vertical="center" wrapText="1" indent="1"/>
    </xf>
    <xf numFmtId="164" fontId="5" fillId="0" borderId="0" xfId="31" applyFont="1" applyBorder="1" applyAlignment="1">
      <alignment horizontal="right" vertical="center" indent="1"/>
    </xf>
    <xf numFmtId="165" fontId="5" fillId="0" borderId="9" xfId="0" applyNumberFormat="1" applyFont="1" applyBorder="1" applyAlignment="1">
      <alignment horizontal="right" vertical="center" wrapText="1" indent="1"/>
    </xf>
    <xf numFmtId="165" fontId="5" fillId="0" borderId="14" xfId="0" applyNumberFormat="1" applyFont="1" applyBorder="1" applyAlignment="1">
      <alignment horizontal="right" vertical="center" wrapText="1" indent="1"/>
    </xf>
    <xf numFmtId="10" fontId="87" fillId="0" borderId="17" xfId="34" applyNumberFormat="1" applyFont="1" applyFill="1" applyBorder="1" applyAlignment="1">
      <alignment horizontal="right" vertical="center" indent="1"/>
    </xf>
    <xf numFmtId="10" fontId="5" fillId="0" borderId="9" xfId="0" applyNumberFormat="1" applyFont="1" applyBorder="1" applyAlignment="1">
      <alignment horizontal="right" vertical="center" indent="1"/>
    </xf>
    <xf numFmtId="4" fontId="70" fillId="0" borderId="0" xfId="0" applyNumberFormat="1" applyFont="1" applyAlignment="1">
      <alignment horizontal="right" vertical="center" wrapText="1" indent="1"/>
    </xf>
    <xf numFmtId="10" fontId="5" fillId="5" borderId="0" xfId="0" applyNumberFormat="1" applyFont="1" applyFill="1" applyAlignment="1">
      <alignment horizontal="right" vertical="center" indent="1"/>
    </xf>
    <xf numFmtId="166" fontId="5" fillId="0" borderId="0" xfId="0" applyNumberFormat="1" applyFont="1" applyAlignment="1">
      <alignment horizontal="right" vertical="center" wrapText="1" indent="1"/>
    </xf>
    <xf numFmtId="10" fontId="87" fillId="0" borderId="8" xfId="34" applyNumberFormat="1" applyFont="1" applyBorder="1" applyAlignment="1">
      <alignment horizontal="right" vertical="center" indent="1"/>
    </xf>
    <xf numFmtId="10" fontId="87" fillId="0" borderId="8" xfId="34" applyNumberFormat="1" applyFont="1" applyFill="1" applyBorder="1" applyAlignment="1">
      <alignment horizontal="right" vertical="center" indent="1"/>
    </xf>
    <xf numFmtId="164" fontId="5" fillId="0" borderId="9" xfId="31" applyFont="1" applyBorder="1" applyAlignment="1">
      <alignment horizontal="right" vertical="center" indent="1"/>
    </xf>
    <xf numFmtId="0" fontId="5" fillId="0" borderId="8" xfId="0" applyFont="1" applyBorder="1" applyAlignment="1">
      <alignment horizontal="center" vertical="center" wrapText="1"/>
    </xf>
    <xf numFmtId="165" fontId="5" fillId="9" borderId="12" xfId="0" applyNumberFormat="1" applyFont="1" applyFill="1" applyBorder="1" applyAlignment="1">
      <alignment horizontal="right" vertical="center" indent="1"/>
    </xf>
    <xf numFmtId="10" fontId="87" fillId="8" borderId="5" xfId="34" applyNumberFormat="1" applyFont="1" applyFill="1" applyBorder="1" applyAlignment="1">
      <alignment horizontal="center" vertical="center"/>
    </xf>
    <xf numFmtId="10" fontId="5" fillId="8" borderId="5" xfId="34" applyNumberFormat="1" applyFont="1" applyFill="1" applyBorder="1" applyAlignment="1">
      <alignment horizontal="center" vertical="center"/>
    </xf>
    <xf numFmtId="165" fontId="5" fillId="11" borderId="10" xfId="0" applyNumberFormat="1" applyFont="1" applyFill="1" applyBorder="1" applyAlignment="1">
      <alignment horizontal="right" vertical="center" wrapText="1" indent="1"/>
    </xf>
    <xf numFmtId="0" fontId="11" fillId="3" borderId="6" xfId="0" applyFont="1" applyFill="1" applyBorder="1" applyAlignment="1">
      <alignment horizontal="center" vertical="center" wrapText="1"/>
    </xf>
    <xf numFmtId="49" fontId="69" fillId="0" borderId="6" xfId="41" applyNumberFormat="1" applyFont="1" applyBorder="1" applyAlignment="1">
      <alignment horizontal="center" vertical="center"/>
      <protection/>
    </xf>
    <xf numFmtId="49" fontId="11" fillId="0" borderId="6" xfId="41" applyNumberFormat="1" applyFont="1" applyBorder="1" applyAlignment="1">
      <alignment horizontal="center" vertical="center"/>
      <protection/>
    </xf>
    <xf numFmtId="49" fontId="69" fillId="6" borderId="6" xfId="41" applyNumberFormat="1" applyFont="1" applyFill="1" applyBorder="1" applyAlignment="1">
      <alignment horizontal="center" vertical="center"/>
      <protection/>
    </xf>
    <xf numFmtId="10" fontId="20" fillId="0" borderId="11" xfId="0" applyNumberFormat="1" applyFont="1" applyBorder="1" applyAlignment="1">
      <alignment horizontal="center" vertical="center"/>
    </xf>
    <xf numFmtId="10" fontId="20" fillId="0" borderId="30" xfId="0" applyNumberFormat="1" applyFont="1" applyBorder="1" applyAlignment="1">
      <alignment horizontal="center" vertical="center"/>
    </xf>
    <xf numFmtId="0" fontId="4" fillId="0" borderId="0" xfId="0" applyFont="1" applyAlignment="1">
      <alignment horizontal="center" vertical="center" wrapText="1"/>
    </xf>
    <xf numFmtId="0" fontId="26" fillId="0" borderId="0" xfId="0" applyFont="1" applyAlignment="1">
      <alignment horizontal="center" vertical="top" wrapText="1"/>
    </xf>
    <xf numFmtId="0" fontId="38" fillId="0" borderId="0" xfId="0" applyFont="1" applyAlignment="1">
      <alignment horizontal="center" vertical="center"/>
    </xf>
    <xf numFmtId="0" fontId="51" fillId="0" borderId="0" xfId="0" applyFont="1" applyAlignment="1">
      <alignment horizontal="center" wrapText="1"/>
    </xf>
    <xf numFmtId="0" fontId="71" fillId="0" borderId="0" xfId="0" applyFont="1" applyAlignment="1">
      <alignment horizontal="center" vertical="center" wrapText="1"/>
    </xf>
    <xf numFmtId="0" fontId="6" fillId="0" borderId="3" xfId="0" applyFont="1" applyBorder="1" applyAlignment="1">
      <alignment horizontal="center" vertical="top"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49" fontId="7" fillId="0" borderId="33"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7" fillId="0" borderId="34" xfId="0" applyFont="1" applyBorder="1" applyAlignment="1">
      <alignment horizontal="center" vertical="center" wrapText="1"/>
    </xf>
    <xf numFmtId="4" fontId="7" fillId="0" borderId="33" xfId="0" applyNumberFormat="1" applyFont="1" applyBorder="1" applyAlignment="1">
      <alignment horizontal="center" vertical="center" wrapText="1"/>
    </xf>
    <xf numFmtId="4" fontId="7" fillId="0" borderId="34" xfId="0" applyNumberFormat="1" applyFont="1" applyBorder="1" applyAlignment="1">
      <alignment horizontal="center" vertical="center" wrapText="1"/>
    </xf>
    <xf numFmtId="4" fontId="8" fillId="0" borderId="33" xfId="0" applyNumberFormat="1" applyFont="1" applyBorder="1" applyAlignment="1">
      <alignment horizontal="center" vertical="center" wrapText="1"/>
    </xf>
    <xf numFmtId="4" fontId="8" fillId="0" borderId="34" xfId="0" applyNumberFormat="1" applyFont="1" applyBorder="1" applyAlignment="1">
      <alignment horizontal="center" vertical="center" wrapText="1"/>
    </xf>
    <xf numFmtId="4" fontId="66" fillId="0" borderId="0" xfId="0" applyNumberFormat="1" applyFont="1" applyAlignment="1">
      <alignment horizontal="left" vertical="center"/>
    </xf>
    <xf numFmtId="4" fontId="66" fillId="0" borderId="0" xfId="0" applyNumberFormat="1" applyFont="1" applyAlignment="1">
      <alignment horizontal="left" vertical="center" wrapText="1"/>
    </xf>
    <xf numFmtId="0" fontId="49" fillId="0" borderId="0" xfId="0" applyFont="1" applyAlignment="1">
      <alignment horizontal="left" vertical="center" wrapText="1"/>
    </xf>
    <xf numFmtId="4" fontId="63" fillId="0" borderId="0" xfId="0" applyNumberFormat="1" applyFont="1" applyAlignment="1">
      <alignment horizontal="center" vertical="center" wrapText="1"/>
    </xf>
    <xf numFmtId="0" fontId="26" fillId="0" borderId="0" xfId="0" applyFont="1" applyAlignment="1">
      <alignment horizontal="center" vertical="top"/>
    </xf>
    <xf numFmtId="10" fontId="21" fillId="0" borderId="30" xfId="0" applyNumberFormat="1" applyFont="1" applyBorder="1" applyAlignment="1">
      <alignment horizontal="right" vertical="center" wrapText="1"/>
    </xf>
    <xf numFmtId="4" fontId="7" fillId="0" borderId="35" xfId="0" applyNumberFormat="1" applyFont="1" applyBorder="1" applyAlignment="1">
      <alignment horizontal="center" vertical="center" wrapText="1"/>
    </xf>
    <xf numFmtId="4" fontId="7" fillId="0" borderId="36" xfId="0" applyNumberFormat="1" applyFont="1" applyBorder="1" applyAlignment="1">
      <alignment horizontal="center" vertical="center" wrapText="1"/>
    </xf>
    <xf numFmtId="10" fontId="21" fillId="0" borderId="30" xfId="0" applyNumberFormat="1" applyFont="1" applyBorder="1" applyAlignment="1">
      <alignment horizontal="right" vertical="center" wrapText="1" indent="1"/>
    </xf>
    <xf numFmtId="0" fontId="28" fillId="0" borderId="0" xfId="0" applyFont="1" applyAlignment="1">
      <alignment horizontal="center" vertical="top"/>
    </xf>
    <xf numFmtId="4" fontId="64" fillId="0" borderId="0" xfId="0" applyNumberFormat="1" applyFont="1" applyAlignment="1">
      <alignment horizontal="center" vertical="center" wrapText="1"/>
    </xf>
    <xf numFmtId="169" fontId="65" fillId="0" borderId="0" xfId="0" applyNumberFormat="1" applyFont="1" applyAlignment="1">
      <alignment horizontal="right" vertical="center"/>
    </xf>
    <xf numFmtId="0" fontId="6" fillId="0" borderId="3" xfId="0" applyFont="1" applyBorder="1" applyAlignment="1">
      <alignment horizontal="center" vertical="center" wrapText="1"/>
    </xf>
    <xf numFmtId="4" fontId="5" fillId="0" borderId="33" xfId="0" applyNumberFormat="1" applyFont="1" applyBorder="1" applyAlignment="1">
      <alignment horizontal="center" vertical="center" wrapText="1"/>
    </xf>
    <xf numFmtId="4" fontId="5" fillId="0" borderId="34" xfId="0" applyNumberFormat="1" applyFont="1" applyBorder="1" applyAlignment="1">
      <alignment horizontal="center" vertical="center" wrapText="1"/>
    </xf>
    <xf numFmtId="4" fontId="43" fillId="0" borderId="33" xfId="0" applyNumberFormat="1" applyFont="1" applyBorder="1" applyAlignment="1">
      <alignment horizontal="center" vertical="center" wrapText="1"/>
    </xf>
    <xf numFmtId="4" fontId="43" fillId="0" borderId="34" xfId="0" applyNumberFormat="1" applyFont="1" applyBorder="1" applyAlignment="1">
      <alignment horizontal="center" vertical="center" wrapText="1"/>
    </xf>
    <xf numFmtId="4" fontId="10" fillId="0" borderId="33" xfId="0" applyNumberFormat="1" applyFont="1" applyBorder="1" applyAlignment="1">
      <alignment horizontal="center" vertical="center" wrapText="1"/>
    </xf>
    <xf numFmtId="4" fontId="10" fillId="0" borderId="34" xfId="0" applyNumberFormat="1" applyFont="1" applyBorder="1" applyAlignment="1">
      <alignment horizontal="center" vertical="center" wrapText="1"/>
    </xf>
    <xf numFmtId="4" fontId="5" fillId="0" borderId="35" xfId="0" applyNumberFormat="1" applyFont="1" applyBorder="1" applyAlignment="1">
      <alignment horizontal="center" vertical="center" wrapText="1"/>
    </xf>
    <xf numFmtId="4" fontId="5" fillId="0" borderId="36" xfId="0" applyNumberFormat="1" applyFont="1" applyBorder="1" applyAlignment="1">
      <alignment horizontal="center" vertical="center" wrapText="1"/>
    </xf>
    <xf numFmtId="10" fontId="20" fillId="0" borderId="30" xfId="0" applyNumberFormat="1" applyFont="1" applyBorder="1" applyAlignment="1">
      <alignment horizontal="right" vertical="center" wrapText="1" indent="1"/>
    </xf>
    <xf numFmtId="10" fontId="20" fillId="0" borderId="30" xfId="0" applyNumberFormat="1" applyFont="1" applyBorder="1" applyAlignment="1">
      <alignment horizontal="right"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5" fillId="0" borderId="34" xfId="0" applyFont="1" applyBorder="1" applyAlignment="1">
      <alignment horizontal="center" vertical="center" wrapText="1"/>
    </xf>
    <xf numFmtId="1" fontId="11" fillId="0" borderId="37" xfId="0" applyNumberFormat="1" applyFont="1" applyBorder="1" applyAlignment="1">
      <alignment horizontal="center" vertical="center" wrapText="1"/>
    </xf>
    <xf numFmtId="0" fontId="11" fillId="0" borderId="37" xfId="0" applyFont="1" applyBorder="1" applyAlignment="1">
      <alignment horizontal="center" vertical="center" wrapText="1"/>
    </xf>
    <xf numFmtId="0" fontId="11" fillId="0" borderId="7" xfId="0" applyFont="1" applyBorder="1" applyAlignment="1">
      <alignment horizontal="left" vertical="center" wrapText="1" indent="1"/>
    </xf>
    <xf numFmtId="10" fontId="11" fillId="0" borderId="38" xfId="0" applyNumberFormat="1" applyFont="1" applyBorder="1" applyAlignment="1">
      <alignment horizontal="center" vertical="center" wrapText="1"/>
    </xf>
    <xf numFmtId="10" fontId="11" fillId="0" borderId="39" xfId="0" applyNumberFormat="1" applyFont="1" applyBorder="1" applyAlignment="1">
      <alignment horizontal="center" vertical="center" wrapText="1"/>
    </xf>
    <xf numFmtId="10" fontId="11" fillId="0" borderId="7" xfId="0" applyNumberFormat="1" applyFont="1" applyBorder="1" applyAlignment="1">
      <alignment horizontal="center" vertical="center" wrapText="1"/>
    </xf>
    <xf numFmtId="10" fontId="61" fillId="0" borderId="7" xfId="0" applyNumberFormat="1" applyFont="1" applyBorder="1" applyAlignment="1">
      <alignment horizontal="center" vertical="center" wrapText="1"/>
    </xf>
    <xf numFmtId="166" fontId="11" fillId="0" borderId="7" xfId="0" applyNumberFormat="1"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2" fillId="0" borderId="0" xfId="0" applyFont="1" applyAlignment="1">
      <alignment horizontal="center" vertical="center" wrapText="1"/>
    </xf>
    <xf numFmtId="0" fontId="39" fillId="0" borderId="0" xfId="0" applyFont="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74"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Alignment="1">
      <alignment horizontal="center"/>
    </xf>
    <xf numFmtId="0" fontId="10" fillId="0" borderId="49" xfId="0" applyFont="1" applyBorder="1" applyAlignment="1">
      <alignment horizontal="right" vertical="center" indent="2"/>
    </xf>
    <xf numFmtId="0" fontId="10" fillId="0" borderId="50" xfId="0" applyFont="1" applyBorder="1" applyAlignment="1">
      <alignment horizontal="right" vertical="center" indent="2"/>
    </xf>
    <xf numFmtId="10" fontId="10" fillId="0" borderId="51" xfId="0" applyNumberFormat="1" applyFont="1" applyBorder="1" applyAlignment="1">
      <alignment horizontal="center" vertical="center" wrapText="1"/>
    </xf>
    <xf numFmtId="10" fontId="10" fillId="0" borderId="52" xfId="0" applyNumberFormat="1" applyFont="1" applyBorder="1" applyAlignment="1">
      <alignment horizontal="center" vertical="center" wrapText="1"/>
    </xf>
    <xf numFmtId="0" fontId="11" fillId="0" borderId="0" xfId="0" applyFont="1" applyAlignment="1">
      <alignment horizontal="right" vertical="center" wrapText="1"/>
    </xf>
    <xf numFmtId="164" fontId="43" fillId="0" borderId="0" xfId="0" applyNumberFormat="1" applyFont="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wrapText="1"/>
    </xf>
    <xf numFmtId="0" fontId="54" fillId="0" borderId="0" xfId="0" applyFont="1" applyAlignment="1">
      <alignment horizontal="center" vertical="top"/>
    </xf>
    <xf numFmtId="0" fontId="39" fillId="0" borderId="0" xfId="0" applyFont="1" applyAlignment="1">
      <alignment horizontal="center"/>
    </xf>
    <xf numFmtId="0" fontId="10" fillId="0" borderId="17" xfId="0" applyFont="1" applyBorder="1" applyAlignment="1">
      <alignment horizontal="right" vertical="center" indent="2"/>
    </xf>
    <xf numFmtId="0" fontId="10" fillId="0" borderId="5" xfId="0" applyFont="1" applyBorder="1" applyAlignment="1">
      <alignment horizontal="right" vertical="center" indent="2"/>
    </xf>
    <xf numFmtId="166" fontId="10" fillId="0" borderId="53" xfId="0" applyNumberFormat="1" applyFont="1" applyBorder="1" applyAlignment="1">
      <alignment horizontal="center" vertical="center" wrapText="1"/>
    </xf>
    <xf numFmtId="166" fontId="10" fillId="0" borderId="54" xfId="0" applyNumberFormat="1" applyFont="1" applyBorder="1" applyAlignment="1">
      <alignment horizontal="center" vertical="center" wrapText="1"/>
    </xf>
    <xf numFmtId="164" fontId="11" fillId="0" borderId="55" xfId="31" applyFont="1" applyFill="1" applyBorder="1" applyAlignment="1">
      <alignment horizontal="center" vertical="center" wrapText="1"/>
    </xf>
    <xf numFmtId="164" fontId="11" fillId="0" borderId="56" xfId="31" applyFont="1" applyFill="1" applyBorder="1" applyAlignment="1">
      <alignment horizontal="center" vertical="center" wrapText="1"/>
    </xf>
    <xf numFmtId="0" fontId="10" fillId="0" borderId="11" xfId="0" applyFont="1" applyBorder="1" applyAlignment="1">
      <alignment horizontal="right" vertical="center" indent="1"/>
    </xf>
    <xf numFmtId="0" fontId="10" fillId="0" borderId="57" xfId="0" applyFont="1" applyBorder="1" applyAlignment="1">
      <alignment horizontal="right" vertical="center" indent="1"/>
    </xf>
    <xf numFmtId="164" fontId="11" fillId="0" borderId="58" xfId="31" applyFont="1" applyFill="1" applyBorder="1" applyAlignment="1">
      <alignment horizontal="center" vertical="center" wrapText="1"/>
    </xf>
    <xf numFmtId="164" fontId="11" fillId="0" borderId="59" xfId="31" applyFont="1" applyFill="1" applyBorder="1" applyAlignment="1">
      <alignment horizontal="center" vertical="center" wrapText="1"/>
    </xf>
    <xf numFmtId="0" fontId="10" fillId="0" borderId="45" xfId="0" applyFont="1" applyBorder="1" applyAlignment="1">
      <alignment horizontal="right" vertical="center" indent="1"/>
    </xf>
    <xf numFmtId="0" fontId="10" fillId="0" borderId="60" xfId="0" applyFont="1" applyBorder="1" applyAlignment="1">
      <alignment horizontal="right" vertical="center" inden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2" fillId="0" borderId="0" xfId="0" applyFont="1" applyAlignment="1">
      <alignment horizontal="center" vertical="center" wrapText="1"/>
    </xf>
    <xf numFmtId="10" fontId="33" fillId="9" borderId="11" xfId="0" applyNumberFormat="1" applyFont="1" applyFill="1" applyBorder="1" applyAlignment="1">
      <alignment horizontal="center" vertical="center"/>
    </xf>
    <xf numFmtId="10" fontId="33" fillId="9" borderId="30" xfId="0" applyNumberFormat="1" applyFont="1" applyFill="1" applyBorder="1" applyAlignment="1">
      <alignment horizontal="center" vertical="center"/>
    </xf>
    <xf numFmtId="10" fontId="5" fillId="9" borderId="30" xfId="0" applyNumberFormat="1" applyFont="1" applyFill="1" applyBorder="1" applyAlignment="1">
      <alignment horizontal="right" vertical="center" wrapText="1" indent="1"/>
    </xf>
    <xf numFmtId="0" fontId="5" fillId="8"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4" fontId="5" fillId="12" borderId="33" xfId="0" applyNumberFormat="1" applyFont="1" applyFill="1" applyBorder="1" applyAlignment="1">
      <alignment horizontal="center" vertical="center" wrapText="1"/>
    </xf>
    <xf numFmtId="4" fontId="5" fillId="12" borderId="34" xfId="0" applyNumberFormat="1" applyFont="1" applyFill="1" applyBorder="1" applyAlignment="1">
      <alignment horizontal="center" vertical="center" wrapText="1"/>
    </xf>
    <xf numFmtId="4" fontId="5" fillId="12" borderId="35" xfId="0" applyNumberFormat="1" applyFont="1" applyFill="1" applyBorder="1" applyAlignment="1">
      <alignment horizontal="center" vertical="center" wrapText="1"/>
    </xf>
    <xf numFmtId="4" fontId="5" fillId="12" borderId="36" xfId="0" applyNumberFormat="1" applyFont="1" applyFill="1" applyBorder="1" applyAlignment="1">
      <alignment horizontal="center" vertical="center" wrapText="1"/>
    </xf>
    <xf numFmtId="4" fontId="5" fillId="13" borderId="44" xfId="0" applyNumberFormat="1" applyFont="1" applyFill="1" applyBorder="1" applyAlignment="1">
      <alignment horizontal="center" vertical="center" wrapText="1"/>
    </xf>
    <xf numFmtId="4" fontId="5" fillId="13" borderId="61" xfId="0" applyNumberFormat="1" applyFont="1" applyFill="1" applyBorder="1" applyAlignment="1">
      <alignment horizontal="center" vertical="center" wrapText="1"/>
    </xf>
    <xf numFmtId="0" fontId="5" fillId="12" borderId="31" xfId="0" applyFont="1" applyFill="1" applyBorder="1" applyAlignment="1">
      <alignment horizontal="center" vertical="center" wrapText="1"/>
    </xf>
    <xf numFmtId="0" fontId="5" fillId="12" borderId="32" xfId="0" applyFont="1" applyFill="1" applyBorder="1" applyAlignment="1">
      <alignment horizontal="center" vertical="center" wrapText="1"/>
    </xf>
    <xf numFmtId="49" fontId="5" fillId="12" borderId="33" xfId="0" applyNumberFormat="1" applyFont="1" applyFill="1" applyBorder="1" applyAlignment="1">
      <alignment horizontal="center" vertical="center" wrapText="1"/>
    </xf>
    <xf numFmtId="49" fontId="5" fillId="12" borderId="34" xfId="0" applyNumberFormat="1" applyFont="1" applyFill="1" applyBorder="1" applyAlignment="1">
      <alignment horizontal="center" vertical="center" wrapText="1"/>
    </xf>
    <xf numFmtId="0" fontId="5" fillId="12" borderId="33" xfId="0" applyFont="1" applyFill="1" applyBorder="1" applyAlignment="1">
      <alignment horizontal="center" vertical="center" wrapText="1"/>
    </xf>
    <xf numFmtId="0" fontId="19" fillId="12" borderId="34" xfId="0" applyFont="1" applyFill="1" applyBorder="1" applyAlignment="1">
      <alignment horizontal="center" vertical="center" wrapText="1"/>
    </xf>
    <xf numFmtId="0" fontId="5" fillId="12" borderId="34" xfId="0" applyFont="1" applyFill="1" applyBorder="1" applyAlignment="1">
      <alignment horizontal="center" vertical="center" wrapText="1"/>
    </xf>
    <xf numFmtId="4" fontId="5" fillId="12" borderId="62" xfId="0" applyNumberFormat="1" applyFont="1" applyFill="1" applyBorder="1" applyAlignment="1">
      <alignment horizontal="center" vertical="center" wrapText="1"/>
    </xf>
    <xf numFmtId="4" fontId="5" fillId="12" borderId="28" xfId="0" applyNumberFormat="1" applyFont="1" applyFill="1" applyBorder="1" applyAlignment="1">
      <alignment horizontal="center" vertical="center" wrapText="1"/>
    </xf>
    <xf numFmtId="4" fontId="5" fillId="12" borderId="44" xfId="0" applyNumberFormat="1" applyFont="1" applyFill="1" applyBorder="1" applyAlignment="1">
      <alignment horizontal="center" vertical="center" wrapText="1"/>
    </xf>
    <xf numFmtId="4" fontId="5" fillId="12" borderId="63" xfId="0" applyNumberFormat="1" applyFont="1" applyFill="1" applyBorder="1" applyAlignment="1">
      <alignment horizontal="center" vertical="center" wrapText="1"/>
    </xf>
    <xf numFmtId="4" fontId="5" fillId="12" borderId="64" xfId="0" applyNumberFormat="1" applyFont="1" applyFill="1" applyBorder="1" applyAlignment="1">
      <alignment horizontal="center" vertical="center" wrapText="1"/>
    </xf>
    <xf numFmtId="4" fontId="5" fillId="12" borderId="61" xfId="0" applyNumberFormat="1" applyFont="1" applyFill="1" applyBorder="1" applyAlignment="1">
      <alignment horizontal="center" vertical="center" wrapText="1"/>
    </xf>
    <xf numFmtId="14" fontId="84" fillId="0" borderId="65" xfId="0" applyNumberFormat="1" applyFont="1" applyBorder="1" applyAlignment="1">
      <alignment horizontal="center" vertical="center"/>
    </xf>
    <xf numFmtId="14" fontId="84" fillId="0" borderId="66" xfId="0" applyNumberFormat="1" applyFont="1" applyBorder="1" applyAlignment="1">
      <alignment horizontal="center" vertical="center"/>
    </xf>
    <xf numFmtId="14" fontId="84" fillId="0" borderId="67" xfId="0" applyNumberFormat="1" applyFont="1" applyBorder="1" applyAlignment="1">
      <alignment horizontal="center" vertical="center"/>
    </xf>
    <xf numFmtId="0" fontId="5" fillId="5" borderId="6"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19" fillId="0" borderId="15" xfId="0" applyFont="1" applyBorder="1" applyAlignment="1">
      <alignment horizontal="center" vertical="center" wrapText="1"/>
    </xf>
    <xf numFmtId="0" fontId="55" fillId="0" borderId="0" xfId="35" applyFont="1" applyAlignment="1">
      <alignment horizontal="center" vertical="center"/>
      <protection/>
    </xf>
    <xf numFmtId="0" fontId="81" fillId="0" borderId="0" xfId="35" applyFont="1" applyAlignment="1">
      <alignment horizontal="center" vertical="center"/>
      <protection/>
    </xf>
    <xf numFmtId="0" fontId="82" fillId="0" borderId="0" xfId="35" applyFont="1" applyAlignment="1">
      <alignment horizontal="center" vertical="center"/>
      <protection/>
    </xf>
  </cellXfs>
  <cellStyles count="29">
    <cellStyle name="Normal" xfId="0"/>
    <cellStyle name="Percent" xfId="15"/>
    <cellStyle name="Currency" xfId="16"/>
    <cellStyle name="Currency [0]" xfId="17"/>
    <cellStyle name="Comma" xfId="18"/>
    <cellStyle name="Comma [0]" xfId="19"/>
    <cellStyle name="Normal 2" xfId="20"/>
    <cellStyle name="Vírgula 2" xfId="21"/>
    <cellStyle name="Moeda 2" xfId="22"/>
    <cellStyle name="Normal 2 2" xfId="23"/>
    <cellStyle name="Normal 3" xfId="24"/>
    <cellStyle name="Normal 3 2" xfId="25"/>
    <cellStyle name="Normal 4" xfId="26"/>
    <cellStyle name="Normal 5" xfId="27"/>
    <cellStyle name="Normal 6" xfId="28"/>
    <cellStyle name="Nota 2" xfId="29"/>
    <cellStyle name="Vírgula 3" xfId="30"/>
    <cellStyle name="Moeda" xfId="31"/>
    <cellStyle name="Normal 3 3" xfId="32"/>
    <cellStyle name="Nota 2 2" xfId="33"/>
    <cellStyle name="Porcentagem" xfId="34"/>
    <cellStyle name="Normal 2 3" xfId="35"/>
    <cellStyle name="Vírgula 2 2" xfId="36"/>
    <cellStyle name="Normal 3 4" xfId="37"/>
    <cellStyle name="Nota 2 3" xfId="38"/>
    <cellStyle name="Normal 3 3 2" xfId="39"/>
    <cellStyle name="Nota 2 2 2" xfId="40"/>
    <cellStyle name="Normal 7" xfId="41"/>
    <cellStyle name="Normal 3 5" xfId="42"/>
  </cellStyles>
  <dxfs count="1102">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auto="1"/>
      </font>
      <fill>
        <patternFill>
          <bgColor rgb="FFFFFF00"/>
        </patternFill>
      </fill>
      <border/>
    </dxf>
    <dxf>
      <font>
        <color rgb="FF9C0006"/>
      </font>
      <fill>
        <patternFill>
          <bgColor rgb="FFFFC7CE"/>
        </patternFill>
      </fill>
      <border/>
    </dxf>
    <dxf>
      <font>
        <color rgb="FF9C0006"/>
      </font>
      <fill>
        <patternFill>
          <bgColor rgb="FFFFC7CE"/>
        </patternFill>
      </fill>
      <border/>
    </dxf>
    <dxf>
      <font>
        <color auto="1"/>
      </font>
      <fill>
        <patternFill>
          <bgColor rgb="FFFFFF00"/>
        </patternFill>
      </fill>
      <border/>
    </dxf>
    <dxf>
      <font>
        <color rgb="FF9C0006"/>
      </font>
      <fill>
        <patternFill>
          <bgColor rgb="FFFFC7CE"/>
        </patternFill>
      </fill>
      <border/>
    </dxf>
    <dxf>
      <fill>
        <patternFill>
          <bgColor rgb="FFFF0000"/>
        </patternFill>
      </fill>
      <border/>
    </dxf>
    <dxf>
      <fill>
        <patternFill>
          <bgColor theme="5" tint="0.7999799847602844"/>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47625</xdr:rowOff>
    </xdr:from>
    <xdr:to>
      <xdr:col>2</xdr:col>
      <xdr:colOff>361950</xdr:colOff>
      <xdr:row>4</xdr:row>
      <xdr:rowOff>504825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47625"/>
          <a:ext cx="2171700" cy="2181225"/>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289"/>
  <sheetViews>
    <sheetView showGridLines="0" zoomScale="55" zoomScaleNormal="55" zoomScaleSheetLayoutView="55" workbookViewId="0" topLeftCell="A28">
      <selection activeCell="C40" sqref="C40"/>
    </sheetView>
  </sheetViews>
  <sheetFormatPr defaultColWidth="9.140625" defaultRowHeight="12.75"/>
  <cols>
    <col min="1" max="1" width="12.8515625" style="44" customWidth="1"/>
    <col min="2" max="2" width="18.140625" style="42" customWidth="1"/>
    <col min="3" max="3" width="155.8515625" style="50" customWidth="1"/>
    <col min="4" max="4" width="10.140625" style="44" customWidth="1"/>
    <col min="5" max="5" width="18.28125" style="45" customWidth="1"/>
    <col min="6" max="6" width="27.8515625" style="45" hidden="1" customWidth="1"/>
    <col min="7" max="7" width="22.8515625" style="45" hidden="1" customWidth="1"/>
    <col min="8" max="8" width="21.421875" style="65" customWidth="1"/>
    <col min="9" max="9" width="25.8515625" style="146" hidden="1" customWidth="1"/>
    <col min="10" max="10" width="22.57421875" style="1" hidden="1" customWidth="1"/>
    <col min="11" max="11" width="25.7109375" style="45" customWidth="1"/>
    <col min="12" max="12" width="26.28125" style="1" customWidth="1"/>
    <col min="13" max="13" width="8.421875" style="1" customWidth="1"/>
    <col min="14" max="14" width="17.421875" style="1" bestFit="1" customWidth="1"/>
    <col min="15" max="15" width="15.28125" style="1" bestFit="1" customWidth="1"/>
    <col min="16" max="16" width="14.57421875" style="1" bestFit="1" customWidth="1"/>
    <col min="17" max="19" width="9.140625" style="1" customWidth="1"/>
    <col min="20" max="20" width="9.421875" style="1" bestFit="1" customWidth="1"/>
    <col min="21" max="22" width="12.8515625" style="1" bestFit="1" customWidth="1"/>
    <col min="23" max="23" width="9.421875" style="1" bestFit="1" customWidth="1"/>
    <col min="24" max="27" width="9.140625" style="1" customWidth="1"/>
    <col min="28" max="28" width="9.421875" style="1" bestFit="1" customWidth="1"/>
    <col min="29" max="30" width="12.8515625" style="1" bestFit="1" customWidth="1"/>
    <col min="31" max="31" width="9.421875" style="1" bestFit="1" customWidth="1"/>
    <col min="32" max="35" width="9.140625" style="1" customWidth="1"/>
    <col min="36" max="36" width="9.421875" style="1" bestFit="1" customWidth="1"/>
    <col min="37" max="38" width="12.8515625" style="1" bestFit="1" customWidth="1"/>
    <col min="39" max="39" width="9.421875" style="1" bestFit="1" customWidth="1"/>
    <col min="40" max="43" width="9.140625" style="1" customWidth="1"/>
    <col min="44" max="44" width="9.421875" style="1" bestFit="1" customWidth="1"/>
    <col min="45" max="46" width="12.8515625" style="1" bestFit="1" customWidth="1"/>
    <col min="47" max="47" width="9.421875" style="1" bestFit="1" customWidth="1"/>
    <col min="48" max="51" width="9.140625" style="1" customWidth="1"/>
    <col min="52" max="52" width="9.421875" style="1" bestFit="1" customWidth="1"/>
    <col min="53" max="54" width="12.8515625" style="1" bestFit="1" customWidth="1"/>
    <col min="55" max="55" width="9.421875" style="1" bestFit="1" customWidth="1"/>
    <col min="56" max="59" width="9.140625" style="1" customWidth="1"/>
    <col min="60" max="60" width="9.421875" style="1" bestFit="1" customWidth="1"/>
    <col min="61" max="62" width="12.8515625" style="1" bestFit="1" customWidth="1"/>
    <col min="63" max="63" width="9.421875" style="1" bestFit="1" customWidth="1"/>
    <col min="64" max="67" width="9.140625" style="1" customWidth="1"/>
    <col min="68" max="68" width="9.421875" style="1" bestFit="1" customWidth="1"/>
    <col min="69" max="70" width="12.8515625" style="1" bestFit="1" customWidth="1"/>
    <col min="71" max="71" width="9.421875" style="1" bestFit="1" customWidth="1"/>
    <col min="72" max="75" width="9.140625" style="1" customWidth="1"/>
    <col min="76" max="76" width="9.421875" style="1" bestFit="1" customWidth="1"/>
    <col min="77" max="78" width="12.8515625" style="1" bestFit="1" customWidth="1"/>
    <col min="79" max="79" width="9.421875" style="1" bestFit="1" customWidth="1"/>
    <col min="80" max="83" width="9.140625" style="1" customWidth="1"/>
    <col min="84" max="84" width="9.421875" style="1" bestFit="1" customWidth="1"/>
    <col min="85" max="86" width="12.8515625" style="1" bestFit="1" customWidth="1"/>
    <col min="87" max="87" width="9.421875" style="1" bestFit="1" customWidth="1"/>
    <col min="88" max="91" width="9.140625" style="1" customWidth="1"/>
    <col min="92" max="92" width="9.421875" style="1" bestFit="1" customWidth="1"/>
    <col min="93" max="94" width="12.8515625" style="1" bestFit="1" customWidth="1"/>
    <col min="95" max="95" width="9.421875" style="1" bestFit="1" customWidth="1"/>
    <col min="96" max="99" width="9.140625" style="1" customWidth="1"/>
    <col min="100" max="100" width="9.421875" style="1" bestFit="1" customWidth="1"/>
    <col min="101" max="102" width="12.8515625" style="1" bestFit="1" customWidth="1"/>
    <col min="103" max="103" width="9.421875" style="1" bestFit="1" customWidth="1"/>
    <col min="104" max="107" width="9.140625" style="1" customWidth="1"/>
    <col min="108" max="108" width="9.421875" style="1" bestFit="1" customWidth="1"/>
    <col min="109" max="110" width="12.8515625" style="1" bestFit="1" customWidth="1"/>
    <col min="111" max="111" width="9.421875" style="1" bestFit="1" customWidth="1"/>
    <col min="112" max="115" width="9.140625" style="1" customWidth="1"/>
    <col min="116" max="116" width="9.421875" style="1" bestFit="1" customWidth="1"/>
    <col min="117" max="118" width="12.8515625" style="1" bestFit="1" customWidth="1"/>
    <col min="119" max="119" width="9.421875" style="1" bestFit="1" customWidth="1"/>
    <col min="120" max="123" width="9.140625" style="1" customWidth="1"/>
    <col min="124" max="124" width="9.421875" style="1" bestFit="1" customWidth="1"/>
    <col min="125" max="126" width="12.8515625" style="1" bestFit="1" customWidth="1"/>
    <col min="127" max="127" width="9.421875" style="1" bestFit="1" customWidth="1"/>
    <col min="128" max="131" width="9.140625" style="1" customWidth="1"/>
    <col min="132" max="132" width="9.421875" style="1" bestFit="1" customWidth="1"/>
    <col min="133" max="134" width="12.8515625" style="1" bestFit="1" customWidth="1"/>
    <col min="135" max="135" width="9.421875" style="1" bestFit="1" customWidth="1"/>
    <col min="136" max="139" width="9.140625" style="1" customWidth="1"/>
    <col min="140" max="140" width="9.421875" style="1" bestFit="1" customWidth="1"/>
    <col min="141" max="142" width="12.8515625" style="1" bestFit="1" customWidth="1"/>
    <col min="143" max="143" width="9.421875" style="1" bestFit="1" customWidth="1"/>
    <col min="144" max="147" width="9.140625" style="1" customWidth="1"/>
    <col min="148" max="148" width="9.421875" style="1" bestFit="1" customWidth="1"/>
    <col min="149" max="150" width="12.8515625" style="1" bestFit="1" customWidth="1"/>
    <col min="151" max="151" width="9.421875" style="1" bestFit="1" customWidth="1"/>
    <col min="152" max="155" width="9.140625" style="1" customWidth="1"/>
    <col min="156" max="156" width="9.421875" style="1" bestFit="1" customWidth="1"/>
    <col min="157" max="158" width="12.8515625" style="1" bestFit="1" customWidth="1"/>
    <col min="159" max="159" width="9.421875" style="1" bestFit="1" customWidth="1"/>
    <col min="160" max="163" width="9.140625" style="1" customWidth="1"/>
    <col min="164" max="164" width="9.421875" style="1" bestFit="1" customWidth="1"/>
    <col min="165" max="166" width="12.8515625" style="1" bestFit="1" customWidth="1"/>
    <col min="167" max="167" width="9.421875" style="1" bestFit="1" customWidth="1"/>
    <col min="168" max="171" width="9.140625" style="1" customWidth="1"/>
    <col min="172" max="172" width="9.421875" style="1" bestFit="1" customWidth="1"/>
    <col min="173" max="174" width="12.8515625" style="1" bestFit="1" customWidth="1"/>
    <col min="175" max="175" width="9.421875" style="1" bestFit="1" customWidth="1"/>
    <col min="176" max="179" width="9.140625" style="1" customWidth="1"/>
    <col min="180" max="180" width="9.421875" style="1" bestFit="1" customWidth="1"/>
    <col min="181" max="182" width="12.8515625" style="1" bestFit="1" customWidth="1"/>
    <col min="183" max="183" width="9.421875" style="1" bestFit="1" customWidth="1"/>
    <col min="184" max="187" width="9.140625" style="1" customWidth="1"/>
    <col min="188" max="188" width="9.421875" style="1" bestFit="1" customWidth="1"/>
    <col min="189" max="190" width="12.8515625" style="1" bestFit="1" customWidth="1"/>
    <col min="191" max="191" width="9.421875" style="1" bestFit="1" customWidth="1"/>
    <col min="192" max="195" width="9.140625" style="1" customWidth="1"/>
    <col min="196" max="196" width="9.421875" style="1" bestFit="1" customWidth="1"/>
    <col min="197" max="198" width="12.8515625" style="1" bestFit="1" customWidth="1"/>
    <col min="199" max="199" width="9.421875" style="1" bestFit="1" customWidth="1"/>
    <col min="200" max="203" width="9.140625" style="1" customWidth="1"/>
    <col min="204" max="204" width="9.421875" style="1" bestFit="1" customWidth="1"/>
    <col min="205" max="206" width="12.8515625" style="1" bestFit="1" customWidth="1"/>
    <col min="207" max="207" width="9.421875" style="1" bestFit="1" customWidth="1"/>
    <col min="208" max="211" width="9.140625" style="1" customWidth="1"/>
    <col min="212" max="212" width="9.421875" style="1" bestFit="1" customWidth="1"/>
    <col min="213" max="214" width="12.8515625" style="1" bestFit="1" customWidth="1"/>
    <col min="215" max="215" width="9.421875" style="1" bestFit="1" customWidth="1"/>
    <col min="216" max="219" width="9.140625" style="1" customWidth="1"/>
    <col min="220" max="220" width="9.421875" style="1" bestFit="1" customWidth="1"/>
    <col min="221" max="222" width="12.8515625" style="1" bestFit="1" customWidth="1"/>
    <col min="223" max="223" width="9.421875" style="1" bestFit="1" customWidth="1"/>
    <col min="224" max="227" width="9.140625" style="1" customWidth="1"/>
    <col min="228" max="228" width="9.421875" style="1" bestFit="1" customWidth="1"/>
    <col min="229" max="230" width="12.8515625" style="1" bestFit="1" customWidth="1"/>
    <col min="231" max="231" width="9.421875" style="1" bestFit="1" customWidth="1"/>
    <col min="232" max="235" width="9.140625" style="1" customWidth="1"/>
    <col min="236" max="236" width="9.421875" style="1" bestFit="1" customWidth="1"/>
    <col min="237" max="238" width="12.8515625" style="1" bestFit="1" customWidth="1"/>
    <col min="239" max="239" width="9.421875" style="1" bestFit="1" customWidth="1"/>
    <col min="240" max="243" width="9.140625" style="1" customWidth="1"/>
    <col min="244" max="244" width="9.421875" style="1" bestFit="1" customWidth="1"/>
    <col min="245" max="246" width="12.8515625" style="1" bestFit="1" customWidth="1"/>
    <col min="247" max="247" width="9.421875" style="1" bestFit="1" customWidth="1"/>
    <col min="248" max="251" width="9.140625" style="1" customWidth="1"/>
    <col min="252" max="252" width="9.421875" style="1" bestFit="1" customWidth="1"/>
    <col min="253" max="254" width="12.8515625" style="1" bestFit="1" customWidth="1"/>
    <col min="255" max="16384" width="9.140625" style="1" customWidth="1"/>
  </cols>
  <sheetData>
    <row r="1" spans="1:12" ht="56.25" customHeight="1">
      <c r="A1" s="451"/>
      <c r="B1" s="451"/>
      <c r="C1" s="451" t="s">
        <v>7525</v>
      </c>
      <c r="D1" s="451"/>
      <c r="E1" s="451"/>
      <c r="F1" s="451"/>
      <c r="G1" s="451"/>
      <c r="H1" s="451"/>
      <c r="I1" s="451"/>
      <c r="J1" s="451"/>
      <c r="K1" s="451"/>
      <c r="L1" s="451"/>
    </row>
    <row r="2" spans="1:13" ht="26.25" customHeight="1">
      <c r="A2" s="451"/>
      <c r="B2" s="451"/>
      <c r="C2" s="452" t="s">
        <v>6579</v>
      </c>
      <c r="D2" s="452"/>
      <c r="E2" s="452"/>
      <c r="F2" s="452"/>
      <c r="G2" s="452"/>
      <c r="H2" s="452"/>
      <c r="I2" s="452"/>
      <c r="J2" s="452"/>
      <c r="K2" s="452"/>
      <c r="L2" s="452"/>
      <c r="M2"/>
    </row>
    <row r="3" spans="1:12" s="41" customFormat="1" ht="30.75" customHeight="1">
      <c r="A3" s="451"/>
      <c r="B3" s="451"/>
      <c r="C3" s="453" t="s">
        <v>7526</v>
      </c>
      <c r="D3" s="453"/>
      <c r="E3" s="453"/>
      <c r="F3" s="453"/>
      <c r="G3" s="453"/>
      <c r="H3" s="453"/>
      <c r="I3" s="453"/>
      <c r="J3" s="453"/>
      <c r="K3" s="453"/>
      <c r="L3" s="453"/>
    </row>
    <row r="4" spans="1:12" s="41" customFormat="1" ht="22.5" customHeight="1">
      <c r="A4" s="451"/>
      <c r="B4" s="451"/>
      <c r="C4" s="454" t="s">
        <v>6580</v>
      </c>
      <c r="D4" s="454"/>
      <c r="E4" s="454"/>
      <c r="F4" s="454"/>
      <c r="G4" s="454"/>
      <c r="H4" s="454"/>
      <c r="I4" s="454"/>
      <c r="J4" s="454"/>
      <c r="K4" s="454"/>
      <c r="L4" s="454"/>
    </row>
    <row r="5" spans="1:12" s="41" customFormat="1" ht="53.25" customHeight="1">
      <c r="A5" s="451"/>
      <c r="B5" s="451"/>
      <c r="C5" s="455" t="s">
        <v>7533</v>
      </c>
      <c r="D5" s="455"/>
      <c r="E5" s="455"/>
      <c r="F5" s="455"/>
      <c r="G5" s="455"/>
      <c r="H5" s="455"/>
      <c r="I5" s="455"/>
      <c r="J5" s="455"/>
      <c r="K5" s="455"/>
      <c r="L5" s="455"/>
    </row>
    <row r="6" spans="1:12" s="41" customFormat="1" ht="30.75" customHeight="1" thickBot="1">
      <c r="A6" s="97"/>
      <c r="B6" s="98"/>
      <c r="C6" s="456" t="s">
        <v>7508</v>
      </c>
      <c r="D6" s="456"/>
      <c r="E6" s="456"/>
      <c r="F6" s="456"/>
      <c r="G6" s="456"/>
      <c r="H6" s="456"/>
      <c r="I6" s="456"/>
      <c r="J6" s="456"/>
      <c r="K6" s="456"/>
      <c r="L6" s="456"/>
    </row>
    <row r="7" spans="1:16" s="41" customFormat="1" ht="24" customHeight="1" thickTop="1">
      <c r="A7" s="457" t="s">
        <v>6581</v>
      </c>
      <c r="B7" s="459" t="s">
        <v>7530</v>
      </c>
      <c r="C7" s="461" t="s">
        <v>6582</v>
      </c>
      <c r="D7" s="461" t="s">
        <v>6583</v>
      </c>
      <c r="E7" s="464" t="s">
        <v>6584</v>
      </c>
      <c r="F7" s="466" t="s">
        <v>6585</v>
      </c>
      <c r="G7" s="464" t="s">
        <v>6586</v>
      </c>
      <c r="H7" s="464" t="s">
        <v>6587</v>
      </c>
      <c r="I7" s="464" t="s">
        <v>6588</v>
      </c>
      <c r="J7" s="464" t="s">
        <v>6589</v>
      </c>
      <c r="K7" s="464" t="s">
        <v>6590</v>
      </c>
      <c r="L7" s="474" t="s">
        <v>6591</v>
      </c>
      <c r="M7" s="40"/>
      <c r="N7" s="99"/>
      <c r="O7" s="100"/>
      <c r="P7" s="100"/>
    </row>
    <row r="8" spans="1:16" s="2" customFormat="1" ht="19.5" customHeight="1" thickBot="1">
      <c r="A8" s="458"/>
      <c r="B8" s="460"/>
      <c r="C8" s="462"/>
      <c r="D8" s="463"/>
      <c r="E8" s="465"/>
      <c r="F8" s="467"/>
      <c r="G8" s="465"/>
      <c r="H8" s="465"/>
      <c r="I8" s="465"/>
      <c r="J8" s="465"/>
      <c r="K8" s="465"/>
      <c r="L8" s="475"/>
      <c r="M8" s="101"/>
      <c r="N8" s="102"/>
      <c r="P8" s="103"/>
    </row>
    <row r="9" spans="1:17" s="41" customFormat="1" ht="24" customHeight="1">
      <c r="A9" s="104"/>
      <c r="B9" s="3"/>
      <c r="C9" s="105"/>
      <c r="D9" s="106"/>
      <c r="E9" s="4"/>
      <c r="F9" s="107"/>
      <c r="G9" s="107"/>
      <c r="H9" s="108"/>
      <c r="I9" s="108"/>
      <c r="J9" s="108"/>
      <c r="K9" s="53"/>
      <c r="L9" s="109"/>
      <c r="M9" s="40"/>
      <c r="N9" s="6"/>
      <c r="O9" s="5"/>
      <c r="Q9" s="17"/>
    </row>
    <row r="10" spans="1:17" s="41" customFormat="1" ht="56.25" customHeight="1">
      <c r="A10" s="206" t="s">
        <v>6592</v>
      </c>
      <c r="B10" s="207"/>
      <c r="C10" s="197" t="s">
        <v>7527</v>
      </c>
      <c r="D10" s="72"/>
      <c r="E10" s="89"/>
      <c r="F10" s="110"/>
      <c r="G10" s="110"/>
      <c r="H10" s="110"/>
      <c r="I10" s="110"/>
      <c r="J10" s="110"/>
      <c r="K10" s="110"/>
      <c r="L10" s="111"/>
      <c r="M10" s="40"/>
      <c r="N10" s="51"/>
      <c r="Q10" s="17"/>
    </row>
    <row r="11" spans="1:17" s="41" customFormat="1" ht="30" customHeight="1">
      <c r="A11" s="192" t="s">
        <v>6593</v>
      </c>
      <c r="B11" s="91" t="s">
        <v>9</v>
      </c>
      <c r="C11" s="69" t="str">
        <f>IF($B11="","",VLOOKUP($B11,'CDHU 185'!$A$3:$D$4600,2,0))</f>
        <v>Projeto executivo de arquitetura em formato A1</v>
      </c>
      <c r="D11" s="70" t="str">
        <f>IF($B11="","",VLOOKUP($B11,'CDHU 185'!$A$3:$D$4600,3,0))</f>
        <v>UN</v>
      </c>
      <c r="E11" s="92">
        <v>1</v>
      </c>
      <c r="F11" s="94">
        <f>IF($B11="","",VLOOKUP($B11,'CDHU 185'!$A$3:$F$4600,4,0))</f>
        <v>0</v>
      </c>
      <c r="G11" s="94">
        <f>IF($B11="","",VLOOKUP($B11,'CDHU 185'!$A$3:$F$4600,5,0))</f>
        <v>2410.68</v>
      </c>
      <c r="H11" s="94">
        <f>IF($B11="","",VLOOKUP($B11,'CDHU 185'!$A$3:$F$4600,6,0))</f>
        <v>2410.68</v>
      </c>
      <c r="I11" s="94">
        <f aca="true" t="shared" si="0" ref="I11:I21">F11*E11</f>
        <v>0</v>
      </c>
      <c r="J11" s="94">
        <f aca="true" t="shared" si="1" ref="J11:J21">G11*E11</f>
        <v>2410.68</v>
      </c>
      <c r="K11" s="94">
        <f aca="true" t="shared" si="2" ref="K11:K21">E11*H11</f>
        <v>2410.68</v>
      </c>
      <c r="L11" s="193" t="e">
        <f aca="true" t="shared" si="3" ref="L11:L22">K11/$K$50</f>
        <v>#N/A</v>
      </c>
      <c r="M11" s="40"/>
      <c r="N11" s="51"/>
      <c r="Q11" s="17"/>
    </row>
    <row r="12" spans="1:17" s="41" customFormat="1" ht="30" customHeight="1">
      <c r="A12" s="192" t="s">
        <v>6594</v>
      </c>
      <c r="B12" s="91" t="s">
        <v>5893</v>
      </c>
      <c r="C12" s="69" t="str">
        <f>IF($B12="","",VLOOKUP($B12,'CDHU 185'!$A$3:$D$4600,2,0))</f>
        <v>Mangueira com união de engate rápido, DN= 1 1/2´ (38 mm)</v>
      </c>
      <c r="D12" s="70" t="str">
        <f>IF($B12="","",VLOOKUP($B12,'CDHU 185'!$A$3:$D$4600,3,0))</f>
        <v>M</v>
      </c>
      <c r="E12" s="92">
        <v>90</v>
      </c>
      <c r="F12" s="94">
        <f>IF($B12="","",VLOOKUP($B12,'CDHU 185'!$A$3:$F$4600,4,0))</f>
        <v>19.07</v>
      </c>
      <c r="G12" s="94">
        <f>IF($B12="","",VLOOKUP($B12,'CDHU 185'!$A$3:$F$4600,5,0))</f>
        <v>3.64</v>
      </c>
      <c r="H12" s="94">
        <f>IF($B12="","",VLOOKUP($B12,'CDHU 185'!$A$3:$F$4600,6,0))</f>
        <v>22.71</v>
      </c>
      <c r="I12" s="94">
        <f t="shared" si="0"/>
        <v>1716.3</v>
      </c>
      <c r="J12" s="94">
        <f t="shared" si="1"/>
        <v>327.6</v>
      </c>
      <c r="K12" s="94">
        <f t="shared" si="2"/>
        <v>2043.9</v>
      </c>
      <c r="L12" s="193" t="e">
        <f t="shared" si="3"/>
        <v>#N/A</v>
      </c>
      <c r="M12" s="40"/>
      <c r="N12" s="51"/>
      <c r="Q12" s="17"/>
    </row>
    <row r="13" spans="1:17" s="41" customFormat="1" ht="29.25" customHeight="1">
      <c r="A13" s="192" t="s">
        <v>6595</v>
      </c>
      <c r="B13" s="91" t="s">
        <v>5914</v>
      </c>
      <c r="C13" s="69" t="str">
        <f>IF($B13="","",VLOOKUP($B13,'CDHU 185'!$A$3:$D$4600,2,0))</f>
        <v>Esguicho latão com engate rápido, DN= 1 1/2´, jato regulável</v>
      </c>
      <c r="D13" s="70" t="str">
        <f>IF($B13="","",VLOOKUP($B13,'CDHU 185'!$A$3:$D$4600,3,0))</f>
        <v>UN</v>
      </c>
      <c r="E13" s="92">
        <v>3</v>
      </c>
      <c r="F13" s="94">
        <f>IF($B13="","",VLOOKUP($B13,'CDHU 185'!$A$3:$F$4600,4,0))</f>
        <v>268.46</v>
      </c>
      <c r="G13" s="94">
        <f>IF($B13="","",VLOOKUP($B13,'CDHU 185'!$A$3:$F$4600,5,0))</f>
        <v>3.64</v>
      </c>
      <c r="H13" s="94">
        <f>IF($B13="","",VLOOKUP($B13,'CDHU 185'!$A$3:$F$4600,6,0))</f>
        <v>272.1</v>
      </c>
      <c r="I13" s="94">
        <f t="shared" si="0"/>
        <v>805.3799999999999</v>
      </c>
      <c r="J13" s="94">
        <f t="shared" si="1"/>
        <v>10.92</v>
      </c>
      <c r="K13" s="94">
        <f t="shared" si="2"/>
        <v>816.3000000000001</v>
      </c>
      <c r="L13" s="193" t="e">
        <f t="shared" si="3"/>
        <v>#N/A</v>
      </c>
      <c r="M13" s="40"/>
      <c r="N13" s="51"/>
      <c r="Q13" s="17"/>
    </row>
    <row r="14" spans="1:17" s="41" customFormat="1" ht="43.5" customHeight="1">
      <c r="A14" s="192" t="s">
        <v>6596</v>
      </c>
      <c r="B14" s="90" t="s">
        <v>5946</v>
      </c>
      <c r="C14" s="69" t="e">
        <f>IF($B14="","",VLOOKUP($B14,'CDHU 185'!$A$3:$D$4600,2,0))</f>
        <v>#N/A</v>
      </c>
      <c r="D14" s="70" t="e">
        <f>IF($B14="","",VLOOKUP($B14,'CDHU 185'!$A$3:$D$4600,3,0))</f>
        <v>#N/A</v>
      </c>
      <c r="E14" s="92">
        <v>2</v>
      </c>
      <c r="F14" s="94" t="e">
        <f>IF($B14="","",VLOOKUP($B14,'CDHU 185'!$A$3:$F$4600,4,0))</f>
        <v>#N/A</v>
      </c>
      <c r="G14" s="94" t="e">
        <f>IF($B14="","",VLOOKUP($B14,'CDHU 185'!$A$3:$F$4600,5,0))</f>
        <v>#N/A</v>
      </c>
      <c r="H14" s="94" t="e">
        <f>IF($B14="","",VLOOKUP($B14,'CDHU 185'!$A$3:$F$4600,6,0))</f>
        <v>#N/A</v>
      </c>
      <c r="I14" s="94" t="e">
        <f t="shared" si="0"/>
        <v>#N/A</v>
      </c>
      <c r="J14" s="94" t="e">
        <f t="shared" si="1"/>
        <v>#N/A</v>
      </c>
      <c r="K14" s="94" t="e">
        <f t="shared" si="2"/>
        <v>#N/A</v>
      </c>
      <c r="L14" s="193" t="e">
        <f t="shared" si="3"/>
        <v>#N/A</v>
      </c>
      <c r="M14" s="40"/>
      <c r="N14" s="51"/>
      <c r="Q14" s="17"/>
    </row>
    <row r="15" spans="1:17" s="41" customFormat="1" ht="27.75" customHeight="1">
      <c r="A15" s="192" t="s">
        <v>7267</v>
      </c>
      <c r="B15" s="91" t="s">
        <v>5912</v>
      </c>
      <c r="C15" s="69" t="str">
        <f>IF($B15="","",VLOOKUP($B15,'CDHU 185'!$A$3:$D$4600,2,0))</f>
        <v>Chave para conexão de engate rápido</v>
      </c>
      <c r="D15" s="70" t="str">
        <f>IF($B15="","",VLOOKUP($B15,'CDHU 185'!$A$3:$D$4600,3,0))</f>
        <v>UN</v>
      </c>
      <c r="E15" s="92">
        <v>3</v>
      </c>
      <c r="F15" s="94">
        <f>IF($B15="","",VLOOKUP($B15,'CDHU 185'!$A$3:$F$4600,4,0))</f>
        <v>18.36</v>
      </c>
      <c r="G15" s="94">
        <f>IF($B15="","",VLOOKUP($B15,'CDHU 185'!$A$3:$F$4600,5,0))</f>
        <v>0.48</v>
      </c>
      <c r="H15" s="94">
        <f>IF($B15="","",VLOOKUP($B15,'CDHU 185'!$A$3:$F$4600,6,0))</f>
        <v>18.84</v>
      </c>
      <c r="I15" s="94">
        <f t="shared" si="0"/>
        <v>55.08</v>
      </c>
      <c r="J15" s="94">
        <f t="shared" si="1"/>
        <v>1.44</v>
      </c>
      <c r="K15" s="94">
        <f t="shared" si="2"/>
        <v>56.519999999999996</v>
      </c>
      <c r="L15" s="193" t="e">
        <f t="shared" si="3"/>
        <v>#N/A</v>
      </c>
      <c r="M15" s="40"/>
      <c r="N15" s="51"/>
      <c r="Q15" s="17"/>
    </row>
    <row r="16" spans="1:17" s="41" customFormat="1" ht="30" customHeight="1">
      <c r="A16" s="192" t="s">
        <v>7268</v>
      </c>
      <c r="B16" s="91" t="s">
        <v>5979</v>
      </c>
      <c r="C16" s="69" t="str">
        <f>IF($B16="","",VLOOKUP($B16,'CDHU 185'!$A$3:$D$4600,2,0))</f>
        <v>Extintor manual de pó químico seco ABC - capacidade de 6 kg</v>
      </c>
      <c r="D16" s="70" t="str">
        <f>IF($B16="","",VLOOKUP($B16,'CDHU 185'!$A$3:$D$4600,3,0))</f>
        <v>UN</v>
      </c>
      <c r="E16" s="92">
        <v>1</v>
      </c>
      <c r="F16" s="94">
        <f>IF($B16="","",VLOOKUP($B16,'CDHU 185'!$A$3:$F$4600,4,0))</f>
        <v>219.28</v>
      </c>
      <c r="G16" s="94">
        <f>IF($B16="","",VLOOKUP($B16,'CDHU 185'!$A$3:$F$4600,5,0))</f>
        <v>15.31</v>
      </c>
      <c r="H16" s="94">
        <f>IF($B16="","",VLOOKUP($B16,'CDHU 185'!$A$3:$F$4600,6,0))</f>
        <v>234.59</v>
      </c>
      <c r="I16" s="94">
        <f t="shared" si="0"/>
        <v>219.28</v>
      </c>
      <c r="J16" s="94">
        <f t="shared" si="1"/>
        <v>15.31</v>
      </c>
      <c r="K16" s="94">
        <f t="shared" si="2"/>
        <v>234.59</v>
      </c>
      <c r="L16" s="193" t="e">
        <f t="shared" si="3"/>
        <v>#N/A</v>
      </c>
      <c r="M16" s="40"/>
      <c r="N16" s="51"/>
      <c r="Q16" s="17"/>
    </row>
    <row r="17" spans="1:17" s="41" customFormat="1" ht="23.25">
      <c r="A17" s="192" t="s">
        <v>7273</v>
      </c>
      <c r="B17" s="91" t="s">
        <v>5992</v>
      </c>
      <c r="C17" s="69" t="str">
        <f>IF($B17="","",VLOOKUP($B17,'CDHU 185'!$A$3:$D$4600,2,0))</f>
        <v>Recarga de extintor de pó químico seco</v>
      </c>
      <c r="D17" s="70" t="str">
        <f>IF($B17="","",VLOOKUP($B17,'CDHU 185'!$A$3:$D$4600,3,0))</f>
        <v>KG</v>
      </c>
      <c r="E17" s="92">
        <v>48</v>
      </c>
      <c r="F17" s="94">
        <f>IF($B17="","",VLOOKUP($B17,'CDHU 185'!$A$3:$F$4600,4,0))</f>
        <v>9.48</v>
      </c>
      <c r="G17" s="94">
        <f>IF($B17="","",VLOOKUP($B17,'CDHU 185'!$A$3:$F$4600,5,0))</f>
        <v>0</v>
      </c>
      <c r="H17" s="94">
        <f>IF($B17="","",VLOOKUP($B17,'CDHU 185'!$A$3:$F$4600,6,0))</f>
        <v>9.48</v>
      </c>
      <c r="I17" s="94">
        <f t="shared" si="0"/>
        <v>455.04</v>
      </c>
      <c r="J17" s="94">
        <f t="shared" si="1"/>
        <v>0</v>
      </c>
      <c r="K17" s="94">
        <f t="shared" si="2"/>
        <v>455.04</v>
      </c>
      <c r="L17" s="193" t="e">
        <f t="shared" si="3"/>
        <v>#N/A</v>
      </c>
      <c r="M17" s="40"/>
      <c r="N17" s="51"/>
      <c r="Q17" s="17"/>
    </row>
    <row r="18" spans="1:17" s="41" customFormat="1" ht="29.25" customHeight="1">
      <c r="A18" s="192" t="s">
        <v>7269</v>
      </c>
      <c r="B18" s="91" t="s">
        <v>5934</v>
      </c>
      <c r="C18" s="69" t="str">
        <f>IF($B18="","",VLOOKUP($B18,'CDHU 185'!$A$3:$D$4600,2,0))</f>
        <v>Luminária para unidade centralizada de sobrepor completa com lâmpada fluorescente compacta de 15 W</v>
      </c>
      <c r="D18" s="70" t="str">
        <f>IF($B18="","",VLOOKUP($B18,'CDHU 185'!$A$3:$D$4600,3,0))</f>
        <v>UN</v>
      </c>
      <c r="E18" s="92">
        <v>5</v>
      </c>
      <c r="F18" s="94">
        <f>IF($B18="","",VLOOKUP($B18,'CDHU 185'!$A$3:$F$4600,4,0))</f>
        <v>88.27</v>
      </c>
      <c r="G18" s="94">
        <f>IF($B18="","",VLOOKUP($B18,'CDHU 185'!$A$3:$F$4600,5,0))</f>
        <v>18.2</v>
      </c>
      <c r="H18" s="94">
        <f>IF($B18="","",VLOOKUP($B18,'CDHU 185'!$A$3:$F$4600,6,0))</f>
        <v>106.47</v>
      </c>
      <c r="I18" s="94">
        <f t="shared" si="0"/>
        <v>441.34999999999997</v>
      </c>
      <c r="J18" s="94">
        <f t="shared" si="1"/>
        <v>91</v>
      </c>
      <c r="K18" s="94">
        <f t="shared" si="2"/>
        <v>532.35</v>
      </c>
      <c r="L18" s="193" t="e">
        <f t="shared" si="3"/>
        <v>#N/A</v>
      </c>
      <c r="M18" s="40"/>
      <c r="N18" s="51"/>
      <c r="Q18" s="17"/>
    </row>
    <row r="19" spans="1:17" s="41" customFormat="1" ht="31.5" customHeight="1">
      <c r="A19" s="192" t="s">
        <v>7270</v>
      </c>
      <c r="B19" s="91" t="s">
        <v>7111</v>
      </c>
      <c r="C19" s="69" t="str">
        <f>IF($B19="","",VLOOKUP($B19,'CDHU 185'!$A$3:$D$4600,2,0))</f>
        <v>Sinalizador visual de advertência</v>
      </c>
      <c r="D19" s="70" t="str">
        <f>IF($B19="","",VLOOKUP($B19,'CDHU 185'!$A$3:$D$4600,3,0))</f>
        <v>UN</v>
      </c>
      <c r="E19" s="92">
        <v>4</v>
      </c>
      <c r="F19" s="94">
        <f>IF($B19="","",VLOOKUP($B19,'CDHU 185'!$A$3:$F$4600,4,0))</f>
        <v>373.03</v>
      </c>
      <c r="G19" s="94">
        <f>IF($B19="","",VLOOKUP($B19,'CDHU 185'!$A$3:$F$4600,5,0))</f>
        <v>9.1</v>
      </c>
      <c r="H19" s="94">
        <f>IF($B19="","",VLOOKUP($B19,'CDHU 185'!$A$3:$F$4600,6,0))</f>
        <v>382.13</v>
      </c>
      <c r="I19" s="94">
        <f t="shared" si="0"/>
        <v>1492.12</v>
      </c>
      <c r="J19" s="94">
        <f t="shared" si="1"/>
        <v>36.4</v>
      </c>
      <c r="K19" s="94">
        <f t="shared" si="2"/>
        <v>1528.52</v>
      </c>
      <c r="L19" s="193" t="e">
        <f t="shared" si="3"/>
        <v>#N/A</v>
      </c>
      <c r="M19" s="40"/>
      <c r="N19" s="51"/>
      <c r="Q19" s="17"/>
    </row>
    <row r="20" spans="1:17" s="41" customFormat="1" ht="27.75" customHeight="1">
      <c r="A20" s="192" t="s">
        <v>7271</v>
      </c>
      <c r="B20" s="91" t="s">
        <v>5951</v>
      </c>
      <c r="C20" s="69" t="str">
        <f>IF($B20="","",VLOOKUP($B20,'CDHU 185'!$A$3:$D$4600,2,0))</f>
        <v>Central de detecção e alarme de incêndio completa, autonomia de 1 hora para 12 laços, 220 V/12 V</v>
      </c>
      <c r="D20" s="70" t="str">
        <f>IF($B20="","",VLOOKUP($B20,'CDHU 185'!$A$3:$D$4600,3,0))</f>
        <v>UN</v>
      </c>
      <c r="E20" s="92">
        <v>1</v>
      </c>
      <c r="F20" s="94">
        <f>IF($B20="","",VLOOKUP($B20,'CDHU 185'!$A$3:$F$4600,4,0))</f>
        <v>759.57</v>
      </c>
      <c r="G20" s="94">
        <f>IF($B20="","",VLOOKUP($B20,'CDHU 185'!$A$3:$F$4600,5,0))</f>
        <v>11.65</v>
      </c>
      <c r="H20" s="94">
        <f>IF($B20="","",VLOOKUP($B20,'CDHU 185'!$A$3:$F$4600,6,0))</f>
        <v>771.22</v>
      </c>
      <c r="I20" s="94">
        <f t="shared" si="0"/>
        <v>759.57</v>
      </c>
      <c r="J20" s="94">
        <f t="shared" si="1"/>
        <v>11.65</v>
      </c>
      <c r="K20" s="94">
        <f t="shared" si="2"/>
        <v>771.22</v>
      </c>
      <c r="L20" s="193" t="e">
        <f t="shared" si="3"/>
        <v>#N/A</v>
      </c>
      <c r="M20" s="40"/>
      <c r="N20" s="51"/>
      <c r="Q20" s="17"/>
    </row>
    <row r="21" spans="1:17" s="41" customFormat="1" ht="30" customHeight="1">
      <c r="A21" s="192" t="s">
        <v>7272</v>
      </c>
      <c r="B21" s="91" t="s">
        <v>1763</v>
      </c>
      <c r="C21" s="69" t="str">
        <f>IF($B21="","",VLOOKUP($B21,'CDHU 185'!$A$3:$D$4600,2,0))</f>
        <v>Fita adesiva antiderrapante com largura de 5 cm</v>
      </c>
      <c r="D21" s="70" t="str">
        <f>IF($B21="","",VLOOKUP($B21,'CDHU 185'!$A$3:$D$4600,3,0))</f>
        <v>M</v>
      </c>
      <c r="E21" s="92">
        <v>30</v>
      </c>
      <c r="F21" s="94">
        <f>IF($B21="","",VLOOKUP($B21,'CDHU 185'!$A$3:$F$4600,4,0))</f>
        <v>12.32</v>
      </c>
      <c r="G21" s="94">
        <f>IF($B21="","",VLOOKUP($B21,'CDHU 185'!$A$3:$F$4600,5,0))</f>
        <v>8.82</v>
      </c>
      <c r="H21" s="94">
        <f>IF($B21="","",VLOOKUP($B21,'CDHU 185'!$A$3:$F$4600,6,0))</f>
        <v>21.14</v>
      </c>
      <c r="I21" s="94">
        <f t="shared" si="0"/>
        <v>369.6</v>
      </c>
      <c r="J21" s="94">
        <f t="shared" si="1"/>
        <v>264.6</v>
      </c>
      <c r="K21" s="94">
        <f t="shared" si="2"/>
        <v>634.2</v>
      </c>
      <c r="L21" s="193" t="e">
        <f t="shared" si="3"/>
        <v>#N/A</v>
      </c>
      <c r="M21" s="40"/>
      <c r="N21" s="51"/>
      <c r="Q21" s="17"/>
    </row>
    <row r="22" spans="1:17" s="41" customFormat="1" ht="30" customHeight="1">
      <c r="A22" s="194"/>
      <c r="B22" s="67"/>
      <c r="C22" s="68"/>
      <c r="D22" s="71"/>
      <c r="E22" s="204" t="s">
        <v>7529</v>
      </c>
      <c r="F22" s="112"/>
      <c r="G22" s="113" t="s">
        <v>6597</v>
      </c>
      <c r="H22" s="205" t="str">
        <f>A10</f>
        <v>1.</v>
      </c>
      <c r="I22" s="114"/>
      <c r="J22" s="114"/>
      <c r="K22" s="115" t="e">
        <f>SUBTOTAL(9,K11:K21)</f>
        <v>#N/A</v>
      </c>
      <c r="L22" s="195" t="e">
        <f t="shared" si="3"/>
        <v>#N/A</v>
      </c>
      <c r="M22" s="40"/>
      <c r="N22" s="51"/>
      <c r="Q22" s="17"/>
    </row>
    <row r="23" spans="1:17" s="41" customFormat="1" ht="24" customHeight="1">
      <c r="A23" s="198"/>
      <c r="B23" s="199"/>
      <c r="C23" s="200"/>
      <c r="D23" s="201"/>
      <c r="E23" s="202"/>
      <c r="F23" s="114"/>
      <c r="G23" s="114"/>
      <c r="H23" s="114"/>
      <c r="I23" s="114"/>
      <c r="J23" s="114"/>
      <c r="K23" s="114"/>
      <c r="L23" s="203"/>
      <c r="M23" s="40"/>
      <c r="N23" s="51"/>
      <c r="Q23" s="17"/>
    </row>
    <row r="24" spans="1:17" s="41" customFormat="1" ht="56.25" customHeight="1">
      <c r="A24" s="206" t="s">
        <v>6932</v>
      </c>
      <c r="B24" s="207"/>
      <c r="C24" s="197" t="s">
        <v>7528</v>
      </c>
      <c r="D24" s="72"/>
      <c r="E24" s="89"/>
      <c r="F24" s="110"/>
      <c r="G24" s="110"/>
      <c r="H24" s="110"/>
      <c r="I24" s="110"/>
      <c r="J24" s="110"/>
      <c r="K24" s="110"/>
      <c r="L24" s="111"/>
      <c r="M24" s="40"/>
      <c r="N24" s="51"/>
      <c r="Q24" s="17"/>
    </row>
    <row r="25" spans="1:17" s="41" customFormat="1" ht="30" customHeight="1">
      <c r="A25" s="192" t="s">
        <v>6934</v>
      </c>
      <c r="B25" s="91" t="s">
        <v>4920</v>
      </c>
      <c r="C25" s="69" t="str">
        <f>IF($B25="","",VLOOKUP($B25,'CDHU 185'!$A$3:$D$4600,2,0))</f>
        <v>Tubo galvanizado DN= 3/4´, inclusive conexões</v>
      </c>
      <c r="D25" s="70" t="str">
        <f>IF($B25="","",VLOOKUP($B25,'CDHU 185'!$A$3:$D$4600,3,0))</f>
        <v>M</v>
      </c>
      <c r="E25" s="92">
        <v>120</v>
      </c>
      <c r="F25" s="94">
        <f>IF($B25="","",VLOOKUP($B25,'CDHU 185'!$A$3:$F$4600,4,0))</f>
        <v>56.16</v>
      </c>
      <c r="G25" s="94">
        <f>IF($B25="","",VLOOKUP($B25,'CDHU 185'!$A$3:$F$4600,5,0))</f>
        <v>40.03</v>
      </c>
      <c r="H25" s="94">
        <f>IF($B25="","",VLOOKUP($B25,'CDHU 185'!$A$3:$F$4600,6,0))</f>
        <v>96.19</v>
      </c>
      <c r="I25" s="94">
        <f aca="true" t="shared" si="4" ref="I25:I41">F25*E25</f>
        <v>6739.2</v>
      </c>
      <c r="J25" s="94">
        <f aca="true" t="shared" si="5" ref="J25:J41">G25*E25</f>
        <v>4803.6</v>
      </c>
      <c r="K25" s="94">
        <f aca="true" t="shared" si="6" ref="K25:K41">E25*H25</f>
        <v>11542.8</v>
      </c>
      <c r="L25" s="193" t="e">
        <f aca="true" t="shared" si="7" ref="L25:L42">K25/$K$50</f>
        <v>#N/A</v>
      </c>
      <c r="M25" s="40"/>
      <c r="N25" s="51"/>
      <c r="Q25" s="17"/>
    </row>
    <row r="26" spans="1:17" s="41" customFormat="1" ht="29.25" customHeight="1">
      <c r="A26" s="192" t="s">
        <v>6935</v>
      </c>
      <c r="B26" s="91" t="s">
        <v>6822</v>
      </c>
      <c r="C26" s="69" t="str">
        <f>IF($B26="","",VLOOKUP($B26,'CDHU 185'!$A$3:$D$4600,2,0))</f>
        <v>Conector prensa-cabo de 3/4´</v>
      </c>
      <c r="D26" s="70" t="str">
        <f>IF($B26="","",VLOOKUP($B26,'CDHU 185'!$A$3:$D$4600,3,0))</f>
        <v>UN</v>
      </c>
      <c r="E26" s="92">
        <v>40</v>
      </c>
      <c r="F26" s="94">
        <f>IF($B26="","",VLOOKUP($B26,'CDHU 185'!$A$3:$F$4600,4,0))</f>
        <v>9.95</v>
      </c>
      <c r="G26" s="94">
        <f>IF($B26="","",VLOOKUP($B26,'CDHU 185'!$A$3:$F$4600,5,0))</f>
        <v>6.07</v>
      </c>
      <c r="H26" s="94">
        <f>IF($B26="","",VLOOKUP($B26,'CDHU 185'!$A$3:$F$4600,6,0))</f>
        <v>16.02</v>
      </c>
      <c r="I26" s="94">
        <f t="shared" si="4"/>
        <v>398</v>
      </c>
      <c r="J26" s="94">
        <f t="shared" si="5"/>
        <v>242.8</v>
      </c>
      <c r="K26" s="94">
        <f t="shared" si="6"/>
        <v>640.8</v>
      </c>
      <c r="L26" s="193" t="e">
        <f t="shared" si="7"/>
        <v>#N/A</v>
      </c>
      <c r="M26" s="40"/>
      <c r="N26" s="51"/>
      <c r="Q26" s="17"/>
    </row>
    <row r="27" spans="1:17" s="41" customFormat="1" ht="31.5" customHeight="1">
      <c r="A27" s="192" t="s">
        <v>6936</v>
      </c>
      <c r="B27" s="91" t="s">
        <v>3049</v>
      </c>
      <c r="C27" s="69" t="str">
        <f>IF($B27="","",VLOOKUP($B27,'CDHU 185'!$A$3:$D$4600,2,0))</f>
        <v>Braçadeira para fixação de eletroduto, até 4´</v>
      </c>
      <c r="D27" s="70" t="str">
        <f>IF($B27="","",VLOOKUP($B27,'CDHU 185'!$A$3:$D$4600,3,0))</f>
        <v>UN</v>
      </c>
      <c r="E27" s="92">
        <v>150</v>
      </c>
      <c r="F27" s="94">
        <f>IF($B27="","",VLOOKUP($B27,'CDHU 185'!$A$3:$F$4600,4,0))</f>
        <v>3.3</v>
      </c>
      <c r="G27" s="94">
        <f>IF($B27="","",VLOOKUP($B27,'CDHU 185'!$A$3:$F$4600,5,0))</f>
        <v>5.46</v>
      </c>
      <c r="H27" s="94">
        <f>IF($B27="","",VLOOKUP($B27,'CDHU 185'!$A$3:$F$4600,6,0))</f>
        <v>8.76</v>
      </c>
      <c r="I27" s="94">
        <f t="shared" si="4"/>
        <v>495</v>
      </c>
      <c r="J27" s="94">
        <f t="shared" si="5"/>
        <v>819</v>
      </c>
      <c r="K27" s="94">
        <f t="shared" si="6"/>
        <v>1314</v>
      </c>
      <c r="L27" s="193" t="e">
        <f t="shared" si="7"/>
        <v>#N/A</v>
      </c>
      <c r="M27" s="40"/>
      <c r="N27" s="51"/>
      <c r="Q27" s="17"/>
    </row>
    <row r="28" spans="1:17" s="41" customFormat="1" ht="27.75" customHeight="1">
      <c r="A28" s="192" t="s">
        <v>6940</v>
      </c>
      <c r="B28" s="91" t="s">
        <v>6312</v>
      </c>
      <c r="C28" s="69" t="str">
        <f>IF($B28="","",VLOOKUP($B28,'CDHU 185'!$A$3:$D$4600,2,0))</f>
        <v>Rack fechado padrão metálico, 19 x 12 Us x 470 mm</v>
      </c>
      <c r="D28" s="70" t="str">
        <f>IF($B28="","",VLOOKUP($B28,'CDHU 185'!$A$3:$D$4600,3,0))</f>
        <v>UN</v>
      </c>
      <c r="E28" s="92">
        <v>3</v>
      </c>
      <c r="F28" s="94">
        <f>IF($B28="","",VLOOKUP($B28,'CDHU 185'!$A$3:$F$4600,4,0))</f>
        <v>726.82</v>
      </c>
      <c r="G28" s="94">
        <f>IF($B28="","",VLOOKUP($B28,'CDHU 185'!$A$3:$F$4600,5,0))</f>
        <v>256.45</v>
      </c>
      <c r="H28" s="94">
        <f>IF($B28="","",VLOOKUP($B28,'CDHU 185'!$A$3:$F$4600,6,0))</f>
        <v>983.27</v>
      </c>
      <c r="I28" s="94">
        <f t="shared" si="4"/>
        <v>2180.46</v>
      </c>
      <c r="J28" s="94">
        <f t="shared" si="5"/>
        <v>769.3499999999999</v>
      </c>
      <c r="K28" s="94">
        <f t="shared" si="6"/>
        <v>2949.81</v>
      </c>
      <c r="L28" s="193" t="e">
        <f t="shared" si="7"/>
        <v>#N/A</v>
      </c>
      <c r="M28" s="40"/>
      <c r="N28" s="51"/>
      <c r="Q28" s="17"/>
    </row>
    <row r="29" spans="1:17" s="41" customFormat="1" ht="30" customHeight="1">
      <c r="A29" s="192" t="s">
        <v>6941</v>
      </c>
      <c r="B29" s="91" t="s">
        <v>6348</v>
      </c>
      <c r="C29" s="69" t="str">
        <f>IF($B29="","",VLOOKUP($B29,'CDHU 185'!$A$3:$D$4600,2,0))</f>
        <v>Switch Gigabit 24 portas com capacidade de 10/100/1000/Mbps</v>
      </c>
      <c r="D29" s="70" t="str">
        <f>IF($B29="","",VLOOKUP($B29,'CDHU 185'!$A$3:$D$4600,3,0))</f>
        <v>UN</v>
      </c>
      <c r="E29" s="92">
        <v>3</v>
      </c>
      <c r="F29" s="94">
        <f>IF($B29="","",VLOOKUP($B29,'CDHU 185'!$A$3:$F$4600,4,0))</f>
        <v>2531.62</v>
      </c>
      <c r="G29" s="94">
        <f>IF($B29="","",VLOOKUP($B29,'CDHU 185'!$A$3:$F$4600,5,0))</f>
        <v>13.64</v>
      </c>
      <c r="H29" s="94">
        <f>IF($B29="","",VLOOKUP($B29,'CDHU 185'!$A$3:$F$4600,6,0))</f>
        <v>2545.26</v>
      </c>
      <c r="I29" s="94">
        <f t="shared" si="4"/>
        <v>7594.86</v>
      </c>
      <c r="J29" s="94">
        <f t="shared" si="5"/>
        <v>40.92</v>
      </c>
      <c r="K29" s="94">
        <f t="shared" si="6"/>
        <v>7635.780000000001</v>
      </c>
      <c r="L29" s="193" t="e">
        <f t="shared" si="7"/>
        <v>#N/A</v>
      </c>
      <c r="M29" s="40"/>
      <c r="N29" s="51"/>
      <c r="Q29" s="17"/>
    </row>
    <row r="30" spans="1:17" s="41" customFormat="1" ht="29.25" customHeight="1">
      <c r="A30" s="192" t="s">
        <v>6942</v>
      </c>
      <c r="B30" s="91" t="s">
        <v>3751</v>
      </c>
      <c r="C30" s="69" t="str">
        <f>IF($B30="","",VLOOKUP($B30,'CDHU 185'!$A$3:$D$4600,2,0))</f>
        <v>Cabo telefônico CCE-APL, com 4 pares de 0,50 mm, para conexões em rede externa</v>
      </c>
      <c r="D30" s="70" t="str">
        <f>IF($B30="","",VLOOKUP($B30,'CDHU 185'!$A$3:$D$4600,3,0))</f>
        <v>M</v>
      </c>
      <c r="E30" s="92">
        <v>300</v>
      </c>
      <c r="F30" s="94">
        <f>IF($B30="","",VLOOKUP($B30,'CDHU 185'!$A$3:$F$4600,4,0))</f>
        <v>3.6</v>
      </c>
      <c r="G30" s="94">
        <f>IF($B30="","",VLOOKUP($B30,'CDHU 185'!$A$3:$F$4600,5,0))</f>
        <v>3.64</v>
      </c>
      <c r="H30" s="94">
        <f>IF($B30="","",VLOOKUP($B30,'CDHU 185'!$A$3:$F$4600,6,0))</f>
        <v>7.24</v>
      </c>
      <c r="I30" s="94">
        <f t="shared" si="4"/>
        <v>1080</v>
      </c>
      <c r="J30" s="94">
        <f t="shared" si="5"/>
        <v>1092</v>
      </c>
      <c r="K30" s="94">
        <f t="shared" si="6"/>
        <v>2172</v>
      </c>
      <c r="L30" s="193" t="e">
        <f t="shared" si="7"/>
        <v>#N/A</v>
      </c>
      <c r="M30" s="40"/>
      <c r="N30" s="51"/>
      <c r="Q30" s="17"/>
    </row>
    <row r="31" spans="1:17" s="41" customFormat="1" ht="31.5" customHeight="1">
      <c r="A31" s="192" t="s">
        <v>6943</v>
      </c>
      <c r="B31" s="91" t="s">
        <v>3581</v>
      </c>
      <c r="C31" s="69" t="str">
        <f>IF($B31="","",VLOOKUP($B31,'CDHU 185'!$A$3:$D$4600,2,0))</f>
        <v>Eletrocalha perfurada galvanizada a fogo, 100 x 50 mm, com acessórios</v>
      </c>
      <c r="D31" s="70" t="str">
        <f>IF($B31="","",VLOOKUP($B31,'CDHU 185'!$A$3:$D$4600,3,0))</f>
        <v>M</v>
      </c>
      <c r="E31" s="92">
        <v>100</v>
      </c>
      <c r="F31" s="94">
        <f>IF($B31="","",VLOOKUP($B31,'CDHU 185'!$A$3:$F$4600,4,0))</f>
        <v>71.92</v>
      </c>
      <c r="G31" s="94">
        <f>IF($B31="","",VLOOKUP($B31,'CDHU 185'!$A$3:$F$4600,5,0))</f>
        <v>18.2</v>
      </c>
      <c r="H31" s="94">
        <f>IF($B31="","",VLOOKUP($B31,'CDHU 185'!$A$3:$F$4600,6,0))</f>
        <v>90.12</v>
      </c>
      <c r="I31" s="94">
        <f t="shared" si="4"/>
        <v>7192</v>
      </c>
      <c r="J31" s="94">
        <f t="shared" si="5"/>
        <v>1820</v>
      </c>
      <c r="K31" s="94">
        <f t="shared" si="6"/>
        <v>9012</v>
      </c>
      <c r="L31" s="193" t="e">
        <f t="shared" si="7"/>
        <v>#N/A</v>
      </c>
      <c r="M31" s="40"/>
      <c r="N31" s="51"/>
      <c r="Q31" s="17"/>
    </row>
    <row r="32" spans="1:17" s="41" customFormat="1" ht="27.75" customHeight="1">
      <c r="A32" s="192" t="s">
        <v>6944</v>
      </c>
      <c r="B32" s="91" t="s">
        <v>3617</v>
      </c>
      <c r="C32" s="69" t="str">
        <f>IF($B32="","",VLOOKUP($B32,'CDHU 185'!$A$3:$D$4600,2,0))</f>
        <v>Suporte para eletrocalha, galvanizado a fogo, 100x50mm</v>
      </c>
      <c r="D32" s="70" t="str">
        <f>IF($B32="","",VLOOKUP($B32,'CDHU 185'!$A$3:$D$4600,3,0))</f>
        <v>UN</v>
      </c>
      <c r="E32" s="92">
        <v>100</v>
      </c>
      <c r="F32" s="94">
        <f>IF($B32="","",VLOOKUP($B32,'CDHU 185'!$A$3:$F$4600,4,0))</f>
        <v>9.98</v>
      </c>
      <c r="G32" s="94">
        <f>IF($B32="","",VLOOKUP($B32,'CDHU 185'!$A$3:$F$4600,5,0))</f>
        <v>9.1</v>
      </c>
      <c r="H32" s="94">
        <f>IF($B32="","",VLOOKUP($B32,'CDHU 185'!$A$3:$F$4600,6,0))</f>
        <v>19.08</v>
      </c>
      <c r="I32" s="94">
        <f t="shared" si="4"/>
        <v>998</v>
      </c>
      <c r="J32" s="94">
        <f t="shared" si="5"/>
        <v>910</v>
      </c>
      <c r="K32" s="94">
        <f t="shared" si="6"/>
        <v>1907.9999999999998</v>
      </c>
      <c r="L32" s="193" t="e">
        <f t="shared" si="7"/>
        <v>#N/A</v>
      </c>
      <c r="M32" s="40"/>
      <c r="N32" s="51"/>
      <c r="Q32" s="17"/>
    </row>
    <row r="33" spans="1:17" s="41" customFormat="1" ht="30" customHeight="1">
      <c r="A33" s="192" t="s">
        <v>6945</v>
      </c>
      <c r="B33" s="91" t="s">
        <v>3801</v>
      </c>
      <c r="C33" s="69" t="str">
        <f>IF($B33="","",VLOOKUP($B33,'CDHU 185'!$A$3:$D$4600,2,0))</f>
        <v>Cabo para rede 24 AWG com 4 pares, categoria 6</v>
      </c>
      <c r="D33" s="70" t="str">
        <f>IF($B33="","",VLOOKUP($B33,'CDHU 185'!$A$3:$D$4600,3,0))</f>
        <v>M</v>
      </c>
      <c r="E33" s="92">
        <v>1800</v>
      </c>
      <c r="F33" s="94">
        <f>IF($B33="","",VLOOKUP($B33,'CDHU 185'!$A$3:$F$4600,4,0))</f>
        <v>4.03</v>
      </c>
      <c r="G33" s="94">
        <f>IF($B33="","",VLOOKUP($B33,'CDHU 185'!$A$3:$F$4600,5,0))</f>
        <v>4.01</v>
      </c>
      <c r="H33" s="94">
        <f>IF($B33="","",VLOOKUP($B33,'CDHU 185'!$A$3:$F$4600,6,0))</f>
        <v>8.04</v>
      </c>
      <c r="I33" s="94">
        <f t="shared" si="4"/>
        <v>7254</v>
      </c>
      <c r="J33" s="94">
        <f t="shared" si="5"/>
        <v>7218</v>
      </c>
      <c r="K33" s="94">
        <f t="shared" si="6"/>
        <v>14471.999999999998</v>
      </c>
      <c r="L33" s="193" t="e">
        <f t="shared" si="7"/>
        <v>#N/A</v>
      </c>
      <c r="M33" s="40"/>
      <c r="N33" s="51"/>
      <c r="Q33" s="17"/>
    </row>
    <row r="34" spans="1:17" s="41" customFormat="1" ht="29.25" customHeight="1">
      <c r="A34" s="192" t="s">
        <v>6946</v>
      </c>
      <c r="B34" s="91" t="s">
        <v>3617</v>
      </c>
      <c r="C34" s="69" t="str">
        <f>IF($B34="","",VLOOKUP($B34,'CDHU 185'!$A$3:$D$4600,2,0))</f>
        <v>Suporte para eletrocalha, galvanizado a fogo, 100x50mm</v>
      </c>
      <c r="D34" s="70" t="str">
        <f>IF($B34="","",VLOOKUP($B34,'CDHU 185'!$A$3:$D$4600,3,0))</f>
        <v>UN</v>
      </c>
      <c r="E34" s="92">
        <v>60</v>
      </c>
      <c r="F34" s="94">
        <f>IF($B34="","",VLOOKUP($B34,'CDHU 185'!$A$3:$F$4600,4,0))</f>
        <v>9.98</v>
      </c>
      <c r="G34" s="94">
        <f>IF($B34="","",VLOOKUP($B34,'CDHU 185'!$A$3:$F$4600,5,0))</f>
        <v>9.1</v>
      </c>
      <c r="H34" s="94">
        <f>IF($B34="","",VLOOKUP($B34,'CDHU 185'!$A$3:$F$4600,6,0))</f>
        <v>19.08</v>
      </c>
      <c r="I34" s="94">
        <f t="shared" si="4"/>
        <v>598.8000000000001</v>
      </c>
      <c r="J34" s="94">
        <f t="shared" si="5"/>
        <v>546</v>
      </c>
      <c r="K34" s="94">
        <f t="shared" si="6"/>
        <v>1144.8</v>
      </c>
      <c r="L34" s="193" t="e">
        <f t="shared" si="7"/>
        <v>#N/A</v>
      </c>
      <c r="M34" s="40"/>
      <c r="N34" s="51"/>
      <c r="Q34" s="17"/>
    </row>
    <row r="35" spans="1:17" s="41" customFormat="1" ht="29.25" customHeight="1">
      <c r="A35" s="192" t="s">
        <v>6947</v>
      </c>
      <c r="B35" s="91" t="s">
        <v>5277</v>
      </c>
      <c r="C35" s="69" t="str">
        <f>IF($B35="","",VLOOKUP($B35,'CDHU 185'!$A$3:$D$4600,2,0))</f>
        <v>Junta de união em aço inoxidável para tubo em ferro fundido predial SMU, DN= 50 mm</v>
      </c>
      <c r="D35" s="70" t="str">
        <f>IF($B35="","",VLOOKUP($B35,'CDHU 185'!$A$3:$D$4600,3,0))</f>
        <v>UN</v>
      </c>
      <c r="E35" s="92">
        <v>20</v>
      </c>
      <c r="F35" s="94">
        <f>IF($B35="","",VLOOKUP($B35,'CDHU 185'!$A$3:$F$4600,4,0))</f>
        <v>96.55</v>
      </c>
      <c r="G35" s="94">
        <f>IF($B35="","",VLOOKUP($B35,'CDHU 185'!$A$3:$F$4600,5,0))</f>
        <v>14.56</v>
      </c>
      <c r="H35" s="94">
        <f>IF($B35="","",VLOOKUP($B35,'CDHU 185'!$A$3:$F$4600,6,0))</f>
        <v>111.11</v>
      </c>
      <c r="I35" s="94">
        <f t="shared" si="4"/>
        <v>1931</v>
      </c>
      <c r="J35" s="94">
        <f t="shared" si="5"/>
        <v>291.2</v>
      </c>
      <c r="K35" s="94">
        <f t="shared" si="6"/>
        <v>2222.2</v>
      </c>
      <c r="L35" s="193" t="e">
        <f t="shared" si="7"/>
        <v>#N/A</v>
      </c>
      <c r="M35" s="40"/>
      <c r="N35" s="51"/>
      <c r="Q35" s="17"/>
    </row>
    <row r="36" spans="1:17" s="41" customFormat="1" ht="23.25">
      <c r="A36" s="192" t="s">
        <v>6948</v>
      </c>
      <c r="B36" s="91" t="s">
        <v>3745</v>
      </c>
      <c r="C36" s="69" t="str">
        <f>IF($B36="","",VLOOKUP($B36,'CDHU 185'!$A$3:$D$4600,2,0))</f>
        <v>Fio telefônico tipo FI-60, para ligação de aparelhos telefônicos</v>
      </c>
      <c r="D36" s="70" t="str">
        <f>IF($B36="","",VLOOKUP($B36,'CDHU 185'!$A$3:$D$4600,3,0))</f>
        <v>M</v>
      </c>
      <c r="E36" s="92">
        <v>300</v>
      </c>
      <c r="F36" s="94">
        <f>IF($B36="","",VLOOKUP($B36,'CDHU 185'!$A$3:$F$4600,4,0))</f>
        <v>0.67</v>
      </c>
      <c r="G36" s="94">
        <f>IF($B36="","",VLOOKUP($B36,'CDHU 185'!$A$3:$F$4600,5,0))</f>
        <v>2.91</v>
      </c>
      <c r="H36" s="94">
        <f>IF($B36="","",VLOOKUP($B36,'CDHU 185'!$A$3:$F$4600,6,0))</f>
        <v>3.58</v>
      </c>
      <c r="I36" s="94">
        <f t="shared" si="4"/>
        <v>201</v>
      </c>
      <c r="J36" s="94">
        <f t="shared" si="5"/>
        <v>873</v>
      </c>
      <c r="K36" s="94">
        <f t="shared" si="6"/>
        <v>1074</v>
      </c>
      <c r="L36" s="193" t="e">
        <f t="shared" si="7"/>
        <v>#N/A</v>
      </c>
      <c r="M36" s="40"/>
      <c r="N36" s="51"/>
      <c r="Q36" s="17"/>
    </row>
    <row r="37" spans="1:17" s="41" customFormat="1" ht="30" customHeight="1">
      <c r="A37" s="192" t="s">
        <v>6949</v>
      </c>
      <c r="B37" s="91" t="s">
        <v>6467</v>
      </c>
      <c r="C37" s="69" t="str">
        <f>IF($B37="","",VLOOKUP($B37,'CDHU 185'!$A$3:$D$4600,2,0))</f>
        <v>Sistema ininterrupto de energia, monofásico de 600 VA (127 V/127 V), com autonomia de 10 a 15 minutos</v>
      </c>
      <c r="D37" s="70" t="str">
        <f>IF($B37="","",VLOOKUP($B37,'CDHU 185'!$A$3:$D$4600,3,0))</f>
        <v>UN</v>
      </c>
      <c r="E37" s="92">
        <v>2</v>
      </c>
      <c r="F37" s="94">
        <f>IF($B37="","",VLOOKUP($B37,'CDHU 185'!$A$3:$F$4600,4,0))</f>
        <v>746.92</v>
      </c>
      <c r="G37" s="94">
        <f>IF($B37="","",VLOOKUP($B37,'CDHU 185'!$A$3:$F$4600,5,0))</f>
        <v>36.39</v>
      </c>
      <c r="H37" s="94">
        <f>IF($B37="","",VLOOKUP($B37,'CDHU 185'!$A$3:$F$4600,6,0))</f>
        <v>783.31</v>
      </c>
      <c r="I37" s="94">
        <f t="shared" si="4"/>
        <v>1493.84</v>
      </c>
      <c r="J37" s="94">
        <f t="shared" si="5"/>
        <v>72.78</v>
      </c>
      <c r="K37" s="94">
        <f t="shared" si="6"/>
        <v>1566.62</v>
      </c>
      <c r="L37" s="193" t="e">
        <f t="shared" si="7"/>
        <v>#N/A</v>
      </c>
      <c r="M37" s="40"/>
      <c r="N37" s="51"/>
      <c r="Q37" s="17"/>
    </row>
    <row r="38" spans="1:17" s="41" customFormat="1" ht="29.25" customHeight="1">
      <c r="A38" s="192" t="s">
        <v>6950</v>
      </c>
      <c r="B38" s="91" t="s">
        <v>7484</v>
      </c>
      <c r="C38" s="69" t="str">
        <f>IF($B38="","",VLOOKUP($B38,'CDHU 185'!$A$3:$D$4600,2,0))</f>
        <v>Câmera fixa colorida compacta com domo, para áreas internas e externas - 1,3 MP</v>
      </c>
      <c r="D38" s="70" t="str">
        <f>IF($B38="","",VLOOKUP($B38,'CDHU 185'!$A$3:$D$4600,3,0))</f>
        <v>UN</v>
      </c>
      <c r="E38" s="92">
        <v>8</v>
      </c>
      <c r="F38" s="94">
        <f>IF($B38="","",VLOOKUP($B38,'CDHU 185'!$A$3:$F$4600,4,0))</f>
        <v>899.84</v>
      </c>
      <c r="G38" s="94">
        <f>IF($B38="","",VLOOKUP($B38,'CDHU 185'!$A$3:$F$4600,5,0))</f>
        <v>150.62</v>
      </c>
      <c r="H38" s="94">
        <f>IF($B38="","",VLOOKUP($B38,'CDHU 185'!$A$3:$F$4600,6,0))</f>
        <v>1050.46</v>
      </c>
      <c r="I38" s="94">
        <f t="shared" si="4"/>
        <v>7198.72</v>
      </c>
      <c r="J38" s="94">
        <f t="shared" si="5"/>
        <v>1204.96</v>
      </c>
      <c r="K38" s="94">
        <f t="shared" si="6"/>
        <v>8403.68</v>
      </c>
      <c r="L38" s="193" t="e">
        <f t="shared" si="7"/>
        <v>#N/A</v>
      </c>
      <c r="M38" s="40"/>
      <c r="N38" s="51"/>
      <c r="Q38" s="17"/>
    </row>
    <row r="39" spans="1:17" s="41" customFormat="1" ht="31.5" customHeight="1">
      <c r="A39" s="192" t="s">
        <v>6951</v>
      </c>
      <c r="B39" s="91" t="s">
        <v>3960</v>
      </c>
      <c r="C39" s="69" t="str">
        <f>IF($B39="","",VLOOKUP($B39,'CDHU 185'!$A$3:$D$4600,2,0))</f>
        <v>Tomada RJ 45 para rede de dados, com placa</v>
      </c>
      <c r="D39" s="70" t="str">
        <f>IF($B39="","",VLOOKUP($B39,'CDHU 185'!$A$3:$D$4600,3,0))</f>
        <v>UN</v>
      </c>
      <c r="E39" s="92">
        <v>45</v>
      </c>
      <c r="F39" s="94">
        <f>IF($B39="","",VLOOKUP($B39,'CDHU 185'!$A$3:$F$4600,4,0))</f>
        <v>57.68</v>
      </c>
      <c r="G39" s="94">
        <f>IF($B39="","",VLOOKUP($B39,'CDHU 185'!$A$3:$F$4600,5,0))</f>
        <v>10.92</v>
      </c>
      <c r="H39" s="94">
        <f>IF($B39="","",VLOOKUP($B39,'CDHU 185'!$A$3:$F$4600,6,0))</f>
        <v>68.6</v>
      </c>
      <c r="I39" s="94">
        <f t="shared" si="4"/>
        <v>2595.6</v>
      </c>
      <c r="J39" s="94">
        <f t="shared" si="5"/>
        <v>491.4</v>
      </c>
      <c r="K39" s="94">
        <f t="shared" si="6"/>
        <v>3086.9999999999995</v>
      </c>
      <c r="L39" s="193" t="e">
        <f t="shared" si="7"/>
        <v>#N/A</v>
      </c>
      <c r="M39" s="40"/>
      <c r="N39" s="51"/>
      <c r="Q39" s="17"/>
    </row>
    <row r="40" spans="1:17" s="41" customFormat="1" ht="27.75" customHeight="1">
      <c r="A40" s="192" t="s">
        <v>7129</v>
      </c>
      <c r="B40" s="91" t="s">
        <v>6320</v>
      </c>
      <c r="C40" s="69" t="str">
        <f>IF($B40="","",VLOOKUP($B40,'CDHU 185'!$A$3:$D$4600,2,0))</f>
        <v>Monitor LCD ou LED colorido, tela plana de 21,5"</v>
      </c>
      <c r="D40" s="70" t="str">
        <f>IF($B40="","",VLOOKUP($B40,'CDHU 185'!$A$3:$D$4600,3,0))</f>
        <v>UN</v>
      </c>
      <c r="E40" s="92">
        <v>2</v>
      </c>
      <c r="F40" s="94">
        <f>IF($B40="","",VLOOKUP($B40,'CDHU 185'!$A$3:$F$4600,4,0))</f>
        <v>978.78</v>
      </c>
      <c r="G40" s="94">
        <f>IF($B40="","",VLOOKUP($B40,'CDHU 185'!$A$3:$F$4600,5,0))</f>
        <v>8.18</v>
      </c>
      <c r="H40" s="94">
        <f>IF($B40="","",VLOOKUP($B40,'CDHU 185'!$A$3:$F$4600,6,0))</f>
        <v>986.96</v>
      </c>
      <c r="I40" s="94">
        <f t="shared" si="4"/>
        <v>1957.56</v>
      </c>
      <c r="J40" s="94">
        <f t="shared" si="5"/>
        <v>16.36</v>
      </c>
      <c r="K40" s="94">
        <f t="shared" si="6"/>
        <v>1973.92</v>
      </c>
      <c r="L40" s="193" t="e">
        <f t="shared" si="7"/>
        <v>#N/A</v>
      </c>
      <c r="M40" s="40"/>
      <c r="N40" s="51"/>
      <c r="Q40" s="17"/>
    </row>
    <row r="41" spans="1:17" s="41" customFormat="1" ht="44.25" customHeight="1">
      <c r="A41" s="192" t="s">
        <v>7130</v>
      </c>
      <c r="B41" s="90" t="s">
        <v>6332</v>
      </c>
      <c r="C41" s="69" t="str">
        <f>IF($B41="","",VLOOKUP($B41,'CDHU 185'!$A$3:$D$4600,2,0))</f>
        <v>Unidade gerenciadora digital de vídeo em rede (NVR) de até 8 câmeras IP, armazenamento de 6 TB, 1 interface de rede Fast Ethernet</v>
      </c>
      <c r="D41" s="70" t="str">
        <f>IF($B41="","",VLOOKUP($B41,'CDHU 185'!$A$3:$D$4600,3,0))</f>
        <v>UN</v>
      </c>
      <c r="E41" s="92">
        <v>1</v>
      </c>
      <c r="F41" s="94">
        <f>IF($B41="","",VLOOKUP($B41,'CDHU 185'!$A$3:$F$4600,4,0))</f>
        <v>1186.21</v>
      </c>
      <c r="G41" s="94">
        <f>IF($B41="","",VLOOKUP($B41,'CDHU 185'!$A$3:$F$4600,5,0))</f>
        <v>129.85</v>
      </c>
      <c r="H41" s="94">
        <f>IF($B41="","",VLOOKUP($B41,'CDHU 185'!$A$3:$F$4600,6,0))</f>
        <v>1316.06</v>
      </c>
      <c r="I41" s="94">
        <f t="shared" si="4"/>
        <v>1186.21</v>
      </c>
      <c r="J41" s="94">
        <f t="shared" si="5"/>
        <v>129.85</v>
      </c>
      <c r="K41" s="94">
        <f t="shared" si="6"/>
        <v>1316.06</v>
      </c>
      <c r="L41" s="193" t="e">
        <f t="shared" si="7"/>
        <v>#N/A</v>
      </c>
      <c r="M41" s="40"/>
      <c r="N41" s="51"/>
      <c r="Q41" s="17"/>
    </row>
    <row r="42" spans="1:17" s="41" customFormat="1" ht="30" customHeight="1">
      <c r="A42" s="194"/>
      <c r="B42" s="67"/>
      <c r="C42" s="68"/>
      <c r="D42" s="71"/>
      <c r="E42" s="204" t="s">
        <v>7529</v>
      </c>
      <c r="F42" s="112"/>
      <c r="G42" s="113" t="s">
        <v>6597</v>
      </c>
      <c r="H42" s="205" t="str">
        <f>A24</f>
        <v>2.</v>
      </c>
      <c r="I42" s="114"/>
      <c r="J42" s="114"/>
      <c r="K42" s="115">
        <f>SUBTOTAL(9,K25:K41)</f>
        <v>72435.47</v>
      </c>
      <c r="L42" s="195" t="e">
        <f t="shared" si="7"/>
        <v>#N/A</v>
      </c>
      <c r="M42" s="40"/>
      <c r="N42" s="51"/>
      <c r="Q42" s="17"/>
    </row>
    <row r="43" spans="1:17" s="41" customFormat="1" ht="24" customHeight="1">
      <c r="A43" s="208"/>
      <c r="B43" s="209"/>
      <c r="C43" s="210"/>
      <c r="D43" s="201"/>
      <c r="E43" s="202"/>
      <c r="F43" s="114"/>
      <c r="G43" s="114"/>
      <c r="H43" s="114"/>
      <c r="I43" s="114"/>
      <c r="J43" s="114"/>
      <c r="K43" s="114"/>
      <c r="L43" s="203"/>
      <c r="M43" s="40"/>
      <c r="N43" s="51"/>
      <c r="Q43" s="17"/>
    </row>
    <row r="44" spans="1:17" s="41" customFormat="1" ht="56.25" customHeight="1">
      <c r="A44" s="206" t="s">
        <v>6933</v>
      </c>
      <c r="B44" s="207"/>
      <c r="C44" s="197" t="s">
        <v>7532</v>
      </c>
      <c r="D44" s="72"/>
      <c r="E44" s="89"/>
      <c r="F44" s="110"/>
      <c r="G44" s="110"/>
      <c r="H44" s="110"/>
      <c r="I44" s="110"/>
      <c r="J44" s="110"/>
      <c r="K44" s="110"/>
      <c r="L44" s="111"/>
      <c r="M44" s="40"/>
      <c r="N44" s="51"/>
      <c r="Q44" s="17"/>
    </row>
    <row r="45" spans="1:17" s="41" customFormat="1" ht="30" customHeight="1">
      <c r="A45" s="192" t="s">
        <v>6937</v>
      </c>
      <c r="B45" s="91" t="s">
        <v>2021</v>
      </c>
      <c r="C45" s="69" t="str">
        <f>IF($B45="","",VLOOKUP($B45,'CDHU 185'!$A$3:$D$4600,2,0))</f>
        <v>Porta/portão tipo gradil sob medida</v>
      </c>
      <c r="D45" s="70" t="str">
        <f>IF($B45="","",VLOOKUP($B45,'CDHU 185'!$A$3:$D$4600,3,0))</f>
        <v>M2</v>
      </c>
      <c r="E45" s="92">
        <f>(5.45*2.15)+(1.5*2.15)</f>
        <v>14.942499999999999</v>
      </c>
      <c r="F45" s="94">
        <f>IF($B45="","",VLOOKUP($B45,'CDHU 185'!$A$3:$F$4600,4,0))</f>
        <v>1026.13</v>
      </c>
      <c r="G45" s="94">
        <f>IF($B45="","",VLOOKUP($B45,'CDHU 185'!$A$3:$F$4600,5,0))</f>
        <v>61.2</v>
      </c>
      <c r="H45" s="94">
        <f>IF($B45="","",VLOOKUP($B45,'CDHU 185'!$A$3:$F$4600,6,0))</f>
        <v>1087.33</v>
      </c>
      <c r="I45" s="94">
        <f aca="true" t="shared" si="8" ref="I45:I47">F45*E45</f>
        <v>15332.947525000001</v>
      </c>
      <c r="J45" s="94">
        <f aca="true" t="shared" si="9" ref="J45:J47">G45*E45</f>
        <v>914.481</v>
      </c>
      <c r="K45" s="94">
        <f aca="true" t="shared" si="10" ref="K45:K47">E45*H45</f>
        <v>16247.428524999998</v>
      </c>
      <c r="L45" s="193" t="e">
        <f>K45/$K$50</f>
        <v>#N/A</v>
      </c>
      <c r="M45" s="40"/>
      <c r="N45" s="51"/>
      <c r="Q45" s="17"/>
    </row>
    <row r="46" spans="1:17" s="41" customFormat="1" ht="30" customHeight="1">
      <c r="A46" s="192" t="s">
        <v>6938</v>
      </c>
      <c r="B46" s="91" t="s">
        <v>2106</v>
      </c>
      <c r="C46" s="69" t="str">
        <f>IF($B46="","",VLOOKUP($B46,'CDHU 185'!$A$3:$D$4600,2,0))</f>
        <v>Grade de segurança em aço SAE 1045, diâmetro 1´, sem têmpera e revenimento</v>
      </c>
      <c r="D46" s="70" t="str">
        <f>IF($B46="","",VLOOKUP($B46,'CDHU 185'!$A$3:$D$4600,3,0))</f>
        <v>M2</v>
      </c>
      <c r="E46" s="92">
        <f>(15+8)*1.3</f>
        <v>29.900000000000002</v>
      </c>
      <c r="F46" s="94">
        <f>IF($B46="","",VLOOKUP($B46,'CDHU 185'!$A$3:$F$4600,4,0))</f>
        <v>1682.07</v>
      </c>
      <c r="G46" s="94">
        <f>IF($B46="","",VLOOKUP($B46,'CDHU 185'!$A$3:$F$4600,5,0))</f>
        <v>46</v>
      </c>
      <c r="H46" s="94">
        <f>IF($B46="","",VLOOKUP($B46,'CDHU 185'!$A$3:$F$4600,6,0))</f>
        <v>1728.07</v>
      </c>
      <c r="I46" s="94">
        <f t="shared" si="8"/>
        <v>50293.893000000004</v>
      </c>
      <c r="J46" s="94">
        <f t="shared" si="9"/>
        <v>1375.4</v>
      </c>
      <c r="K46" s="94">
        <f t="shared" si="10"/>
        <v>51669.293000000005</v>
      </c>
      <c r="L46" s="193" t="e">
        <f>K46/$K$50</f>
        <v>#N/A</v>
      </c>
      <c r="M46" s="40"/>
      <c r="N46" s="51"/>
      <c r="Q46" s="17"/>
    </row>
    <row r="47" spans="1:17" s="41" customFormat="1" ht="30" customHeight="1">
      <c r="A47" s="192" t="s">
        <v>6939</v>
      </c>
      <c r="B47" s="91" t="s">
        <v>5810</v>
      </c>
      <c r="C47" s="69" t="str">
        <f>IF($B47="","",VLOOKUP($B47,'CDHU 185'!$A$3:$D$4600,2,0))</f>
        <v>Grelha em ferro fundido para caixas e canaletas</v>
      </c>
      <c r="D47" s="70" t="str">
        <f>IF($B47="","",VLOOKUP($B47,'CDHU 185'!$A$3:$D$4600,3,0))</f>
        <v>M2</v>
      </c>
      <c r="E47" s="92">
        <f>6.85*0.2</f>
        <v>1.37</v>
      </c>
      <c r="F47" s="94">
        <f>IF($B47="","",VLOOKUP($B47,'CDHU 185'!$A$3:$F$4600,4,0))</f>
        <v>1288.54</v>
      </c>
      <c r="G47" s="94">
        <f>IF($B47="","",VLOOKUP($B47,'CDHU 185'!$A$3:$F$4600,5,0))</f>
        <v>23.34</v>
      </c>
      <c r="H47" s="94">
        <f>IF($B47="","",VLOOKUP($B47,'CDHU 185'!$A$3:$F$4600,6,0))</f>
        <v>1311.88</v>
      </c>
      <c r="I47" s="94">
        <f t="shared" si="8"/>
        <v>1765.2998</v>
      </c>
      <c r="J47" s="94">
        <f t="shared" si="9"/>
        <v>31.975800000000003</v>
      </c>
      <c r="K47" s="94">
        <f t="shared" si="10"/>
        <v>1797.2756000000004</v>
      </c>
      <c r="L47" s="193" t="e">
        <f>K47/$K$50</f>
        <v>#N/A</v>
      </c>
      <c r="M47" s="40"/>
      <c r="N47" s="51"/>
      <c r="Q47" s="17"/>
    </row>
    <row r="48" spans="1:17" s="41" customFormat="1" ht="30" customHeight="1">
      <c r="A48" s="194"/>
      <c r="B48" s="67"/>
      <c r="C48" s="68"/>
      <c r="D48" s="71"/>
      <c r="E48" s="204" t="s">
        <v>7529</v>
      </c>
      <c r="F48" s="112"/>
      <c r="G48" s="113" t="s">
        <v>6597</v>
      </c>
      <c r="H48" s="205" t="str">
        <f>A44</f>
        <v>3.</v>
      </c>
      <c r="I48" s="114"/>
      <c r="J48" s="114"/>
      <c r="K48" s="115">
        <f>SUBTOTAL(9,K45:K47)</f>
        <v>69713.997125</v>
      </c>
      <c r="L48" s="195" t="e">
        <f>K48/$K$50</f>
        <v>#N/A</v>
      </c>
      <c r="M48" s="40"/>
      <c r="N48" s="51"/>
      <c r="Q48" s="17"/>
    </row>
    <row r="49" spans="1:12" s="5" customFormat="1" ht="24.95" customHeight="1" thickBot="1">
      <c r="A49" s="10"/>
      <c r="B49" s="11"/>
      <c r="C49" s="116"/>
      <c r="D49" s="13"/>
      <c r="E49" s="14"/>
      <c r="F49" s="14"/>
      <c r="G49" s="14"/>
      <c r="H49" s="15"/>
      <c r="I49" s="117"/>
      <c r="J49" s="117"/>
      <c r="K49" s="117"/>
      <c r="L49" s="16"/>
    </row>
    <row r="50" spans="1:12" s="5" customFormat="1" ht="50.1" customHeight="1" thickBot="1" thickTop="1">
      <c r="A50" s="449"/>
      <c r="B50" s="450"/>
      <c r="C50" s="476" t="s">
        <v>6598</v>
      </c>
      <c r="D50" s="476"/>
      <c r="E50" s="476"/>
      <c r="F50" s="476"/>
      <c r="G50" s="476"/>
      <c r="H50" s="476"/>
      <c r="I50" s="118"/>
      <c r="J50" s="119"/>
      <c r="K50" s="120" t="e">
        <f>SUBTOTAL(9,K11:K48)</f>
        <v>#N/A</v>
      </c>
      <c r="L50" s="121"/>
    </row>
    <row r="51" spans="1:12" s="5" customFormat="1" ht="50.1" customHeight="1" thickBot="1" thickTop="1">
      <c r="A51" s="449"/>
      <c r="B51" s="450"/>
      <c r="C51" s="473" t="s">
        <v>6599</v>
      </c>
      <c r="D51" s="473"/>
      <c r="E51" s="473"/>
      <c r="F51" s="473"/>
      <c r="G51" s="473"/>
      <c r="H51" s="122">
        <v>0.25</v>
      </c>
      <c r="I51" s="122"/>
      <c r="J51" s="119"/>
      <c r="K51" s="123" t="e">
        <f>K50*(1+H51)</f>
        <v>#N/A</v>
      </c>
      <c r="L51" s="121" t="e">
        <f>L22+L42+L48</f>
        <v>#N/A</v>
      </c>
    </row>
    <row r="52" spans="1:9" s="5" customFormat="1" ht="24" thickTop="1">
      <c r="A52" s="18"/>
      <c r="B52" s="19"/>
      <c r="C52" s="124"/>
      <c r="D52" s="21"/>
      <c r="E52" s="22"/>
      <c r="F52" s="22"/>
      <c r="G52" s="22"/>
      <c r="H52" s="18"/>
      <c r="I52" s="40"/>
    </row>
    <row r="53" spans="1:11" s="5" customFormat="1" ht="62.25" customHeight="1">
      <c r="A53" s="21"/>
      <c r="B53" s="470"/>
      <c r="C53" s="470"/>
      <c r="D53" s="470"/>
      <c r="E53" s="470"/>
      <c r="F53" s="470"/>
      <c r="G53" s="470"/>
      <c r="H53" s="470"/>
      <c r="I53" s="470"/>
      <c r="J53" s="470"/>
      <c r="K53" s="470"/>
    </row>
    <row r="54" spans="1:11" s="5" customFormat="1" ht="72" customHeight="1">
      <c r="A54" s="24"/>
      <c r="B54" s="126"/>
      <c r="C54" s="25"/>
      <c r="D54" s="125"/>
      <c r="E54" s="127"/>
      <c r="F54" s="125"/>
      <c r="G54" s="125"/>
      <c r="H54" s="125"/>
      <c r="I54" s="125"/>
      <c r="J54" s="125"/>
      <c r="K54" s="125"/>
    </row>
    <row r="55" spans="1:12" s="9" customFormat="1" ht="24.95" customHeight="1">
      <c r="A55" s="24"/>
      <c r="B55" s="126"/>
      <c r="C55" s="128" t="s">
        <v>7531</v>
      </c>
      <c r="D55" s="128"/>
      <c r="E55" s="128"/>
      <c r="F55" s="471"/>
      <c r="G55" s="471"/>
      <c r="H55" s="471"/>
      <c r="I55" s="471"/>
      <c r="J55" s="471"/>
      <c r="K55" s="471"/>
      <c r="L55" s="471"/>
    </row>
    <row r="56" spans="1:255" s="32" customFormat="1" ht="24.95" customHeight="1">
      <c r="A56" s="129"/>
      <c r="B56" s="130"/>
      <c r="C56" s="131" t="s">
        <v>7534</v>
      </c>
      <c r="D56" s="132"/>
      <c r="E56" s="132"/>
      <c r="F56" s="468"/>
      <c r="G56" s="468"/>
      <c r="H56" s="468"/>
      <c r="I56" s="468"/>
      <c r="J56" s="468"/>
      <c r="K56" s="468"/>
      <c r="L56" s="184"/>
      <c r="M56" s="27"/>
      <c r="N56" s="28"/>
      <c r="O56" s="29"/>
      <c r="P56" s="30"/>
      <c r="Q56" s="31"/>
      <c r="R56" s="31"/>
      <c r="S56" s="31"/>
      <c r="T56" s="27"/>
      <c r="U56" s="28"/>
      <c r="V56" s="28"/>
      <c r="W56" s="29"/>
      <c r="X56" s="30"/>
      <c r="Y56" s="31"/>
      <c r="Z56" s="31"/>
      <c r="AA56" s="31"/>
      <c r="AB56" s="27"/>
      <c r="AC56" s="28"/>
      <c r="AD56" s="28"/>
      <c r="AE56" s="29"/>
      <c r="AF56" s="30"/>
      <c r="AG56" s="31"/>
      <c r="AH56" s="31"/>
      <c r="AI56" s="31"/>
      <c r="AJ56" s="27"/>
      <c r="AK56" s="28"/>
      <c r="AL56" s="28"/>
      <c r="AM56" s="29"/>
      <c r="AN56" s="30"/>
      <c r="AO56" s="31"/>
      <c r="AP56" s="31"/>
      <c r="AQ56" s="31"/>
      <c r="AR56" s="27"/>
      <c r="AS56" s="28"/>
      <c r="AT56" s="28"/>
      <c r="AU56" s="29"/>
      <c r="AV56" s="30"/>
      <c r="AW56" s="31"/>
      <c r="AX56" s="31"/>
      <c r="AY56" s="31"/>
      <c r="AZ56" s="27"/>
      <c r="BA56" s="28"/>
      <c r="BB56" s="28"/>
      <c r="BC56" s="29"/>
      <c r="BD56" s="30"/>
      <c r="BE56" s="31"/>
      <c r="BF56" s="31"/>
      <c r="BG56" s="31"/>
      <c r="BH56" s="27"/>
      <c r="BI56" s="28"/>
      <c r="BJ56" s="28"/>
      <c r="BK56" s="29"/>
      <c r="BL56" s="30"/>
      <c r="BM56" s="31"/>
      <c r="BN56" s="31"/>
      <c r="BO56" s="31"/>
      <c r="BP56" s="27"/>
      <c r="BQ56" s="28"/>
      <c r="BR56" s="28"/>
      <c r="BS56" s="29"/>
      <c r="BT56" s="30"/>
      <c r="BU56" s="31"/>
      <c r="BV56" s="31"/>
      <c r="BW56" s="31"/>
      <c r="BX56" s="27"/>
      <c r="BY56" s="28"/>
      <c r="BZ56" s="28"/>
      <c r="CA56" s="29"/>
      <c r="CB56" s="30"/>
      <c r="CC56" s="31"/>
      <c r="CD56" s="31"/>
      <c r="CE56" s="31"/>
      <c r="CF56" s="27"/>
      <c r="CG56" s="28"/>
      <c r="CH56" s="28"/>
      <c r="CI56" s="29"/>
      <c r="CJ56" s="30"/>
      <c r="CK56" s="31"/>
      <c r="CL56" s="31"/>
      <c r="CM56" s="31"/>
      <c r="CN56" s="27"/>
      <c r="CO56" s="28"/>
      <c r="CP56" s="28"/>
      <c r="CQ56" s="29"/>
      <c r="CR56" s="30"/>
      <c r="CS56" s="31"/>
      <c r="CT56" s="31"/>
      <c r="CU56" s="31"/>
      <c r="CV56" s="27"/>
      <c r="CW56" s="28"/>
      <c r="CX56" s="28"/>
      <c r="CY56" s="29"/>
      <c r="CZ56" s="30"/>
      <c r="DA56" s="31"/>
      <c r="DB56" s="31"/>
      <c r="DC56" s="31"/>
      <c r="DD56" s="27"/>
      <c r="DE56" s="28"/>
      <c r="DF56" s="28"/>
      <c r="DG56" s="29"/>
      <c r="DH56" s="30"/>
      <c r="DI56" s="31"/>
      <c r="DJ56" s="31"/>
      <c r="DK56" s="31"/>
      <c r="DL56" s="27"/>
      <c r="DM56" s="28"/>
      <c r="DN56" s="28"/>
      <c r="DO56" s="29"/>
      <c r="DP56" s="30"/>
      <c r="DQ56" s="31"/>
      <c r="DR56" s="31"/>
      <c r="DS56" s="31"/>
      <c r="DT56" s="27"/>
      <c r="DU56" s="28"/>
      <c r="DV56" s="28"/>
      <c r="DW56" s="29"/>
      <c r="DX56" s="30"/>
      <c r="DY56" s="31"/>
      <c r="DZ56" s="31"/>
      <c r="EA56" s="31"/>
      <c r="EB56" s="27"/>
      <c r="EC56" s="28"/>
      <c r="ED56" s="28"/>
      <c r="EE56" s="29"/>
      <c r="EF56" s="30"/>
      <c r="EG56" s="31"/>
      <c r="EH56" s="31"/>
      <c r="EI56" s="31"/>
      <c r="EJ56" s="27"/>
      <c r="EK56" s="28"/>
      <c r="EL56" s="28"/>
      <c r="EM56" s="29"/>
      <c r="EN56" s="30"/>
      <c r="EO56" s="31"/>
      <c r="EP56" s="31"/>
      <c r="EQ56" s="31"/>
      <c r="ER56" s="27"/>
      <c r="ES56" s="28"/>
      <c r="ET56" s="28"/>
      <c r="EU56" s="29"/>
      <c r="EV56" s="30"/>
      <c r="EW56" s="31"/>
      <c r="EX56" s="31"/>
      <c r="EY56" s="31"/>
      <c r="EZ56" s="27"/>
      <c r="FA56" s="28"/>
      <c r="FB56" s="28"/>
      <c r="FC56" s="29"/>
      <c r="FD56" s="30"/>
      <c r="FE56" s="31"/>
      <c r="FF56" s="31"/>
      <c r="FG56" s="31"/>
      <c r="FH56" s="27"/>
      <c r="FI56" s="28"/>
      <c r="FJ56" s="28"/>
      <c r="FK56" s="29"/>
      <c r="FL56" s="30"/>
      <c r="FM56" s="31"/>
      <c r="FN56" s="31"/>
      <c r="FO56" s="31"/>
      <c r="FP56" s="27"/>
      <c r="FQ56" s="28"/>
      <c r="FR56" s="28"/>
      <c r="FS56" s="29"/>
      <c r="FT56" s="30"/>
      <c r="FU56" s="31"/>
      <c r="FV56" s="31"/>
      <c r="FW56" s="31"/>
      <c r="FX56" s="27"/>
      <c r="FY56" s="28"/>
      <c r="FZ56" s="28"/>
      <c r="GA56" s="29"/>
      <c r="GB56" s="30"/>
      <c r="GC56" s="31"/>
      <c r="GD56" s="31"/>
      <c r="GE56" s="31"/>
      <c r="GF56" s="27"/>
      <c r="GG56" s="28"/>
      <c r="GH56" s="28"/>
      <c r="GI56" s="29"/>
      <c r="GJ56" s="30"/>
      <c r="GK56" s="31"/>
      <c r="GL56" s="31"/>
      <c r="GM56" s="31"/>
      <c r="GN56" s="27"/>
      <c r="GO56" s="28"/>
      <c r="GP56" s="28"/>
      <c r="GQ56" s="29"/>
      <c r="GR56" s="30"/>
      <c r="GS56" s="31"/>
      <c r="GT56" s="31"/>
      <c r="GU56" s="31"/>
      <c r="GV56" s="27"/>
      <c r="GW56" s="28"/>
      <c r="GX56" s="28"/>
      <c r="GY56" s="29"/>
      <c r="GZ56" s="30"/>
      <c r="HA56" s="31"/>
      <c r="HB56" s="31"/>
      <c r="HC56" s="31"/>
      <c r="HD56" s="27"/>
      <c r="HE56" s="28"/>
      <c r="HF56" s="28"/>
      <c r="HG56" s="29"/>
      <c r="HH56" s="30"/>
      <c r="HI56" s="31"/>
      <c r="HJ56" s="31"/>
      <c r="HK56" s="31"/>
      <c r="HL56" s="27"/>
      <c r="HM56" s="28"/>
      <c r="HN56" s="28"/>
      <c r="HO56" s="29"/>
      <c r="HP56" s="30"/>
      <c r="HQ56" s="31"/>
      <c r="HR56" s="31"/>
      <c r="HS56" s="31"/>
      <c r="HT56" s="27"/>
      <c r="HU56" s="28"/>
      <c r="HV56" s="28"/>
      <c r="HW56" s="29"/>
      <c r="HX56" s="30"/>
      <c r="HY56" s="31"/>
      <c r="HZ56" s="31"/>
      <c r="IA56" s="31"/>
      <c r="IB56" s="27"/>
      <c r="IC56" s="28"/>
      <c r="ID56" s="28"/>
      <c r="IE56" s="29"/>
      <c r="IF56" s="30"/>
      <c r="IG56" s="31"/>
      <c r="IH56" s="31"/>
      <c r="II56" s="31"/>
      <c r="IJ56" s="27"/>
      <c r="IK56" s="28"/>
      <c r="IL56" s="28"/>
      <c r="IM56" s="29"/>
      <c r="IN56" s="30"/>
      <c r="IO56" s="31"/>
      <c r="IP56" s="31"/>
      <c r="IQ56" s="31"/>
      <c r="IR56" s="27"/>
      <c r="IS56" s="28"/>
      <c r="IT56" s="28"/>
      <c r="IU56" s="29"/>
    </row>
    <row r="57" spans="1:255" s="36" customFormat="1" ht="24.95" customHeight="1">
      <c r="A57" s="133"/>
      <c r="B57" s="472" t="s">
        <v>7274</v>
      </c>
      <c r="C57" s="472"/>
      <c r="D57" s="134"/>
      <c r="E57" s="135"/>
      <c r="F57" s="469"/>
      <c r="G57" s="469"/>
      <c r="H57" s="469"/>
      <c r="I57" s="469"/>
      <c r="J57" s="469"/>
      <c r="K57" s="469"/>
      <c r="L57" s="185"/>
      <c r="M57" s="33"/>
      <c r="N57" s="17"/>
      <c r="O57" s="34"/>
      <c r="P57" s="8"/>
      <c r="Q57" s="35"/>
      <c r="R57" s="35"/>
      <c r="S57" s="35"/>
      <c r="T57" s="33"/>
      <c r="U57" s="17"/>
      <c r="V57" s="17"/>
      <c r="W57" s="34"/>
      <c r="X57" s="8"/>
      <c r="Y57" s="35"/>
      <c r="Z57" s="35"/>
      <c r="AA57" s="35"/>
      <c r="AB57" s="33"/>
      <c r="AC57" s="17"/>
      <c r="AD57" s="17"/>
      <c r="AE57" s="34"/>
      <c r="AF57" s="8"/>
      <c r="AG57" s="35"/>
      <c r="AH57" s="35"/>
      <c r="AI57" s="35"/>
      <c r="AJ57" s="33"/>
      <c r="AK57" s="17"/>
      <c r="AL57" s="17"/>
      <c r="AM57" s="34"/>
      <c r="AN57" s="8"/>
      <c r="AO57" s="35"/>
      <c r="AP57" s="35"/>
      <c r="AQ57" s="35"/>
      <c r="AR57" s="33"/>
      <c r="AS57" s="17"/>
      <c r="AT57" s="17"/>
      <c r="AU57" s="34"/>
      <c r="AV57" s="8"/>
      <c r="AW57" s="35"/>
      <c r="AX57" s="35"/>
      <c r="AY57" s="35"/>
      <c r="AZ57" s="33"/>
      <c r="BA57" s="17"/>
      <c r="BB57" s="17"/>
      <c r="BC57" s="34"/>
      <c r="BD57" s="8"/>
      <c r="BE57" s="35"/>
      <c r="BF57" s="35"/>
      <c r="BG57" s="35"/>
      <c r="BH57" s="33"/>
      <c r="BI57" s="17"/>
      <c r="BJ57" s="17"/>
      <c r="BK57" s="34"/>
      <c r="BL57" s="8"/>
      <c r="BM57" s="35"/>
      <c r="BN57" s="35"/>
      <c r="BO57" s="35"/>
      <c r="BP57" s="33"/>
      <c r="BQ57" s="17"/>
      <c r="BR57" s="17"/>
      <c r="BS57" s="34"/>
      <c r="BT57" s="8"/>
      <c r="BU57" s="35"/>
      <c r="BV57" s="35"/>
      <c r="BW57" s="35"/>
      <c r="BX57" s="33"/>
      <c r="BY57" s="17"/>
      <c r="BZ57" s="17"/>
      <c r="CA57" s="34"/>
      <c r="CB57" s="8"/>
      <c r="CC57" s="35"/>
      <c r="CD57" s="35"/>
      <c r="CE57" s="35"/>
      <c r="CF57" s="33"/>
      <c r="CG57" s="17"/>
      <c r="CH57" s="17"/>
      <c r="CI57" s="34"/>
      <c r="CJ57" s="8"/>
      <c r="CK57" s="35"/>
      <c r="CL57" s="35"/>
      <c r="CM57" s="35"/>
      <c r="CN57" s="33"/>
      <c r="CO57" s="17"/>
      <c r="CP57" s="17"/>
      <c r="CQ57" s="34"/>
      <c r="CR57" s="8"/>
      <c r="CS57" s="35"/>
      <c r="CT57" s="35"/>
      <c r="CU57" s="35"/>
      <c r="CV57" s="33"/>
      <c r="CW57" s="17"/>
      <c r="CX57" s="17"/>
      <c r="CY57" s="34"/>
      <c r="CZ57" s="8"/>
      <c r="DA57" s="35"/>
      <c r="DB57" s="35"/>
      <c r="DC57" s="35"/>
      <c r="DD57" s="33"/>
      <c r="DE57" s="17"/>
      <c r="DF57" s="17"/>
      <c r="DG57" s="34"/>
      <c r="DH57" s="8"/>
      <c r="DI57" s="35"/>
      <c r="DJ57" s="35"/>
      <c r="DK57" s="35"/>
      <c r="DL57" s="33"/>
      <c r="DM57" s="17"/>
      <c r="DN57" s="17"/>
      <c r="DO57" s="34"/>
      <c r="DP57" s="8"/>
      <c r="DQ57" s="35"/>
      <c r="DR57" s="35"/>
      <c r="DS57" s="35"/>
      <c r="DT57" s="33"/>
      <c r="DU57" s="17"/>
      <c r="DV57" s="17"/>
      <c r="DW57" s="34"/>
      <c r="DX57" s="8"/>
      <c r="DY57" s="35"/>
      <c r="DZ57" s="35"/>
      <c r="EA57" s="35"/>
      <c r="EB57" s="33"/>
      <c r="EC57" s="17"/>
      <c r="ED57" s="17"/>
      <c r="EE57" s="34"/>
      <c r="EF57" s="8"/>
      <c r="EG57" s="35"/>
      <c r="EH57" s="35"/>
      <c r="EI57" s="35"/>
      <c r="EJ57" s="33"/>
      <c r="EK57" s="17"/>
      <c r="EL57" s="17"/>
      <c r="EM57" s="34"/>
      <c r="EN57" s="8"/>
      <c r="EO57" s="35"/>
      <c r="EP57" s="35"/>
      <c r="EQ57" s="35"/>
      <c r="ER57" s="33"/>
      <c r="ES57" s="17"/>
      <c r="ET57" s="17"/>
      <c r="EU57" s="34"/>
      <c r="EV57" s="8"/>
      <c r="EW57" s="35"/>
      <c r="EX57" s="35"/>
      <c r="EY57" s="35"/>
      <c r="EZ57" s="33"/>
      <c r="FA57" s="17"/>
      <c r="FB57" s="17"/>
      <c r="FC57" s="34"/>
      <c r="FD57" s="8"/>
      <c r="FE57" s="35"/>
      <c r="FF57" s="35"/>
      <c r="FG57" s="35"/>
      <c r="FH57" s="33"/>
      <c r="FI57" s="17"/>
      <c r="FJ57" s="17"/>
      <c r="FK57" s="34"/>
      <c r="FL57" s="8"/>
      <c r="FM57" s="35"/>
      <c r="FN57" s="35"/>
      <c r="FO57" s="35"/>
      <c r="FP57" s="33"/>
      <c r="FQ57" s="17"/>
      <c r="FR57" s="17"/>
      <c r="FS57" s="34"/>
      <c r="FT57" s="8"/>
      <c r="FU57" s="35"/>
      <c r="FV57" s="35"/>
      <c r="FW57" s="35"/>
      <c r="FX57" s="33"/>
      <c r="FY57" s="17"/>
      <c r="FZ57" s="17"/>
      <c r="GA57" s="34"/>
      <c r="GB57" s="8"/>
      <c r="GC57" s="35"/>
      <c r="GD57" s="35"/>
      <c r="GE57" s="35"/>
      <c r="GF57" s="33"/>
      <c r="GG57" s="17"/>
      <c r="GH57" s="17"/>
      <c r="GI57" s="34"/>
      <c r="GJ57" s="8"/>
      <c r="GK57" s="35"/>
      <c r="GL57" s="35"/>
      <c r="GM57" s="35"/>
      <c r="GN57" s="33"/>
      <c r="GO57" s="17"/>
      <c r="GP57" s="17"/>
      <c r="GQ57" s="34"/>
      <c r="GR57" s="8"/>
      <c r="GS57" s="35"/>
      <c r="GT57" s="35"/>
      <c r="GU57" s="35"/>
      <c r="GV57" s="33"/>
      <c r="GW57" s="17"/>
      <c r="GX57" s="17"/>
      <c r="GY57" s="34"/>
      <c r="GZ57" s="8"/>
      <c r="HA57" s="35"/>
      <c r="HB57" s="35"/>
      <c r="HC57" s="35"/>
      <c r="HD57" s="33"/>
      <c r="HE57" s="17"/>
      <c r="HF57" s="17"/>
      <c r="HG57" s="34"/>
      <c r="HH57" s="8"/>
      <c r="HI57" s="35"/>
      <c r="HJ57" s="35"/>
      <c r="HK57" s="35"/>
      <c r="HL57" s="33"/>
      <c r="HM57" s="17"/>
      <c r="HN57" s="17"/>
      <c r="HO57" s="34"/>
      <c r="HP57" s="8"/>
      <c r="HQ57" s="35"/>
      <c r="HR57" s="35"/>
      <c r="HS57" s="35"/>
      <c r="HT57" s="33"/>
      <c r="HU57" s="17"/>
      <c r="HV57" s="17"/>
      <c r="HW57" s="34"/>
      <c r="HX57" s="8"/>
      <c r="HY57" s="35"/>
      <c r="HZ57" s="35"/>
      <c r="IA57" s="35"/>
      <c r="IB57" s="33"/>
      <c r="IC57" s="17"/>
      <c r="ID57" s="17"/>
      <c r="IE57" s="34"/>
      <c r="IF57" s="8"/>
      <c r="IG57" s="35"/>
      <c r="IH57" s="35"/>
      <c r="II57" s="35"/>
      <c r="IJ57" s="33"/>
      <c r="IK57" s="17"/>
      <c r="IL57" s="17"/>
      <c r="IM57" s="34"/>
      <c r="IN57" s="8"/>
      <c r="IO57" s="35"/>
      <c r="IP57" s="35"/>
      <c r="IQ57" s="35"/>
      <c r="IR57" s="33"/>
      <c r="IS57" s="17"/>
      <c r="IT57" s="17"/>
      <c r="IU57" s="34"/>
    </row>
    <row r="58" spans="1:255" s="36" customFormat="1" ht="24.95" customHeight="1">
      <c r="A58" s="37"/>
      <c r="B58" s="477"/>
      <c r="C58" s="477"/>
      <c r="D58" s="136"/>
      <c r="E58" s="137"/>
      <c r="F58" s="468"/>
      <c r="G58" s="468"/>
      <c r="H58" s="468"/>
      <c r="I58" s="468"/>
      <c r="J58" s="468"/>
      <c r="K58" s="468"/>
      <c r="L58" s="185"/>
      <c r="M58" s="33"/>
      <c r="N58" s="17"/>
      <c r="O58" s="34"/>
      <c r="P58" s="8"/>
      <c r="Q58" s="35"/>
      <c r="R58" s="35"/>
      <c r="S58" s="35"/>
      <c r="T58" s="33"/>
      <c r="U58" s="17"/>
      <c r="V58" s="17"/>
      <c r="W58" s="34"/>
      <c r="X58" s="8"/>
      <c r="Y58" s="35"/>
      <c r="Z58" s="35"/>
      <c r="AA58" s="35"/>
      <c r="AB58" s="33"/>
      <c r="AC58" s="17"/>
      <c r="AD58" s="17"/>
      <c r="AE58" s="34"/>
      <c r="AF58" s="8"/>
      <c r="AG58" s="35"/>
      <c r="AH58" s="35"/>
      <c r="AI58" s="35"/>
      <c r="AJ58" s="33"/>
      <c r="AK58" s="17"/>
      <c r="AL58" s="17"/>
      <c r="AM58" s="34"/>
      <c r="AN58" s="8"/>
      <c r="AO58" s="35"/>
      <c r="AP58" s="35"/>
      <c r="AQ58" s="35"/>
      <c r="AR58" s="33"/>
      <c r="AS58" s="17"/>
      <c r="AT58" s="17"/>
      <c r="AU58" s="34"/>
      <c r="AV58" s="8"/>
      <c r="AW58" s="35"/>
      <c r="AX58" s="35"/>
      <c r="AY58" s="35"/>
      <c r="AZ58" s="33"/>
      <c r="BA58" s="17"/>
      <c r="BB58" s="17"/>
      <c r="BC58" s="34"/>
      <c r="BD58" s="8"/>
      <c r="BE58" s="35"/>
      <c r="BF58" s="35"/>
      <c r="BG58" s="35"/>
      <c r="BH58" s="33"/>
      <c r="BI58" s="17"/>
      <c r="BJ58" s="17"/>
      <c r="BK58" s="34"/>
      <c r="BL58" s="8"/>
      <c r="BM58" s="35"/>
      <c r="BN58" s="35"/>
      <c r="BO58" s="35"/>
      <c r="BP58" s="33"/>
      <c r="BQ58" s="17"/>
      <c r="BR58" s="17"/>
      <c r="BS58" s="34"/>
      <c r="BT58" s="8"/>
      <c r="BU58" s="35"/>
      <c r="BV58" s="35"/>
      <c r="BW58" s="35"/>
      <c r="BX58" s="33"/>
      <c r="BY58" s="17"/>
      <c r="BZ58" s="17"/>
      <c r="CA58" s="34"/>
      <c r="CB58" s="8"/>
      <c r="CC58" s="35"/>
      <c r="CD58" s="35"/>
      <c r="CE58" s="35"/>
      <c r="CF58" s="33"/>
      <c r="CG58" s="17"/>
      <c r="CH58" s="17"/>
      <c r="CI58" s="34"/>
      <c r="CJ58" s="8"/>
      <c r="CK58" s="35"/>
      <c r="CL58" s="35"/>
      <c r="CM58" s="35"/>
      <c r="CN58" s="33"/>
      <c r="CO58" s="17"/>
      <c r="CP58" s="17"/>
      <c r="CQ58" s="34"/>
      <c r="CR58" s="8"/>
      <c r="CS58" s="35"/>
      <c r="CT58" s="35"/>
      <c r="CU58" s="35"/>
      <c r="CV58" s="33"/>
      <c r="CW58" s="17"/>
      <c r="CX58" s="17"/>
      <c r="CY58" s="34"/>
      <c r="CZ58" s="8"/>
      <c r="DA58" s="35"/>
      <c r="DB58" s="35"/>
      <c r="DC58" s="35"/>
      <c r="DD58" s="33"/>
      <c r="DE58" s="17"/>
      <c r="DF58" s="17"/>
      <c r="DG58" s="34"/>
      <c r="DH58" s="8"/>
      <c r="DI58" s="35"/>
      <c r="DJ58" s="35"/>
      <c r="DK58" s="35"/>
      <c r="DL58" s="33"/>
      <c r="DM58" s="17"/>
      <c r="DN58" s="17"/>
      <c r="DO58" s="34"/>
      <c r="DP58" s="8"/>
      <c r="DQ58" s="35"/>
      <c r="DR58" s="35"/>
      <c r="DS58" s="35"/>
      <c r="DT58" s="33"/>
      <c r="DU58" s="17"/>
      <c r="DV58" s="17"/>
      <c r="DW58" s="34"/>
      <c r="DX58" s="8"/>
      <c r="DY58" s="35"/>
      <c r="DZ58" s="35"/>
      <c r="EA58" s="35"/>
      <c r="EB58" s="33"/>
      <c r="EC58" s="17"/>
      <c r="ED58" s="17"/>
      <c r="EE58" s="34"/>
      <c r="EF58" s="8"/>
      <c r="EG58" s="35"/>
      <c r="EH58" s="35"/>
      <c r="EI58" s="35"/>
      <c r="EJ58" s="33"/>
      <c r="EK58" s="17"/>
      <c r="EL58" s="17"/>
      <c r="EM58" s="34"/>
      <c r="EN58" s="8"/>
      <c r="EO58" s="35"/>
      <c r="EP58" s="35"/>
      <c r="EQ58" s="35"/>
      <c r="ER58" s="33"/>
      <c r="ES58" s="17"/>
      <c r="ET58" s="17"/>
      <c r="EU58" s="34"/>
      <c r="EV58" s="8"/>
      <c r="EW58" s="35"/>
      <c r="EX58" s="35"/>
      <c r="EY58" s="35"/>
      <c r="EZ58" s="33"/>
      <c r="FA58" s="17"/>
      <c r="FB58" s="17"/>
      <c r="FC58" s="34"/>
      <c r="FD58" s="8"/>
      <c r="FE58" s="35"/>
      <c r="FF58" s="35"/>
      <c r="FG58" s="35"/>
      <c r="FH58" s="33"/>
      <c r="FI58" s="17"/>
      <c r="FJ58" s="17"/>
      <c r="FK58" s="34"/>
      <c r="FL58" s="8"/>
      <c r="FM58" s="35"/>
      <c r="FN58" s="35"/>
      <c r="FO58" s="35"/>
      <c r="FP58" s="33"/>
      <c r="FQ58" s="17"/>
      <c r="FR58" s="17"/>
      <c r="FS58" s="34"/>
      <c r="FT58" s="8"/>
      <c r="FU58" s="35"/>
      <c r="FV58" s="35"/>
      <c r="FW58" s="35"/>
      <c r="FX58" s="33"/>
      <c r="FY58" s="17"/>
      <c r="FZ58" s="17"/>
      <c r="GA58" s="34"/>
      <c r="GB58" s="8"/>
      <c r="GC58" s="35"/>
      <c r="GD58" s="35"/>
      <c r="GE58" s="35"/>
      <c r="GF58" s="33"/>
      <c r="GG58" s="17"/>
      <c r="GH58" s="17"/>
      <c r="GI58" s="34"/>
      <c r="GJ58" s="8"/>
      <c r="GK58" s="35"/>
      <c r="GL58" s="35"/>
      <c r="GM58" s="35"/>
      <c r="GN58" s="33"/>
      <c r="GO58" s="17"/>
      <c r="GP58" s="17"/>
      <c r="GQ58" s="34"/>
      <c r="GR58" s="8"/>
      <c r="GS58" s="35"/>
      <c r="GT58" s="35"/>
      <c r="GU58" s="35"/>
      <c r="GV58" s="33"/>
      <c r="GW58" s="17"/>
      <c r="GX58" s="17"/>
      <c r="GY58" s="34"/>
      <c r="GZ58" s="8"/>
      <c r="HA58" s="35"/>
      <c r="HB58" s="35"/>
      <c r="HC58" s="35"/>
      <c r="HD58" s="33"/>
      <c r="HE58" s="17"/>
      <c r="HF58" s="17"/>
      <c r="HG58" s="34"/>
      <c r="HH58" s="8"/>
      <c r="HI58" s="35"/>
      <c r="HJ58" s="35"/>
      <c r="HK58" s="35"/>
      <c r="HL58" s="33"/>
      <c r="HM58" s="17"/>
      <c r="HN58" s="17"/>
      <c r="HO58" s="34"/>
      <c r="HP58" s="8"/>
      <c r="HQ58" s="35"/>
      <c r="HR58" s="35"/>
      <c r="HS58" s="35"/>
      <c r="HT58" s="33"/>
      <c r="HU58" s="17"/>
      <c r="HV58" s="17"/>
      <c r="HW58" s="34"/>
      <c r="HX58" s="8"/>
      <c r="HY58" s="35"/>
      <c r="HZ58" s="35"/>
      <c r="IA58" s="35"/>
      <c r="IB58" s="33"/>
      <c r="IC58" s="17"/>
      <c r="ID58" s="17"/>
      <c r="IE58" s="34"/>
      <c r="IF58" s="8"/>
      <c r="IG58" s="35"/>
      <c r="IH58" s="35"/>
      <c r="II58" s="35"/>
      <c r="IJ58" s="33"/>
      <c r="IK58" s="17"/>
      <c r="IL58" s="17"/>
      <c r="IM58" s="34"/>
      <c r="IN58" s="8"/>
      <c r="IO58" s="35"/>
      <c r="IP58" s="35"/>
      <c r="IQ58" s="35"/>
      <c r="IR58" s="33"/>
      <c r="IS58" s="17"/>
      <c r="IT58" s="17"/>
      <c r="IU58" s="34"/>
    </row>
    <row r="59" spans="1:12" s="41" customFormat="1" ht="24.95" customHeight="1">
      <c r="A59" s="38"/>
      <c r="B59" s="138"/>
      <c r="C59" s="139"/>
      <c r="D59" s="140"/>
      <c r="E59" s="39"/>
      <c r="F59" s="469"/>
      <c r="G59" s="469"/>
      <c r="H59" s="469"/>
      <c r="I59" s="469"/>
      <c r="J59" s="469"/>
      <c r="K59" s="469"/>
      <c r="L59" s="186"/>
    </row>
    <row r="60" spans="1:255" s="36" customFormat="1" ht="24.95" customHeight="1">
      <c r="A60" s="140"/>
      <c r="B60" s="42"/>
      <c r="C60" s="43"/>
      <c r="D60" s="44"/>
      <c r="E60" s="45"/>
      <c r="F60" s="468"/>
      <c r="G60" s="468"/>
      <c r="H60" s="468"/>
      <c r="I60" s="468"/>
      <c r="J60" s="468"/>
      <c r="K60" s="468"/>
      <c r="L60" s="184"/>
      <c r="M60" s="47"/>
      <c r="N60" s="17"/>
      <c r="O60" s="34"/>
      <c r="P60" s="8"/>
      <c r="Q60" s="48"/>
      <c r="R60" s="35"/>
      <c r="S60" s="49"/>
      <c r="T60" s="47"/>
      <c r="U60" s="17"/>
      <c r="V60" s="17"/>
      <c r="W60" s="34"/>
      <c r="X60" s="8"/>
      <c r="Y60" s="48"/>
      <c r="Z60" s="35"/>
      <c r="AA60" s="49"/>
      <c r="AB60" s="47"/>
      <c r="AC60" s="17"/>
      <c r="AD60" s="17"/>
      <c r="AE60" s="34"/>
      <c r="AF60" s="8"/>
      <c r="AG60" s="48"/>
      <c r="AH60" s="35"/>
      <c r="AI60" s="49"/>
      <c r="AJ60" s="47"/>
      <c r="AK60" s="17"/>
      <c r="AL60" s="17"/>
      <c r="AM60" s="34"/>
      <c r="AN60" s="8"/>
      <c r="AO60" s="48"/>
      <c r="AP60" s="35"/>
      <c r="AQ60" s="49"/>
      <c r="AR60" s="47"/>
      <c r="AS60" s="17"/>
      <c r="AT60" s="17"/>
      <c r="AU60" s="34"/>
      <c r="AV60" s="8"/>
      <c r="AW60" s="48"/>
      <c r="AX60" s="35"/>
      <c r="AY60" s="49"/>
      <c r="AZ60" s="47"/>
      <c r="BA60" s="17"/>
      <c r="BB60" s="17"/>
      <c r="BC60" s="34"/>
      <c r="BD60" s="8"/>
      <c r="BE60" s="48"/>
      <c r="BF60" s="35"/>
      <c r="BG60" s="49"/>
      <c r="BH60" s="47"/>
      <c r="BI60" s="17"/>
      <c r="BJ60" s="17"/>
      <c r="BK60" s="34"/>
      <c r="BL60" s="8"/>
      <c r="BM60" s="48"/>
      <c r="BN60" s="35"/>
      <c r="BO60" s="49"/>
      <c r="BP60" s="47"/>
      <c r="BQ60" s="17"/>
      <c r="BR60" s="17"/>
      <c r="BS60" s="34"/>
      <c r="BT60" s="8"/>
      <c r="BU60" s="48"/>
      <c r="BV60" s="35"/>
      <c r="BW60" s="49"/>
      <c r="BX60" s="47"/>
      <c r="BY60" s="17"/>
      <c r="BZ60" s="17"/>
      <c r="CA60" s="34"/>
      <c r="CB60" s="8"/>
      <c r="CC60" s="48"/>
      <c r="CD60" s="35"/>
      <c r="CE60" s="49"/>
      <c r="CF60" s="47"/>
      <c r="CG60" s="17"/>
      <c r="CH60" s="17"/>
      <c r="CI60" s="34"/>
      <c r="CJ60" s="8"/>
      <c r="CK60" s="48"/>
      <c r="CL60" s="35"/>
      <c r="CM60" s="49"/>
      <c r="CN60" s="47"/>
      <c r="CO60" s="17"/>
      <c r="CP60" s="17"/>
      <c r="CQ60" s="34"/>
      <c r="CR60" s="8"/>
      <c r="CS60" s="48"/>
      <c r="CT60" s="35"/>
      <c r="CU60" s="49"/>
      <c r="CV60" s="47"/>
      <c r="CW60" s="17"/>
      <c r="CX60" s="17"/>
      <c r="CY60" s="34"/>
      <c r="CZ60" s="8"/>
      <c r="DA60" s="48"/>
      <c r="DB60" s="35"/>
      <c r="DC60" s="49"/>
      <c r="DD60" s="47"/>
      <c r="DE60" s="17"/>
      <c r="DF60" s="17"/>
      <c r="DG60" s="34"/>
      <c r="DH60" s="8"/>
      <c r="DI60" s="48"/>
      <c r="DJ60" s="35"/>
      <c r="DK60" s="49"/>
      <c r="DL60" s="47"/>
      <c r="DM60" s="17"/>
      <c r="DN60" s="17"/>
      <c r="DO60" s="34"/>
      <c r="DP60" s="8"/>
      <c r="DQ60" s="48"/>
      <c r="DR60" s="35"/>
      <c r="DS60" s="49"/>
      <c r="DT60" s="47"/>
      <c r="DU60" s="17"/>
      <c r="DV60" s="17"/>
      <c r="DW60" s="34"/>
      <c r="DX60" s="8"/>
      <c r="DY60" s="48"/>
      <c r="DZ60" s="35"/>
      <c r="EA60" s="49"/>
      <c r="EB60" s="47"/>
      <c r="EC60" s="17"/>
      <c r="ED60" s="17"/>
      <c r="EE60" s="34"/>
      <c r="EF60" s="8"/>
      <c r="EG60" s="48"/>
      <c r="EH60" s="35"/>
      <c r="EI60" s="49"/>
      <c r="EJ60" s="47"/>
      <c r="EK60" s="17"/>
      <c r="EL60" s="17"/>
      <c r="EM60" s="34"/>
      <c r="EN60" s="8"/>
      <c r="EO60" s="48"/>
      <c r="EP60" s="35"/>
      <c r="EQ60" s="49"/>
      <c r="ER60" s="47"/>
      <c r="ES60" s="17"/>
      <c r="ET60" s="17"/>
      <c r="EU60" s="34"/>
      <c r="EV60" s="8"/>
      <c r="EW60" s="48"/>
      <c r="EX60" s="35"/>
      <c r="EY60" s="49"/>
      <c r="EZ60" s="47"/>
      <c r="FA60" s="17"/>
      <c r="FB60" s="17"/>
      <c r="FC60" s="34"/>
      <c r="FD60" s="8"/>
      <c r="FE60" s="48"/>
      <c r="FF60" s="35"/>
      <c r="FG60" s="49"/>
      <c r="FH60" s="47"/>
      <c r="FI60" s="17"/>
      <c r="FJ60" s="17"/>
      <c r="FK60" s="34"/>
      <c r="FL60" s="8"/>
      <c r="FM60" s="48"/>
      <c r="FN60" s="35"/>
      <c r="FO60" s="49"/>
      <c r="FP60" s="47"/>
      <c r="FQ60" s="17"/>
      <c r="FR60" s="17"/>
      <c r="FS60" s="34"/>
      <c r="FT60" s="8"/>
      <c r="FU60" s="48"/>
      <c r="FV60" s="35"/>
      <c r="FW60" s="49"/>
      <c r="FX60" s="47"/>
      <c r="FY60" s="17"/>
      <c r="FZ60" s="17"/>
      <c r="GA60" s="34"/>
      <c r="GB60" s="8"/>
      <c r="GC60" s="48"/>
      <c r="GD60" s="35"/>
      <c r="GE60" s="49"/>
      <c r="GF60" s="47"/>
      <c r="GG60" s="17"/>
      <c r="GH60" s="17"/>
      <c r="GI60" s="34"/>
      <c r="GJ60" s="8"/>
      <c r="GK60" s="48"/>
      <c r="GL60" s="35"/>
      <c r="GM60" s="49"/>
      <c r="GN60" s="47"/>
      <c r="GO60" s="17"/>
      <c r="GP60" s="17"/>
      <c r="GQ60" s="34"/>
      <c r="GR60" s="8"/>
      <c r="GS60" s="48"/>
      <c r="GT60" s="35"/>
      <c r="GU60" s="49"/>
      <c r="GV60" s="47"/>
      <c r="GW60" s="17"/>
      <c r="GX60" s="17"/>
      <c r="GY60" s="34"/>
      <c r="GZ60" s="8"/>
      <c r="HA60" s="48"/>
      <c r="HB60" s="35"/>
      <c r="HC60" s="49"/>
      <c r="HD60" s="47"/>
      <c r="HE60" s="17"/>
      <c r="HF60" s="17"/>
      <c r="HG60" s="34"/>
      <c r="HH60" s="8"/>
      <c r="HI60" s="48"/>
      <c r="HJ60" s="35"/>
      <c r="HK60" s="49"/>
      <c r="HL60" s="47"/>
      <c r="HM60" s="17"/>
      <c r="HN60" s="17"/>
      <c r="HO60" s="34"/>
      <c r="HP60" s="8"/>
      <c r="HQ60" s="48"/>
      <c r="HR60" s="35"/>
      <c r="HS60" s="49"/>
      <c r="HT60" s="47"/>
      <c r="HU60" s="17"/>
      <c r="HV60" s="17"/>
      <c r="HW60" s="34"/>
      <c r="HX60" s="8"/>
      <c r="HY60" s="48"/>
      <c r="HZ60" s="35"/>
      <c r="IA60" s="49"/>
      <c r="IB60" s="47"/>
      <c r="IC60" s="17"/>
      <c r="ID60" s="17"/>
      <c r="IE60" s="34"/>
      <c r="IF60" s="8"/>
      <c r="IG60" s="48"/>
      <c r="IH60" s="35"/>
      <c r="II60" s="49"/>
      <c r="IJ60" s="47"/>
      <c r="IK60" s="17"/>
      <c r="IL60" s="17"/>
      <c r="IM60" s="34"/>
      <c r="IN60" s="8"/>
      <c r="IO60" s="48"/>
      <c r="IP60" s="35"/>
      <c r="IQ60" s="49"/>
      <c r="IR60" s="47"/>
      <c r="IS60" s="17"/>
      <c r="IT60" s="17"/>
      <c r="IU60" s="34"/>
    </row>
    <row r="61" spans="1:12" s="41" customFormat="1" ht="24.95" customHeight="1">
      <c r="A61" s="44"/>
      <c r="B61" s="42"/>
      <c r="C61" s="50"/>
      <c r="D61" s="44"/>
      <c r="E61" s="45"/>
      <c r="F61" s="469"/>
      <c r="G61" s="469"/>
      <c r="H61" s="469"/>
      <c r="I61" s="469"/>
      <c r="J61" s="469"/>
      <c r="K61" s="469"/>
      <c r="L61" s="185"/>
    </row>
    <row r="62" spans="1:12" s="41" customFormat="1" ht="24.95" customHeight="1">
      <c r="A62" s="44"/>
      <c r="B62" s="42"/>
      <c r="C62" s="43"/>
      <c r="D62" s="44"/>
      <c r="E62" s="45"/>
      <c r="F62" s="468"/>
      <c r="G62" s="468"/>
      <c r="H62" s="468"/>
      <c r="I62" s="468"/>
      <c r="J62" s="468"/>
      <c r="K62" s="468"/>
      <c r="L62" s="185"/>
    </row>
    <row r="63" spans="1:12" s="41" customFormat="1" ht="24.95" customHeight="1">
      <c r="A63" s="38"/>
      <c r="B63" s="138"/>
      <c r="C63" s="139"/>
      <c r="D63" s="140"/>
      <c r="E63" s="39"/>
      <c r="F63" s="469"/>
      <c r="G63" s="469"/>
      <c r="H63" s="469"/>
      <c r="I63" s="469"/>
      <c r="J63" s="469"/>
      <c r="K63" s="469"/>
      <c r="L63" s="186"/>
    </row>
    <row r="64" spans="1:255" s="36" customFormat="1" ht="24.95" customHeight="1">
      <c r="A64" s="140"/>
      <c r="B64" s="42"/>
      <c r="C64" s="43"/>
      <c r="D64" s="44"/>
      <c r="E64" s="45"/>
      <c r="F64" s="468"/>
      <c r="G64" s="468"/>
      <c r="H64" s="468"/>
      <c r="I64" s="468"/>
      <c r="J64" s="468"/>
      <c r="K64" s="468"/>
      <c r="L64" s="184"/>
      <c r="M64" s="47"/>
      <c r="N64" s="17"/>
      <c r="O64" s="34"/>
      <c r="P64" s="8"/>
      <c r="Q64" s="48"/>
      <c r="R64" s="35"/>
      <c r="S64" s="49"/>
      <c r="T64" s="47"/>
      <c r="U64" s="17"/>
      <c r="V64" s="17"/>
      <c r="W64" s="34"/>
      <c r="X64" s="8"/>
      <c r="Y64" s="48"/>
      <c r="Z64" s="35"/>
      <c r="AA64" s="49"/>
      <c r="AB64" s="47"/>
      <c r="AC64" s="17"/>
      <c r="AD64" s="17"/>
      <c r="AE64" s="34"/>
      <c r="AF64" s="8"/>
      <c r="AG64" s="48"/>
      <c r="AH64" s="35"/>
      <c r="AI64" s="49"/>
      <c r="AJ64" s="47"/>
      <c r="AK64" s="17"/>
      <c r="AL64" s="17"/>
      <c r="AM64" s="34"/>
      <c r="AN64" s="8"/>
      <c r="AO64" s="48"/>
      <c r="AP64" s="35"/>
      <c r="AQ64" s="49"/>
      <c r="AR64" s="47"/>
      <c r="AS64" s="17"/>
      <c r="AT64" s="17"/>
      <c r="AU64" s="34"/>
      <c r="AV64" s="8"/>
      <c r="AW64" s="48"/>
      <c r="AX64" s="35"/>
      <c r="AY64" s="49"/>
      <c r="AZ64" s="47"/>
      <c r="BA64" s="17"/>
      <c r="BB64" s="17"/>
      <c r="BC64" s="34"/>
      <c r="BD64" s="8"/>
      <c r="BE64" s="48"/>
      <c r="BF64" s="35"/>
      <c r="BG64" s="49"/>
      <c r="BH64" s="47"/>
      <c r="BI64" s="17"/>
      <c r="BJ64" s="17"/>
      <c r="BK64" s="34"/>
      <c r="BL64" s="8"/>
      <c r="BM64" s="48"/>
      <c r="BN64" s="35"/>
      <c r="BO64" s="49"/>
      <c r="BP64" s="47"/>
      <c r="BQ64" s="17"/>
      <c r="BR64" s="17"/>
      <c r="BS64" s="34"/>
      <c r="BT64" s="8"/>
      <c r="BU64" s="48"/>
      <c r="BV64" s="35"/>
      <c r="BW64" s="49"/>
      <c r="BX64" s="47"/>
      <c r="BY64" s="17"/>
      <c r="BZ64" s="17"/>
      <c r="CA64" s="34"/>
      <c r="CB64" s="8"/>
      <c r="CC64" s="48"/>
      <c r="CD64" s="35"/>
      <c r="CE64" s="49"/>
      <c r="CF64" s="47"/>
      <c r="CG64" s="17"/>
      <c r="CH64" s="17"/>
      <c r="CI64" s="34"/>
      <c r="CJ64" s="8"/>
      <c r="CK64" s="48"/>
      <c r="CL64" s="35"/>
      <c r="CM64" s="49"/>
      <c r="CN64" s="47"/>
      <c r="CO64" s="17"/>
      <c r="CP64" s="17"/>
      <c r="CQ64" s="34"/>
      <c r="CR64" s="8"/>
      <c r="CS64" s="48"/>
      <c r="CT64" s="35"/>
      <c r="CU64" s="49"/>
      <c r="CV64" s="47"/>
      <c r="CW64" s="17"/>
      <c r="CX64" s="17"/>
      <c r="CY64" s="34"/>
      <c r="CZ64" s="8"/>
      <c r="DA64" s="48"/>
      <c r="DB64" s="35"/>
      <c r="DC64" s="49"/>
      <c r="DD64" s="47"/>
      <c r="DE64" s="17"/>
      <c r="DF64" s="17"/>
      <c r="DG64" s="34"/>
      <c r="DH64" s="8"/>
      <c r="DI64" s="48"/>
      <c r="DJ64" s="35"/>
      <c r="DK64" s="49"/>
      <c r="DL64" s="47"/>
      <c r="DM64" s="17"/>
      <c r="DN64" s="17"/>
      <c r="DO64" s="34"/>
      <c r="DP64" s="8"/>
      <c r="DQ64" s="48"/>
      <c r="DR64" s="35"/>
      <c r="DS64" s="49"/>
      <c r="DT64" s="47"/>
      <c r="DU64" s="17"/>
      <c r="DV64" s="17"/>
      <c r="DW64" s="34"/>
      <c r="DX64" s="8"/>
      <c r="DY64" s="48"/>
      <c r="DZ64" s="35"/>
      <c r="EA64" s="49"/>
      <c r="EB64" s="47"/>
      <c r="EC64" s="17"/>
      <c r="ED64" s="17"/>
      <c r="EE64" s="34"/>
      <c r="EF64" s="8"/>
      <c r="EG64" s="48"/>
      <c r="EH64" s="35"/>
      <c r="EI64" s="49"/>
      <c r="EJ64" s="47"/>
      <c r="EK64" s="17"/>
      <c r="EL64" s="17"/>
      <c r="EM64" s="34"/>
      <c r="EN64" s="8"/>
      <c r="EO64" s="48"/>
      <c r="EP64" s="35"/>
      <c r="EQ64" s="49"/>
      <c r="ER64" s="47"/>
      <c r="ES64" s="17"/>
      <c r="ET64" s="17"/>
      <c r="EU64" s="34"/>
      <c r="EV64" s="8"/>
      <c r="EW64" s="48"/>
      <c r="EX64" s="35"/>
      <c r="EY64" s="49"/>
      <c r="EZ64" s="47"/>
      <c r="FA64" s="17"/>
      <c r="FB64" s="17"/>
      <c r="FC64" s="34"/>
      <c r="FD64" s="8"/>
      <c r="FE64" s="48"/>
      <c r="FF64" s="35"/>
      <c r="FG64" s="49"/>
      <c r="FH64" s="47"/>
      <c r="FI64" s="17"/>
      <c r="FJ64" s="17"/>
      <c r="FK64" s="34"/>
      <c r="FL64" s="8"/>
      <c r="FM64" s="48"/>
      <c r="FN64" s="35"/>
      <c r="FO64" s="49"/>
      <c r="FP64" s="47"/>
      <c r="FQ64" s="17"/>
      <c r="FR64" s="17"/>
      <c r="FS64" s="34"/>
      <c r="FT64" s="8"/>
      <c r="FU64" s="48"/>
      <c r="FV64" s="35"/>
      <c r="FW64" s="49"/>
      <c r="FX64" s="47"/>
      <c r="FY64" s="17"/>
      <c r="FZ64" s="17"/>
      <c r="GA64" s="34"/>
      <c r="GB64" s="8"/>
      <c r="GC64" s="48"/>
      <c r="GD64" s="35"/>
      <c r="GE64" s="49"/>
      <c r="GF64" s="47"/>
      <c r="GG64" s="17"/>
      <c r="GH64" s="17"/>
      <c r="GI64" s="34"/>
      <c r="GJ64" s="8"/>
      <c r="GK64" s="48"/>
      <c r="GL64" s="35"/>
      <c r="GM64" s="49"/>
      <c r="GN64" s="47"/>
      <c r="GO64" s="17"/>
      <c r="GP64" s="17"/>
      <c r="GQ64" s="34"/>
      <c r="GR64" s="8"/>
      <c r="GS64" s="48"/>
      <c r="GT64" s="35"/>
      <c r="GU64" s="49"/>
      <c r="GV64" s="47"/>
      <c r="GW64" s="17"/>
      <c r="GX64" s="17"/>
      <c r="GY64" s="34"/>
      <c r="GZ64" s="8"/>
      <c r="HA64" s="48"/>
      <c r="HB64" s="35"/>
      <c r="HC64" s="49"/>
      <c r="HD64" s="47"/>
      <c r="HE64" s="17"/>
      <c r="HF64" s="17"/>
      <c r="HG64" s="34"/>
      <c r="HH64" s="8"/>
      <c r="HI64" s="48"/>
      <c r="HJ64" s="35"/>
      <c r="HK64" s="49"/>
      <c r="HL64" s="47"/>
      <c r="HM64" s="17"/>
      <c r="HN64" s="17"/>
      <c r="HO64" s="34"/>
      <c r="HP64" s="8"/>
      <c r="HQ64" s="48"/>
      <c r="HR64" s="35"/>
      <c r="HS64" s="49"/>
      <c r="HT64" s="47"/>
      <c r="HU64" s="17"/>
      <c r="HV64" s="17"/>
      <c r="HW64" s="34"/>
      <c r="HX64" s="8"/>
      <c r="HY64" s="48"/>
      <c r="HZ64" s="35"/>
      <c r="IA64" s="49"/>
      <c r="IB64" s="47"/>
      <c r="IC64" s="17"/>
      <c r="ID64" s="17"/>
      <c r="IE64" s="34"/>
      <c r="IF64" s="8"/>
      <c r="IG64" s="48"/>
      <c r="IH64" s="35"/>
      <c r="II64" s="49"/>
      <c r="IJ64" s="47"/>
      <c r="IK64" s="17"/>
      <c r="IL64" s="17"/>
      <c r="IM64" s="34"/>
      <c r="IN64" s="8"/>
      <c r="IO64" s="48"/>
      <c r="IP64" s="35"/>
      <c r="IQ64" s="49"/>
      <c r="IR64" s="47"/>
      <c r="IS64" s="17"/>
      <c r="IT64" s="17"/>
      <c r="IU64" s="34"/>
    </row>
    <row r="65" spans="1:12" s="41" customFormat="1" ht="24.95" customHeight="1">
      <c r="A65" s="44"/>
      <c r="B65" s="42"/>
      <c r="C65" s="50"/>
      <c r="D65" s="44"/>
      <c r="E65" s="45"/>
      <c r="F65" s="469"/>
      <c r="G65" s="469"/>
      <c r="H65" s="469"/>
      <c r="I65" s="469"/>
      <c r="J65" s="469"/>
      <c r="K65" s="469"/>
      <c r="L65" s="185"/>
    </row>
    <row r="66" spans="1:12" s="41" customFormat="1" ht="25.5">
      <c r="A66" s="44"/>
      <c r="B66" s="42"/>
      <c r="C66" s="43"/>
      <c r="D66" s="44"/>
      <c r="E66" s="45"/>
      <c r="F66" s="468"/>
      <c r="G66" s="468"/>
      <c r="H66" s="468"/>
      <c r="I66" s="468"/>
      <c r="J66" s="468"/>
      <c r="K66" s="468"/>
      <c r="L66" s="185"/>
    </row>
    <row r="67" spans="1:12" s="41" customFormat="1" ht="25.5">
      <c r="A67" s="38"/>
      <c r="B67" s="138"/>
      <c r="C67" s="139"/>
      <c r="D67" s="140"/>
      <c r="E67" s="39"/>
      <c r="F67" s="478"/>
      <c r="G67" s="478"/>
      <c r="H67" s="478"/>
      <c r="I67" s="187"/>
      <c r="J67" s="187"/>
      <c r="K67" s="187"/>
      <c r="L67" s="187"/>
    </row>
    <row r="68" spans="1:255" s="36" customFormat="1" ht="25.5">
      <c r="A68" s="140"/>
      <c r="B68" s="42"/>
      <c r="C68" s="43"/>
      <c r="D68" s="44"/>
      <c r="E68" s="45"/>
      <c r="F68" s="478"/>
      <c r="G68" s="478"/>
      <c r="H68" s="478"/>
      <c r="I68" s="187"/>
      <c r="J68" s="187"/>
      <c r="K68" s="479"/>
      <c r="L68" s="479"/>
      <c r="M68" s="47"/>
      <c r="N68" s="17"/>
      <c r="O68" s="34"/>
      <c r="P68" s="8"/>
      <c r="Q68" s="48"/>
      <c r="R68" s="35"/>
      <c r="S68" s="49"/>
      <c r="T68" s="47"/>
      <c r="U68" s="17"/>
      <c r="V68" s="17"/>
      <c r="W68" s="34"/>
      <c r="X68" s="8"/>
      <c r="Y68" s="48"/>
      <c r="Z68" s="35"/>
      <c r="AA68" s="49"/>
      <c r="AB68" s="47"/>
      <c r="AC68" s="17"/>
      <c r="AD68" s="17"/>
      <c r="AE68" s="34"/>
      <c r="AF68" s="8"/>
      <c r="AG68" s="48"/>
      <c r="AH68" s="35"/>
      <c r="AI68" s="49"/>
      <c r="AJ68" s="47"/>
      <c r="AK68" s="17"/>
      <c r="AL68" s="17"/>
      <c r="AM68" s="34"/>
      <c r="AN68" s="8"/>
      <c r="AO68" s="48"/>
      <c r="AP68" s="35"/>
      <c r="AQ68" s="49"/>
      <c r="AR68" s="47"/>
      <c r="AS68" s="17"/>
      <c r="AT68" s="17"/>
      <c r="AU68" s="34"/>
      <c r="AV68" s="8"/>
      <c r="AW68" s="48"/>
      <c r="AX68" s="35"/>
      <c r="AY68" s="49"/>
      <c r="AZ68" s="47"/>
      <c r="BA68" s="17"/>
      <c r="BB68" s="17"/>
      <c r="BC68" s="34"/>
      <c r="BD68" s="8"/>
      <c r="BE68" s="48"/>
      <c r="BF68" s="35"/>
      <c r="BG68" s="49"/>
      <c r="BH68" s="47"/>
      <c r="BI68" s="17"/>
      <c r="BJ68" s="17"/>
      <c r="BK68" s="34"/>
      <c r="BL68" s="8"/>
      <c r="BM68" s="48"/>
      <c r="BN68" s="35"/>
      <c r="BO68" s="49"/>
      <c r="BP68" s="47"/>
      <c r="BQ68" s="17"/>
      <c r="BR68" s="17"/>
      <c r="BS68" s="34"/>
      <c r="BT68" s="8"/>
      <c r="BU68" s="48"/>
      <c r="BV68" s="35"/>
      <c r="BW68" s="49"/>
      <c r="BX68" s="47"/>
      <c r="BY68" s="17"/>
      <c r="BZ68" s="17"/>
      <c r="CA68" s="34"/>
      <c r="CB68" s="8"/>
      <c r="CC68" s="48"/>
      <c r="CD68" s="35"/>
      <c r="CE68" s="49"/>
      <c r="CF68" s="47"/>
      <c r="CG68" s="17"/>
      <c r="CH68" s="17"/>
      <c r="CI68" s="34"/>
      <c r="CJ68" s="8"/>
      <c r="CK68" s="48"/>
      <c r="CL68" s="35"/>
      <c r="CM68" s="49"/>
      <c r="CN68" s="47"/>
      <c r="CO68" s="17"/>
      <c r="CP68" s="17"/>
      <c r="CQ68" s="34"/>
      <c r="CR68" s="8"/>
      <c r="CS68" s="48"/>
      <c r="CT68" s="35"/>
      <c r="CU68" s="49"/>
      <c r="CV68" s="47"/>
      <c r="CW68" s="17"/>
      <c r="CX68" s="17"/>
      <c r="CY68" s="34"/>
      <c r="CZ68" s="8"/>
      <c r="DA68" s="48"/>
      <c r="DB68" s="35"/>
      <c r="DC68" s="49"/>
      <c r="DD68" s="47"/>
      <c r="DE68" s="17"/>
      <c r="DF68" s="17"/>
      <c r="DG68" s="34"/>
      <c r="DH68" s="8"/>
      <c r="DI68" s="48"/>
      <c r="DJ68" s="35"/>
      <c r="DK68" s="49"/>
      <c r="DL68" s="47"/>
      <c r="DM68" s="17"/>
      <c r="DN68" s="17"/>
      <c r="DO68" s="34"/>
      <c r="DP68" s="8"/>
      <c r="DQ68" s="48"/>
      <c r="DR68" s="35"/>
      <c r="DS68" s="49"/>
      <c r="DT68" s="47"/>
      <c r="DU68" s="17"/>
      <c r="DV68" s="17"/>
      <c r="DW68" s="34"/>
      <c r="DX68" s="8"/>
      <c r="DY68" s="48"/>
      <c r="DZ68" s="35"/>
      <c r="EA68" s="49"/>
      <c r="EB68" s="47"/>
      <c r="EC68" s="17"/>
      <c r="ED68" s="17"/>
      <c r="EE68" s="34"/>
      <c r="EF68" s="8"/>
      <c r="EG68" s="48"/>
      <c r="EH68" s="35"/>
      <c r="EI68" s="49"/>
      <c r="EJ68" s="47"/>
      <c r="EK68" s="17"/>
      <c r="EL68" s="17"/>
      <c r="EM68" s="34"/>
      <c r="EN68" s="8"/>
      <c r="EO68" s="48"/>
      <c r="EP68" s="35"/>
      <c r="EQ68" s="49"/>
      <c r="ER68" s="47"/>
      <c r="ES68" s="17"/>
      <c r="ET68" s="17"/>
      <c r="EU68" s="34"/>
      <c r="EV68" s="8"/>
      <c r="EW68" s="48"/>
      <c r="EX68" s="35"/>
      <c r="EY68" s="49"/>
      <c r="EZ68" s="47"/>
      <c r="FA68" s="17"/>
      <c r="FB68" s="17"/>
      <c r="FC68" s="34"/>
      <c r="FD68" s="8"/>
      <c r="FE68" s="48"/>
      <c r="FF68" s="35"/>
      <c r="FG68" s="49"/>
      <c r="FH68" s="47"/>
      <c r="FI68" s="17"/>
      <c r="FJ68" s="17"/>
      <c r="FK68" s="34"/>
      <c r="FL68" s="8"/>
      <c r="FM68" s="48"/>
      <c r="FN68" s="35"/>
      <c r="FO68" s="49"/>
      <c r="FP68" s="47"/>
      <c r="FQ68" s="17"/>
      <c r="FR68" s="17"/>
      <c r="FS68" s="34"/>
      <c r="FT68" s="8"/>
      <c r="FU68" s="48"/>
      <c r="FV68" s="35"/>
      <c r="FW68" s="49"/>
      <c r="FX68" s="47"/>
      <c r="FY68" s="17"/>
      <c r="FZ68" s="17"/>
      <c r="GA68" s="34"/>
      <c r="GB68" s="8"/>
      <c r="GC68" s="48"/>
      <c r="GD68" s="35"/>
      <c r="GE68" s="49"/>
      <c r="GF68" s="47"/>
      <c r="GG68" s="17"/>
      <c r="GH68" s="17"/>
      <c r="GI68" s="34"/>
      <c r="GJ68" s="8"/>
      <c r="GK68" s="48"/>
      <c r="GL68" s="35"/>
      <c r="GM68" s="49"/>
      <c r="GN68" s="47"/>
      <c r="GO68" s="17"/>
      <c r="GP68" s="17"/>
      <c r="GQ68" s="34"/>
      <c r="GR68" s="8"/>
      <c r="GS68" s="48"/>
      <c r="GT68" s="35"/>
      <c r="GU68" s="49"/>
      <c r="GV68" s="47"/>
      <c r="GW68" s="17"/>
      <c r="GX68" s="17"/>
      <c r="GY68" s="34"/>
      <c r="GZ68" s="8"/>
      <c r="HA68" s="48"/>
      <c r="HB68" s="35"/>
      <c r="HC68" s="49"/>
      <c r="HD68" s="47"/>
      <c r="HE68" s="17"/>
      <c r="HF68" s="17"/>
      <c r="HG68" s="34"/>
      <c r="HH68" s="8"/>
      <c r="HI68" s="48"/>
      <c r="HJ68" s="35"/>
      <c r="HK68" s="49"/>
      <c r="HL68" s="47"/>
      <c r="HM68" s="17"/>
      <c r="HN68" s="17"/>
      <c r="HO68" s="34"/>
      <c r="HP68" s="8"/>
      <c r="HQ68" s="48"/>
      <c r="HR68" s="35"/>
      <c r="HS68" s="49"/>
      <c r="HT68" s="47"/>
      <c r="HU68" s="17"/>
      <c r="HV68" s="17"/>
      <c r="HW68" s="34"/>
      <c r="HX68" s="8"/>
      <c r="HY68" s="48"/>
      <c r="HZ68" s="35"/>
      <c r="IA68" s="49"/>
      <c r="IB68" s="47"/>
      <c r="IC68" s="17"/>
      <c r="ID68" s="17"/>
      <c r="IE68" s="34"/>
      <c r="IF68" s="8"/>
      <c r="IG68" s="48"/>
      <c r="IH68" s="35"/>
      <c r="II68" s="49"/>
      <c r="IJ68" s="47"/>
      <c r="IK68" s="17"/>
      <c r="IL68" s="17"/>
      <c r="IM68" s="34"/>
      <c r="IN68" s="8"/>
      <c r="IO68" s="48"/>
      <c r="IP68" s="35"/>
      <c r="IQ68" s="49"/>
      <c r="IR68" s="47"/>
      <c r="IS68" s="17"/>
      <c r="IT68" s="17"/>
      <c r="IU68" s="34"/>
    </row>
    <row r="69" spans="1:12" s="41" customFormat="1" ht="14.25">
      <c r="A69" s="44"/>
      <c r="B69" s="42"/>
      <c r="C69" s="50"/>
      <c r="D69" s="44"/>
      <c r="E69" s="45"/>
      <c r="F69" s="45"/>
      <c r="G69" s="45"/>
      <c r="H69" s="46"/>
      <c r="I69" s="40"/>
      <c r="J69" s="51"/>
      <c r="L69" s="5"/>
    </row>
    <row r="70" spans="1:12" s="41" customFormat="1" ht="33" customHeight="1">
      <c r="A70" s="44"/>
      <c r="B70" s="42"/>
      <c r="C70" s="43"/>
      <c r="D70" s="44"/>
      <c r="E70" s="45"/>
      <c r="F70" s="45"/>
      <c r="G70" s="45"/>
      <c r="H70" s="46"/>
      <c r="I70" s="40"/>
      <c r="J70" s="51"/>
      <c r="K70" s="5"/>
      <c r="L70" s="5"/>
    </row>
    <row r="71" spans="1:12" s="41" customFormat="1" ht="33" customHeight="1">
      <c r="A71" s="44"/>
      <c r="B71" s="42"/>
      <c r="C71" s="43"/>
      <c r="D71" s="44"/>
      <c r="E71" s="45"/>
      <c r="F71" s="471"/>
      <c r="G71" s="471"/>
      <c r="H71" s="471"/>
      <c r="I71" s="471"/>
      <c r="J71" s="471"/>
      <c r="K71" s="471"/>
      <c r="L71" s="471"/>
    </row>
    <row r="72" spans="1:12" s="41" customFormat="1" ht="31.5">
      <c r="A72" s="44"/>
      <c r="B72" s="42"/>
      <c r="C72" s="141"/>
      <c r="D72" s="44"/>
      <c r="E72" s="45"/>
      <c r="F72" s="469"/>
      <c r="G72" s="469"/>
      <c r="H72" s="469"/>
      <c r="I72" s="469"/>
      <c r="J72" s="469"/>
      <c r="K72" s="469"/>
      <c r="L72" s="185"/>
    </row>
    <row r="73" spans="1:12" s="9" customFormat="1" ht="31.5">
      <c r="A73" s="44"/>
      <c r="B73" s="42"/>
      <c r="C73" s="141"/>
      <c r="D73" s="44"/>
      <c r="E73" s="45"/>
      <c r="F73" s="468"/>
      <c r="G73" s="468"/>
      <c r="H73" s="468"/>
      <c r="I73" s="468"/>
      <c r="J73" s="468"/>
      <c r="K73" s="468"/>
      <c r="L73" s="185"/>
    </row>
    <row r="74" spans="1:12" s="9" customFormat="1" ht="25.5" customHeight="1">
      <c r="A74" s="44"/>
      <c r="B74" s="42"/>
      <c r="C74" s="50"/>
      <c r="D74" s="44"/>
      <c r="E74" s="45"/>
      <c r="F74" s="469"/>
      <c r="G74" s="469"/>
      <c r="H74" s="469"/>
      <c r="I74" s="469"/>
      <c r="J74" s="469"/>
      <c r="K74" s="469"/>
      <c r="L74" s="186"/>
    </row>
    <row r="75" spans="1:12" s="9" customFormat="1" ht="25.5">
      <c r="A75" s="44"/>
      <c r="B75" s="42"/>
      <c r="C75" s="50"/>
      <c r="D75" s="44"/>
      <c r="E75" s="45"/>
      <c r="F75" s="468"/>
      <c r="G75" s="468"/>
      <c r="H75" s="468"/>
      <c r="I75" s="468"/>
      <c r="J75" s="468"/>
      <c r="K75" s="468"/>
      <c r="L75" s="184"/>
    </row>
    <row r="76" spans="1:12" s="5" customFormat="1" ht="25.5">
      <c r="A76" s="44"/>
      <c r="B76" s="42"/>
      <c r="C76" s="50"/>
      <c r="D76" s="44"/>
      <c r="E76" s="45"/>
      <c r="F76" s="478"/>
      <c r="G76" s="478"/>
      <c r="H76" s="478"/>
      <c r="I76" s="187"/>
      <c r="J76" s="187"/>
      <c r="K76" s="187"/>
      <c r="L76" s="187"/>
    </row>
    <row r="77" spans="1:12" s="9" customFormat="1" ht="25.5">
      <c r="A77" s="44"/>
      <c r="B77" s="42"/>
      <c r="C77" s="50"/>
      <c r="D77" s="44"/>
      <c r="E77" s="45"/>
      <c r="F77" s="478"/>
      <c r="G77" s="478"/>
      <c r="H77" s="478"/>
      <c r="I77" s="187"/>
      <c r="J77" s="187"/>
      <c r="K77" s="479"/>
      <c r="L77" s="479"/>
    </row>
    <row r="78" spans="1:12" s="41" customFormat="1" ht="14.25">
      <c r="A78" s="44"/>
      <c r="B78" s="42"/>
      <c r="C78" s="50"/>
      <c r="D78" s="44"/>
      <c r="E78" s="45"/>
      <c r="F78" s="45"/>
      <c r="G78" s="45"/>
      <c r="H78" s="46"/>
      <c r="I78" s="40"/>
      <c r="J78" s="51"/>
      <c r="K78" s="5"/>
      <c r="L78" s="5"/>
    </row>
    <row r="79" spans="1:12" s="41" customFormat="1" ht="17.25">
      <c r="A79" s="44"/>
      <c r="B79" s="42"/>
      <c r="C79" s="50"/>
      <c r="D79" s="44"/>
      <c r="E79" s="45"/>
      <c r="F79" s="45"/>
      <c r="G79" s="45"/>
      <c r="H79" s="46"/>
      <c r="I79" s="40"/>
      <c r="J79" s="5"/>
      <c r="K79" s="9"/>
      <c r="L79" s="5"/>
    </row>
    <row r="80" spans="1:12" s="41" customFormat="1" ht="17.25">
      <c r="A80" s="44"/>
      <c r="B80" s="42"/>
      <c r="C80" s="50"/>
      <c r="D80" s="44"/>
      <c r="E80" s="45"/>
      <c r="F80" s="45"/>
      <c r="G80" s="45"/>
      <c r="H80" s="46"/>
      <c r="I80" s="52"/>
      <c r="J80" s="9"/>
      <c r="K80" s="9"/>
      <c r="L80" s="5"/>
    </row>
    <row r="81" spans="1:11" s="5" customFormat="1" ht="14.25">
      <c r="A81" s="44"/>
      <c r="B81" s="42"/>
      <c r="C81" s="50"/>
      <c r="D81" s="44"/>
      <c r="E81" s="45"/>
      <c r="F81" s="45"/>
      <c r="G81" s="45"/>
      <c r="H81" s="46"/>
      <c r="I81" s="54"/>
      <c r="J81" s="55"/>
      <c r="K81" s="6"/>
    </row>
    <row r="82" spans="1:12" s="5" customFormat="1" ht="17.25">
      <c r="A82" s="44"/>
      <c r="B82" s="42"/>
      <c r="C82" s="50"/>
      <c r="D82" s="44"/>
      <c r="E82" s="45"/>
      <c r="F82" s="45"/>
      <c r="G82" s="45"/>
      <c r="H82" s="46"/>
      <c r="I82" s="54"/>
      <c r="J82" s="55"/>
      <c r="K82" s="7"/>
      <c r="L82" s="9"/>
    </row>
    <row r="83" spans="1:12" s="56" customFormat="1" ht="17.25">
      <c r="A83" s="44"/>
      <c r="B83" s="42"/>
      <c r="C83" s="50"/>
      <c r="D83" s="44"/>
      <c r="E83" s="45"/>
      <c r="F83" s="45"/>
      <c r="G83" s="45"/>
      <c r="H83" s="46"/>
      <c r="I83" s="40"/>
      <c r="J83" s="5"/>
      <c r="K83" s="26"/>
      <c r="L83" s="55"/>
    </row>
    <row r="84" spans="1:12" s="41" customFormat="1" ht="14.25">
      <c r="A84" s="44"/>
      <c r="B84" s="42"/>
      <c r="C84" s="50"/>
      <c r="D84" s="44"/>
      <c r="E84" s="45"/>
      <c r="F84" s="45"/>
      <c r="G84" s="45"/>
      <c r="H84" s="46"/>
      <c r="I84" s="40"/>
      <c r="J84" s="5"/>
      <c r="K84" s="26"/>
      <c r="L84" s="55"/>
    </row>
    <row r="85" spans="1:12" s="5" customFormat="1" ht="14.25">
      <c r="A85" s="44"/>
      <c r="B85" s="42"/>
      <c r="C85" s="50"/>
      <c r="D85" s="44"/>
      <c r="E85" s="45"/>
      <c r="F85" s="45"/>
      <c r="G85" s="45"/>
      <c r="H85" s="46"/>
      <c r="I85" s="40"/>
      <c r="K85" s="51"/>
      <c r="L85" s="51"/>
    </row>
    <row r="86" spans="1:12" s="5" customFormat="1" ht="14.25">
      <c r="A86" s="44"/>
      <c r="B86" s="42"/>
      <c r="C86" s="50"/>
      <c r="D86" s="44"/>
      <c r="E86" s="45"/>
      <c r="F86" s="45"/>
      <c r="G86" s="45"/>
      <c r="H86" s="46"/>
      <c r="I86" s="40"/>
      <c r="K86" s="51"/>
      <c r="L86" s="51"/>
    </row>
    <row r="87" spans="1:12" s="58" customFormat="1" ht="14.25">
      <c r="A87" s="44"/>
      <c r="B87" s="42"/>
      <c r="C87" s="50"/>
      <c r="D87" s="44"/>
      <c r="E87" s="45"/>
      <c r="F87" s="45"/>
      <c r="G87" s="45"/>
      <c r="H87" s="46"/>
      <c r="I87" s="40"/>
      <c r="J87" s="5"/>
      <c r="K87" s="51"/>
      <c r="L87" s="51"/>
    </row>
    <row r="88" spans="1:12" s="58" customFormat="1" ht="14.25">
      <c r="A88" s="44"/>
      <c r="B88" s="42"/>
      <c r="C88" s="50"/>
      <c r="D88" s="44"/>
      <c r="E88" s="45"/>
      <c r="F88" s="45"/>
      <c r="G88" s="45"/>
      <c r="H88" s="46"/>
      <c r="I88" s="40"/>
      <c r="J88" s="5"/>
      <c r="K88" s="51"/>
      <c r="L88" s="51"/>
    </row>
    <row r="89" spans="1:12" s="58" customFormat="1" ht="14.25">
      <c r="A89" s="44"/>
      <c r="B89" s="42"/>
      <c r="C89" s="50"/>
      <c r="D89" s="44"/>
      <c r="E89" s="45"/>
      <c r="F89" s="45"/>
      <c r="G89" s="45"/>
      <c r="H89" s="46"/>
      <c r="I89" s="40"/>
      <c r="J89" s="5"/>
      <c r="K89" s="51"/>
      <c r="L89" s="51"/>
    </row>
    <row r="90" spans="1:12" s="24" customFormat="1" ht="18">
      <c r="A90" s="44"/>
      <c r="B90" s="42"/>
      <c r="C90" s="50"/>
      <c r="D90" s="44"/>
      <c r="E90" s="45"/>
      <c r="F90" s="45"/>
      <c r="G90" s="45"/>
      <c r="H90" s="46"/>
      <c r="I90" s="40"/>
      <c r="J90" s="5"/>
      <c r="K90" s="51"/>
      <c r="L90" s="51"/>
    </row>
    <row r="91" spans="1:12" s="24" customFormat="1" ht="18">
      <c r="A91" s="44"/>
      <c r="B91" s="42"/>
      <c r="C91" s="50"/>
      <c r="D91" s="44"/>
      <c r="E91" s="45"/>
      <c r="F91" s="45"/>
      <c r="G91" s="45"/>
      <c r="H91" s="46"/>
      <c r="I91" s="40"/>
      <c r="J91" s="5"/>
      <c r="K91" s="51"/>
      <c r="L91" s="51"/>
    </row>
    <row r="92" spans="1:12" s="24" customFormat="1" ht="18">
      <c r="A92" s="44"/>
      <c r="B92" s="42"/>
      <c r="C92" s="50"/>
      <c r="D92" s="44"/>
      <c r="E92" s="45"/>
      <c r="F92" s="45"/>
      <c r="G92" s="45"/>
      <c r="H92" s="46"/>
      <c r="I92" s="40"/>
      <c r="J92" s="5"/>
      <c r="K92" s="51"/>
      <c r="L92" s="51"/>
    </row>
    <row r="93" spans="1:12" s="24" customFormat="1" ht="18">
      <c r="A93" s="44"/>
      <c r="B93" s="42"/>
      <c r="C93" s="50"/>
      <c r="D93" s="44"/>
      <c r="E93" s="45"/>
      <c r="F93" s="45"/>
      <c r="G93" s="45"/>
      <c r="H93" s="46"/>
      <c r="I93" s="40"/>
      <c r="J93" s="5"/>
      <c r="K93" s="51"/>
      <c r="L93" s="51"/>
    </row>
    <row r="94" spans="1:12" s="59" customFormat="1" ht="18">
      <c r="A94" s="44"/>
      <c r="B94" s="42"/>
      <c r="C94" s="50"/>
      <c r="D94" s="44"/>
      <c r="E94" s="45"/>
      <c r="F94" s="45"/>
      <c r="G94" s="45"/>
      <c r="H94" s="46"/>
      <c r="I94" s="40"/>
      <c r="J94" s="5"/>
      <c r="K94" s="51"/>
      <c r="L94" s="51"/>
    </row>
    <row r="95" spans="1:12" s="24" customFormat="1" ht="18">
      <c r="A95" s="44"/>
      <c r="B95" s="42"/>
      <c r="C95" s="50"/>
      <c r="D95" s="44"/>
      <c r="E95" s="45"/>
      <c r="F95" s="45"/>
      <c r="G95" s="45"/>
      <c r="H95" s="46"/>
      <c r="I95" s="40"/>
      <c r="J95" s="5"/>
      <c r="K95" s="51"/>
      <c r="L95" s="51"/>
    </row>
    <row r="96" spans="1:12" s="37" customFormat="1" ht="14.25">
      <c r="A96" s="44"/>
      <c r="B96" s="42"/>
      <c r="C96" s="50"/>
      <c r="D96" s="44"/>
      <c r="E96" s="45"/>
      <c r="F96" s="45"/>
      <c r="G96" s="45"/>
      <c r="H96" s="46"/>
      <c r="I96" s="40"/>
      <c r="J96" s="5"/>
      <c r="K96" s="51"/>
      <c r="L96" s="51"/>
    </row>
    <row r="97" spans="1:12" s="38" customFormat="1" ht="14.25">
      <c r="A97" s="44"/>
      <c r="B97" s="42"/>
      <c r="C97" s="50"/>
      <c r="D97" s="44"/>
      <c r="E97" s="45"/>
      <c r="F97" s="45"/>
      <c r="G97" s="45"/>
      <c r="H97" s="46"/>
      <c r="I97" s="40"/>
      <c r="J97" s="5"/>
      <c r="K97" s="51"/>
      <c r="L97" s="51"/>
    </row>
    <row r="98" spans="1:12" s="41" customFormat="1" ht="14.25">
      <c r="A98" s="44"/>
      <c r="B98" s="42"/>
      <c r="C98" s="50"/>
      <c r="D98" s="44"/>
      <c r="E98" s="45"/>
      <c r="F98" s="45"/>
      <c r="G98" s="45"/>
      <c r="H98" s="46"/>
      <c r="I98" s="40"/>
      <c r="J98" s="5"/>
      <c r="K98" s="51"/>
      <c r="L98" s="51"/>
    </row>
    <row r="99" spans="1:12" s="41" customFormat="1" ht="14.25">
      <c r="A99" s="44"/>
      <c r="B99" s="42"/>
      <c r="C99" s="50"/>
      <c r="D99" s="44"/>
      <c r="E99" s="45"/>
      <c r="F99" s="45"/>
      <c r="G99" s="45"/>
      <c r="H99" s="46"/>
      <c r="I99" s="40"/>
      <c r="J99" s="5"/>
      <c r="K99" s="51"/>
      <c r="L99" s="51"/>
    </row>
    <row r="100" spans="1:12" s="41" customFormat="1" ht="14.25">
      <c r="A100" s="44"/>
      <c r="B100" s="42"/>
      <c r="C100" s="50"/>
      <c r="D100" s="44"/>
      <c r="E100" s="45"/>
      <c r="F100" s="45"/>
      <c r="G100" s="45"/>
      <c r="H100" s="46"/>
      <c r="I100" s="40"/>
      <c r="J100" s="5"/>
      <c r="K100" s="51"/>
      <c r="L100" s="51"/>
    </row>
    <row r="101" spans="1:12" s="41" customFormat="1" ht="14.25">
      <c r="A101" s="44"/>
      <c r="B101" s="42"/>
      <c r="C101" s="50"/>
      <c r="D101" s="44"/>
      <c r="E101" s="45"/>
      <c r="F101" s="45"/>
      <c r="G101" s="45"/>
      <c r="H101" s="46"/>
      <c r="I101" s="40"/>
      <c r="J101" s="5"/>
      <c r="K101" s="51"/>
      <c r="L101" s="51"/>
    </row>
    <row r="102" spans="1:12" s="41" customFormat="1" ht="14.25">
      <c r="A102" s="44"/>
      <c r="B102" s="42"/>
      <c r="C102" s="50"/>
      <c r="D102" s="44"/>
      <c r="E102" s="45"/>
      <c r="F102" s="45"/>
      <c r="G102" s="45"/>
      <c r="H102" s="46"/>
      <c r="I102" s="40"/>
      <c r="J102" s="5"/>
      <c r="K102" s="51"/>
      <c r="L102" s="51"/>
    </row>
    <row r="103" spans="1:12" s="41" customFormat="1" ht="14.25">
      <c r="A103" s="44"/>
      <c r="B103" s="42"/>
      <c r="C103" s="50"/>
      <c r="D103" s="44"/>
      <c r="E103" s="45"/>
      <c r="F103" s="45"/>
      <c r="G103" s="45"/>
      <c r="H103" s="46"/>
      <c r="I103" s="40"/>
      <c r="J103" s="5"/>
      <c r="K103" s="51"/>
      <c r="L103" s="51"/>
    </row>
    <row r="104" spans="1:12" s="41" customFormat="1" ht="14.25">
      <c r="A104" s="44"/>
      <c r="B104" s="42"/>
      <c r="C104" s="50"/>
      <c r="D104" s="44"/>
      <c r="E104" s="45"/>
      <c r="F104" s="45"/>
      <c r="G104" s="45"/>
      <c r="H104" s="46"/>
      <c r="I104" s="40"/>
      <c r="J104" s="5"/>
      <c r="K104" s="51"/>
      <c r="L104" s="51"/>
    </row>
    <row r="105" spans="1:12" s="41" customFormat="1" ht="14.25">
      <c r="A105" s="44"/>
      <c r="B105" s="42"/>
      <c r="C105" s="50"/>
      <c r="D105" s="44"/>
      <c r="E105" s="45"/>
      <c r="F105" s="45"/>
      <c r="G105" s="45"/>
      <c r="H105" s="46"/>
      <c r="I105" s="40"/>
      <c r="J105" s="5"/>
      <c r="K105" s="51"/>
      <c r="L105" s="51"/>
    </row>
    <row r="106" spans="1:12" s="41" customFormat="1" ht="14.25">
      <c r="A106" s="44"/>
      <c r="B106" s="42"/>
      <c r="C106" s="50"/>
      <c r="D106" s="44"/>
      <c r="E106" s="45"/>
      <c r="F106" s="45"/>
      <c r="G106" s="45"/>
      <c r="H106" s="46"/>
      <c r="I106" s="8"/>
      <c r="J106" s="48"/>
      <c r="K106" s="51"/>
      <c r="L106" s="51"/>
    </row>
    <row r="107" spans="1:12" s="41" customFormat="1" ht="14.25">
      <c r="A107" s="44"/>
      <c r="B107" s="42"/>
      <c r="C107" s="50"/>
      <c r="D107" s="44"/>
      <c r="E107" s="45"/>
      <c r="F107" s="45"/>
      <c r="G107" s="45"/>
      <c r="H107" s="46"/>
      <c r="I107" s="40"/>
      <c r="J107" s="5"/>
      <c r="K107" s="51"/>
      <c r="L107" s="51"/>
    </row>
    <row r="108" spans="1:12" s="41" customFormat="1" ht="14.25">
      <c r="A108" s="44"/>
      <c r="B108" s="42"/>
      <c r="C108" s="50"/>
      <c r="D108" s="44"/>
      <c r="E108" s="45"/>
      <c r="F108" s="45"/>
      <c r="G108" s="45"/>
      <c r="H108" s="46"/>
      <c r="I108" s="40"/>
      <c r="J108" s="5"/>
      <c r="K108" s="35"/>
      <c r="L108" s="49"/>
    </row>
    <row r="109" spans="1:12" s="41" customFormat="1" ht="17.25">
      <c r="A109" s="44"/>
      <c r="B109" s="42"/>
      <c r="C109" s="50"/>
      <c r="D109" s="44"/>
      <c r="E109" s="45"/>
      <c r="F109" s="45"/>
      <c r="G109" s="45"/>
      <c r="H109" s="46"/>
      <c r="I109" s="52"/>
      <c r="J109" s="9"/>
      <c r="K109" s="6"/>
      <c r="L109" s="5"/>
    </row>
    <row r="110" spans="1:12" s="41" customFormat="1" ht="14.25">
      <c r="A110" s="44"/>
      <c r="B110" s="42"/>
      <c r="C110" s="50"/>
      <c r="D110" s="44"/>
      <c r="E110" s="45"/>
      <c r="F110" s="45"/>
      <c r="G110" s="45"/>
      <c r="H110" s="46"/>
      <c r="I110" s="40"/>
      <c r="J110" s="5"/>
      <c r="K110" s="26"/>
      <c r="L110" s="5"/>
    </row>
    <row r="111" spans="1:12" s="41" customFormat="1" ht="17.25">
      <c r="A111" s="44"/>
      <c r="B111" s="42"/>
      <c r="C111" s="50"/>
      <c r="D111" s="44"/>
      <c r="E111" s="45"/>
      <c r="F111" s="45"/>
      <c r="G111" s="45"/>
      <c r="H111" s="46"/>
      <c r="I111" s="40"/>
      <c r="J111" s="5"/>
      <c r="K111" s="7"/>
      <c r="L111" s="9"/>
    </row>
    <row r="112" spans="1:12" s="41" customFormat="1" ht="14.25">
      <c r="A112" s="44"/>
      <c r="B112" s="42"/>
      <c r="C112" s="50"/>
      <c r="D112" s="44"/>
      <c r="E112" s="45"/>
      <c r="F112" s="45"/>
      <c r="G112" s="45"/>
      <c r="H112" s="46"/>
      <c r="I112" s="40"/>
      <c r="J112" s="5"/>
      <c r="K112" s="51"/>
      <c r="L112" s="51"/>
    </row>
    <row r="113" spans="1:12" s="41" customFormat="1" ht="14.25">
      <c r="A113" s="44"/>
      <c r="B113" s="42"/>
      <c r="C113" s="50"/>
      <c r="D113" s="44"/>
      <c r="E113" s="45"/>
      <c r="F113" s="45"/>
      <c r="G113" s="45"/>
      <c r="H113" s="46"/>
      <c r="I113" s="40"/>
      <c r="J113" s="5"/>
      <c r="K113" s="51"/>
      <c r="L113" s="51"/>
    </row>
    <row r="114" spans="1:12" s="41" customFormat="1" ht="14.25">
      <c r="A114" s="44"/>
      <c r="B114" s="42"/>
      <c r="C114" s="50"/>
      <c r="D114" s="44"/>
      <c r="E114" s="45"/>
      <c r="F114" s="45"/>
      <c r="G114" s="45"/>
      <c r="H114" s="46"/>
      <c r="I114" s="40"/>
      <c r="J114" s="5"/>
      <c r="K114" s="51"/>
      <c r="L114" s="51"/>
    </row>
    <row r="115" spans="1:12" s="41" customFormat="1" ht="14.25">
      <c r="A115" s="44"/>
      <c r="B115" s="42"/>
      <c r="C115" s="50"/>
      <c r="D115" s="44"/>
      <c r="E115" s="45"/>
      <c r="F115" s="45"/>
      <c r="G115" s="45"/>
      <c r="H115" s="46"/>
      <c r="I115" s="40"/>
      <c r="J115" s="5"/>
      <c r="K115" s="51"/>
      <c r="L115" s="51"/>
    </row>
    <row r="116" spans="1:12" s="41" customFormat="1" ht="14.25">
      <c r="A116" s="44"/>
      <c r="B116" s="42"/>
      <c r="C116" s="50"/>
      <c r="D116" s="44"/>
      <c r="E116" s="45"/>
      <c r="F116" s="45"/>
      <c r="G116" s="45"/>
      <c r="H116" s="46"/>
      <c r="I116" s="40"/>
      <c r="J116" s="5"/>
      <c r="K116" s="51"/>
      <c r="L116" s="51"/>
    </row>
    <row r="117" spans="1:12" s="41" customFormat="1" ht="14.25">
      <c r="A117" s="44"/>
      <c r="B117" s="42"/>
      <c r="C117" s="50"/>
      <c r="D117" s="44"/>
      <c r="E117" s="45"/>
      <c r="F117" s="45"/>
      <c r="G117" s="45"/>
      <c r="H117" s="46"/>
      <c r="I117" s="40"/>
      <c r="J117" s="5"/>
      <c r="K117" s="51"/>
      <c r="L117" s="51"/>
    </row>
    <row r="118" spans="1:12" s="41" customFormat="1" ht="14.25">
      <c r="A118" s="44"/>
      <c r="B118" s="42"/>
      <c r="C118" s="50"/>
      <c r="D118" s="44"/>
      <c r="E118" s="45"/>
      <c r="F118" s="45"/>
      <c r="G118" s="45"/>
      <c r="H118" s="46"/>
      <c r="I118" s="40"/>
      <c r="J118" s="5"/>
      <c r="K118" s="51"/>
      <c r="L118" s="51"/>
    </row>
    <row r="119" spans="1:12" s="41" customFormat="1" ht="14.25">
      <c r="A119" s="44"/>
      <c r="B119" s="42"/>
      <c r="C119" s="50"/>
      <c r="D119" s="44"/>
      <c r="E119" s="45"/>
      <c r="F119" s="45"/>
      <c r="G119" s="45"/>
      <c r="H119" s="46"/>
      <c r="I119" s="40"/>
      <c r="J119" s="5"/>
      <c r="K119" s="51"/>
      <c r="L119" s="51"/>
    </row>
    <row r="120" spans="1:12" s="41" customFormat="1" ht="14.25">
      <c r="A120" s="44"/>
      <c r="B120" s="42"/>
      <c r="C120" s="50"/>
      <c r="D120" s="44"/>
      <c r="E120" s="45"/>
      <c r="F120" s="45"/>
      <c r="G120" s="45"/>
      <c r="H120" s="46"/>
      <c r="I120" s="40"/>
      <c r="J120" s="5"/>
      <c r="K120" s="51"/>
      <c r="L120" s="51"/>
    </row>
    <row r="121" spans="1:12" s="41" customFormat="1" ht="14.25">
      <c r="A121" s="44"/>
      <c r="B121" s="42"/>
      <c r="C121" s="50"/>
      <c r="D121" s="44"/>
      <c r="E121" s="45"/>
      <c r="F121" s="45"/>
      <c r="G121" s="45"/>
      <c r="H121" s="46"/>
      <c r="I121" s="40"/>
      <c r="J121" s="5"/>
      <c r="K121" s="51"/>
      <c r="L121" s="51"/>
    </row>
    <row r="122" spans="1:12" s="41" customFormat="1" ht="14.25">
      <c r="A122" s="44"/>
      <c r="B122" s="42"/>
      <c r="C122" s="50"/>
      <c r="D122" s="44"/>
      <c r="E122" s="45"/>
      <c r="F122" s="45"/>
      <c r="G122" s="45"/>
      <c r="H122" s="46"/>
      <c r="I122" s="40"/>
      <c r="J122" s="5"/>
      <c r="K122" s="51"/>
      <c r="L122" s="51"/>
    </row>
    <row r="123" spans="1:12" s="41" customFormat="1" ht="14.25">
      <c r="A123" s="44"/>
      <c r="B123" s="42"/>
      <c r="C123" s="50"/>
      <c r="D123" s="44"/>
      <c r="E123" s="45"/>
      <c r="F123" s="45"/>
      <c r="G123" s="45"/>
      <c r="H123" s="46"/>
      <c r="I123" s="40"/>
      <c r="J123" s="5"/>
      <c r="K123" s="51"/>
      <c r="L123" s="51"/>
    </row>
    <row r="124" spans="1:12" s="41" customFormat="1" ht="14.25">
      <c r="A124" s="44"/>
      <c r="B124" s="42"/>
      <c r="C124" s="50"/>
      <c r="D124" s="44"/>
      <c r="E124" s="45"/>
      <c r="F124" s="45"/>
      <c r="G124" s="45"/>
      <c r="H124" s="46"/>
      <c r="I124" s="40"/>
      <c r="J124" s="5"/>
      <c r="K124" s="51"/>
      <c r="L124" s="51"/>
    </row>
    <row r="125" spans="1:12" s="41" customFormat="1" ht="14.25">
      <c r="A125" s="44"/>
      <c r="B125" s="42"/>
      <c r="C125" s="50"/>
      <c r="D125" s="44"/>
      <c r="E125" s="45"/>
      <c r="F125" s="45"/>
      <c r="G125" s="45"/>
      <c r="H125" s="46"/>
      <c r="I125" s="40"/>
      <c r="J125" s="5"/>
      <c r="K125" s="51"/>
      <c r="L125" s="51"/>
    </row>
    <row r="126" spans="1:12" s="41" customFormat="1" ht="14.25">
      <c r="A126" s="44"/>
      <c r="B126" s="42"/>
      <c r="C126" s="50"/>
      <c r="D126" s="44"/>
      <c r="E126" s="45"/>
      <c r="F126" s="45"/>
      <c r="G126" s="45"/>
      <c r="H126" s="46"/>
      <c r="I126" s="40"/>
      <c r="J126" s="5"/>
      <c r="K126" s="51"/>
      <c r="L126" s="51"/>
    </row>
    <row r="127" spans="1:12" s="41" customFormat="1" ht="17.25">
      <c r="A127" s="44"/>
      <c r="B127" s="42"/>
      <c r="C127" s="50"/>
      <c r="D127" s="44"/>
      <c r="E127" s="45"/>
      <c r="F127" s="45"/>
      <c r="G127" s="45"/>
      <c r="H127" s="46"/>
      <c r="I127" s="52"/>
      <c r="J127" s="9"/>
      <c r="K127" s="23"/>
      <c r="L127" s="5"/>
    </row>
    <row r="128" spans="1:12" s="41" customFormat="1" ht="14.25">
      <c r="A128" s="44"/>
      <c r="B128" s="42"/>
      <c r="C128" s="50"/>
      <c r="D128" s="44"/>
      <c r="E128" s="45"/>
      <c r="F128" s="45"/>
      <c r="G128" s="45"/>
      <c r="H128" s="46"/>
      <c r="I128" s="8"/>
      <c r="J128" s="35"/>
      <c r="K128" s="26"/>
      <c r="L128" s="5"/>
    </row>
    <row r="129" spans="1:12" s="41" customFormat="1" ht="17.25">
      <c r="A129" s="44"/>
      <c r="B129" s="42"/>
      <c r="C129" s="50"/>
      <c r="D129" s="44"/>
      <c r="E129" s="45"/>
      <c r="F129" s="45"/>
      <c r="G129" s="45"/>
      <c r="H129" s="46"/>
      <c r="I129" s="8"/>
      <c r="J129" s="35"/>
      <c r="K129" s="7"/>
      <c r="L129" s="9"/>
    </row>
    <row r="130" spans="1:12" s="41" customFormat="1" ht="14.25">
      <c r="A130" s="44"/>
      <c r="B130" s="42"/>
      <c r="C130" s="50"/>
      <c r="D130" s="44"/>
      <c r="E130" s="45"/>
      <c r="F130" s="45"/>
      <c r="G130" s="45"/>
      <c r="H130" s="46"/>
      <c r="I130" s="8"/>
      <c r="J130" s="35"/>
      <c r="K130" s="35"/>
      <c r="L130" s="35"/>
    </row>
    <row r="131" spans="1:12" s="41" customFormat="1" ht="14.25">
      <c r="A131" s="44"/>
      <c r="B131" s="42"/>
      <c r="C131" s="50"/>
      <c r="D131" s="44"/>
      <c r="E131" s="45"/>
      <c r="F131" s="45"/>
      <c r="G131" s="45"/>
      <c r="H131" s="46"/>
      <c r="I131" s="40"/>
      <c r="K131" s="35"/>
      <c r="L131" s="35"/>
    </row>
    <row r="132" spans="1:12" s="41" customFormat="1" ht="14.25">
      <c r="A132" s="44"/>
      <c r="B132" s="42"/>
      <c r="C132" s="50"/>
      <c r="D132" s="44"/>
      <c r="E132" s="45"/>
      <c r="F132" s="45"/>
      <c r="G132" s="45"/>
      <c r="H132" s="46"/>
      <c r="I132" s="8"/>
      <c r="J132" s="48"/>
      <c r="K132" s="35"/>
      <c r="L132" s="35"/>
    </row>
    <row r="133" spans="1:12" s="41" customFormat="1" ht="14.25">
      <c r="A133" s="44"/>
      <c r="B133" s="42"/>
      <c r="C133" s="50"/>
      <c r="D133" s="44"/>
      <c r="E133" s="45"/>
      <c r="F133" s="45"/>
      <c r="G133" s="45"/>
      <c r="H133" s="46"/>
      <c r="I133" s="40"/>
      <c r="K133" s="51"/>
      <c r="L133" s="51"/>
    </row>
    <row r="134" spans="1:12" s="41" customFormat="1" ht="14.25">
      <c r="A134" s="44"/>
      <c r="B134" s="42"/>
      <c r="C134" s="50"/>
      <c r="D134" s="44"/>
      <c r="E134" s="45"/>
      <c r="F134" s="45"/>
      <c r="G134" s="45"/>
      <c r="H134" s="46"/>
      <c r="I134" s="40"/>
      <c r="K134" s="35"/>
      <c r="L134" s="49"/>
    </row>
    <row r="135" spans="1:12" s="41" customFormat="1" ht="14.25">
      <c r="A135" s="44"/>
      <c r="B135" s="42"/>
      <c r="C135" s="50"/>
      <c r="D135" s="44"/>
      <c r="E135" s="45"/>
      <c r="F135" s="45"/>
      <c r="G135" s="45"/>
      <c r="H135" s="46"/>
      <c r="I135" s="40"/>
      <c r="K135" s="51"/>
      <c r="L135" s="51"/>
    </row>
    <row r="136" spans="1:12" s="41" customFormat="1" ht="14.25">
      <c r="A136" s="44"/>
      <c r="B136" s="42"/>
      <c r="C136" s="50"/>
      <c r="D136" s="44"/>
      <c r="E136" s="45"/>
      <c r="F136" s="45"/>
      <c r="G136" s="45"/>
      <c r="H136" s="46"/>
      <c r="I136" s="40"/>
      <c r="K136" s="51"/>
      <c r="L136" s="51"/>
    </row>
    <row r="137" spans="1:12" s="41" customFormat="1" ht="14.25">
      <c r="A137" s="44"/>
      <c r="B137" s="42"/>
      <c r="C137" s="50"/>
      <c r="D137" s="44"/>
      <c r="E137" s="45"/>
      <c r="F137" s="45"/>
      <c r="G137" s="45"/>
      <c r="H137" s="46"/>
      <c r="I137" s="40"/>
      <c r="K137" s="51"/>
      <c r="L137" s="51"/>
    </row>
    <row r="138" spans="1:12" s="41" customFormat="1" ht="14.25">
      <c r="A138" s="44"/>
      <c r="B138" s="42"/>
      <c r="C138" s="50"/>
      <c r="D138" s="44"/>
      <c r="E138" s="45"/>
      <c r="F138" s="45"/>
      <c r="G138" s="45"/>
      <c r="H138" s="46"/>
      <c r="I138" s="40"/>
      <c r="K138" s="51"/>
      <c r="L138" s="51"/>
    </row>
    <row r="139" spans="1:11" s="41" customFormat="1" ht="17.25">
      <c r="A139" s="44"/>
      <c r="B139" s="42"/>
      <c r="C139" s="50"/>
      <c r="D139" s="44"/>
      <c r="E139" s="45"/>
      <c r="F139" s="45"/>
      <c r="G139" s="45"/>
      <c r="H139" s="46"/>
      <c r="I139" s="52"/>
      <c r="J139" s="9"/>
      <c r="K139" s="23"/>
    </row>
    <row r="140" spans="1:11" s="41" customFormat="1" ht="17.25">
      <c r="A140" s="44"/>
      <c r="B140" s="42"/>
      <c r="C140" s="50"/>
      <c r="D140" s="44"/>
      <c r="E140" s="45"/>
      <c r="F140" s="45"/>
      <c r="G140" s="45"/>
      <c r="H140" s="46"/>
      <c r="I140" s="52"/>
      <c r="J140" s="9"/>
      <c r="K140" s="26"/>
    </row>
    <row r="141" spans="1:12" s="41" customFormat="1" ht="17.25">
      <c r="A141" s="44"/>
      <c r="B141" s="42"/>
      <c r="C141" s="50"/>
      <c r="D141" s="44"/>
      <c r="E141" s="45"/>
      <c r="F141" s="45"/>
      <c r="G141" s="45"/>
      <c r="H141" s="46"/>
      <c r="I141" s="52"/>
      <c r="J141" s="9"/>
      <c r="K141" s="7"/>
      <c r="L141" s="9"/>
    </row>
    <row r="142" spans="1:12" s="41" customFormat="1" ht="17.25">
      <c r="A142" s="44"/>
      <c r="B142" s="42"/>
      <c r="C142" s="50"/>
      <c r="D142" s="44"/>
      <c r="E142" s="45"/>
      <c r="F142" s="45"/>
      <c r="G142" s="45"/>
      <c r="H142" s="46"/>
      <c r="I142" s="52"/>
      <c r="J142" s="9"/>
      <c r="K142" s="7"/>
      <c r="L142" s="9"/>
    </row>
    <row r="143" spans="1:12" s="41" customFormat="1" ht="17.25">
      <c r="A143" s="44"/>
      <c r="B143" s="42"/>
      <c r="C143" s="50"/>
      <c r="D143" s="44"/>
      <c r="E143" s="45"/>
      <c r="F143" s="45"/>
      <c r="G143" s="45"/>
      <c r="H143" s="46"/>
      <c r="I143" s="40"/>
      <c r="J143" s="5"/>
      <c r="K143" s="7"/>
      <c r="L143" s="9"/>
    </row>
    <row r="144" spans="1:12" s="41" customFormat="1" ht="17.25">
      <c r="A144" s="44"/>
      <c r="B144" s="42"/>
      <c r="C144" s="50"/>
      <c r="D144" s="44"/>
      <c r="E144" s="45"/>
      <c r="F144" s="45"/>
      <c r="G144" s="45"/>
      <c r="H144" s="46"/>
      <c r="I144" s="40"/>
      <c r="J144" s="5"/>
      <c r="K144" s="7"/>
      <c r="L144" s="9"/>
    </row>
    <row r="145" spans="1:12" s="41" customFormat="1" ht="14.25">
      <c r="A145" s="44"/>
      <c r="B145" s="42"/>
      <c r="C145" s="50"/>
      <c r="D145" s="44"/>
      <c r="E145" s="45"/>
      <c r="F145" s="45"/>
      <c r="G145" s="45"/>
      <c r="H145" s="46"/>
      <c r="I145" s="40"/>
      <c r="J145" s="5"/>
      <c r="K145" s="51"/>
      <c r="L145" s="51"/>
    </row>
    <row r="146" spans="1:12" s="41" customFormat="1" ht="14.25">
      <c r="A146" s="44"/>
      <c r="B146" s="42"/>
      <c r="C146" s="50"/>
      <c r="D146" s="44"/>
      <c r="E146" s="45"/>
      <c r="F146" s="45"/>
      <c r="G146" s="45"/>
      <c r="H146" s="46"/>
      <c r="I146" s="40"/>
      <c r="J146" s="5"/>
      <c r="K146" s="51"/>
      <c r="L146" s="51"/>
    </row>
    <row r="147" spans="1:12" s="41" customFormat="1" ht="14.25">
      <c r="A147" s="44"/>
      <c r="B147" s="42"/>
      <c r="C147" s="50"/>
      <c r="D147" s="44"/>
      <c r="E147" s="45"/>
      <c r="F147" s="45"/>
      <c r="G147" s="45"/>
      <c r="H147" s="46"/>
      <c r="I147" s="40"/>
      <c r="J147" s="5"/>
      <c r="K147" s="51"/>
      <c r="L147" s="51"/>
    </row>
    <row r="148" spans="1:12" s="41" customFormat="1" ht="16.5" customHeight="1">
      <c r="A148" s="44"/>
      <c r="B148" s="42"/>
      <c r="C148" s="50"/>
      <c r="D148" s="44"/>
      <c r="E148" s="45"/>
      <c r="F148" s="45"/>
      <c r="G148" s="45"/>
      <c r="H148" s="46"/>
      <c r="I148" s="40"/>
      <c r="J148" s="5"/>
      <c r="K148" s="51"/>
      <c r="L148" s="51"/>
    </row>
    <row r="149" spans="1:12" s="41" customFormat="1" ht="17.25">
      <c r="A149" s="44"/>
      <c r="B149" s="42"/>
      <c r="C149" s="50"/>
      <c r="D149" s="44"/>
      <c r="E149" s="45"/>
      <c r="F149" s="45"/>
      <c r="G149" s="45"/>
      <c r="H149" s="46"/>
      <c r="I149" s="52"/>
      <c r="J149" s="9"/>
      <c r="K149" s="23"/>
      <c r="L149" s="5"/>
    </row>
    <row r="150" spans="1:12" s="41" customFormat="1" ht="14.25">
      <c r="A150" s="44"/>
      <c r="B150" s="42"/>
      <c r="C150" s="50"/>
      <c r="D150" s="44"/>
      <c r="E150" s="45"/>
      <c r="F150" s="45"/>
      <c r="G150" s="45"/>
      <c r="H150" s="46"/>
      <c r="I150" s="40"/>
      <c r="K150" s="26"/>
      <c r="L150" s="5"/>
    </row>
    <row r="151" spans="1:12" s="41" customFormat="1" ht="17.25">
      <c r="A151" s="44"/>
      <c r="B151" s="42"/>
      <c r="C151" s="50"/>
      <c r="D151" s="44"/>
      <c r="E151" s="45"/>
      <c r="F151" s="45"/>
      <c r="G151" s="45"/>
      <c r="H151" s="46"/>
      <c r="I151" s="40"/>
      <c r="K151" s="7"/>
      <c r="L151" s="9"/>
    </row>
    <row r="152" spans="1:12" s="41" customFormat="1" ht="14.25">
      <c r="A152" s="44"/>
      <c r="B152" s="42"/>
      <c r="C152" s="50"/>
      <c r="D152" s="44"/>
      <c r="E152" s="45"/>
      <c r="F152" s="45"/>
      <c r="G152" s="45"/>
      <c r="H152" s="46"/>
      <c r="I152" s="40"/>
      <c r="K152" s="51"/>
      <c r="L152" s="51"/>
    </row>
    <row r="153" spans="1:12" s="41" customFormat="1" ht="14.25">
      <c r="A153" s="44"/>
      <c r="B153" s="42"/>
      <c r="C153" s="50"/>
      <c r="D153" s="44"/>
      <c r="E153" s="45"/>
      <c r="F153" s="45"/>
      <c r="G153" s="45"/>
      <c r="H153" s="46"/>
      <c r="I153" s="40"/>
      <c r="J153" s="5"/>
      <c r="K153" s="51"/>
      <c r="L153" s="51"/>
    </row>
    <row r="154" spans="1:12" s="41" customFormat="1" ht="15" customHeight="1">
      <c r="A154" s="44"/>
      <c r="B154" s="42"/>
      <c r="C154" s="50"/>
      <c r="D154" s="44"/>
      <c r="E154" s="45"/>
      <c r="F154" s="45"/>
      <c r="G154" s="45"/>
      <c r="H154" s="46"/>
      <c r="I154" s="40"/>
      <c r="J154" s="5"/>
      <c r="K154" s="51"/>
      <c r="L154" s="51"/>
    </row>
    <row r="155" spans="1:12" s="41" customFormat="1" ht="17.25">
      <c r="A155" s="44"/>
      <c r="B155" s="42"/>
      <c r="C155" s="50"/>
      <c r="D155" s="44"/>
      <c r="E155" s="45"/>
      <c r="F155" s="45"/>
      <c r="G155" s="45"/>
      <c r="H155" s="46"/>
      <c r="I155" s="60"/>
      <c r="J155" s="56"/>
      <c r="K155" s="23"/>
      <c r="L155" s="5"/>
    </row>
    <row r="156" spans="1:12" s="41" customFormat="1" ht="14.25">
      <c r="A156" s="44"/>
      <c r="B156" s="42"/>
      <c r="C156" s="50"/>
      <c r="D156" s="44"/>
      <c r="E156" s="45"/>
      <c r="F156" s="45"/>
      <c r="G156" s="45"/>
      <c r="H156" s="46"/>
      <c r="I156" s="40"/>
      <c r="K156" s="23"/>
      <c r="L156" s="5"/>
    </row>
    <row r="157" spans="1:12" s="41" customFormat="1" ht="14.25" customHeight="1">
      <c r="A157" s="44"/>
      <c r="B157" s="42"/>
      <c r="C157" s="50"/>
      <c r="D157" s="44"/>
      <c r="E157" s="45"/>
      <c r="F157" s="45"/>
      <c r="G157" s="45"/>
      <c r="H157" s="46"/>
      <c r="I157" s="40"/>
      <c r="J157" s="5"/>
      <c r="K157" s="57"/>
      <c r="L157" s="56"/>
    </row>
    <row r="158" spans="1:12" s="41" customFormat="1" ht="14.25">
      <c r="A158" s="44"/>
      <c r="B158" s="42"/>
      <c r="C158" s="50"/>
      <c r="D158" s="44"/>
      <c r="E158" s="45"/>
      <c r="F158" s="45"/>
      <c r="G158" s="45"/>
      <c r="H158" s="46"/>
      <c r="I158" s="40"/>
      <c r="J158" s="5"/>
      <c r="K158" s="51"/>
      <c r="L158" s="51"/>
    </row>
    <row r="159" spans="1:12" s="41" customFormat="1" ht="14.25">
      <c r="A159" s="44"/>
      <c r="B159" s="42"/>
      <c r="C159" s="50"/>
      <c r="D159" s="44"/>
      <c r="E159" s="45"/>
      <c r="F159" s="45"/>
      <c r="G159" s="45"/>
      <c r="H159" s="46"/>
      <c r="I159" s="142"/>
      <c r="J159" s="58"/>
      <c r="K159" s="23"/>
      <c r="L159" s="5"/>
    </row>
    <row r="160" spans="1:12" s="41" customFormat="1" ht="12.75">
      <c r="A160" s="44"/>
      <c r="B160" s="42"/>
      <c r="C160" s="50"/>
      <c r="D160" s="44"/>
      <c r="E160" s="45"/>
      <c r="F160" s="45"/>
      <c r="G160" s="45"/>
      <c r="H160" s="46"/>
      <c r="I160" s="142"/>
      <c r="J160" s="58"/>
      <c r="K160" s="61"/>
      <c r="L160" s="5"/>
    </row>
    <row r="161" spans="1:12" s="41" customFormat="1" ht="18">
      <c r="A161" s="44"/>
      <c r="B161" s="42"/>
      <c r="C161" s="50"/>
      <c r="D161" s="44"/>
      <c r="E161" s="45"/>
      <c r="F161" s="45"/>
      <c r="G161" s="45"/>
      <c r="H161" s="46"/>
      <c r="I161" s="142"/>
      <c r="J161" s="58"/>
      <c r="K161" s="62"/>
      <c r="L161" s="58"/>
    </row>
    <row r="162" spans="1:12" s="41" customFormat="1" ht="18">
      <c r="A162" s="44"/>
      <c r="B162" s="42"/>
      <c r="C162" s="50"/>
      <c r="D162" s="44"/>
      <c r="E162" s="45"/>
      <c r="F162" s="45"/>
      <c r="G162" s="45"/>
      <c r="H162" s="46"/>
      <c r="I162" s="143"/>
      <c r="J162" s="24"/>
      <c r="K162" s="62"/>
      <c r="L162" s="58"/>
    </row>
    <row r="163" spans="1:12" s="41" customFormat="1" ht="18">
      <c r="A163" s="44"/>
      <c r="B163" s="42"/>
      <c r="C163" s="50"/>
      <c r="D163" s="44"/>
      <c r="E163" s="45"/>
      <c r="F163" s="45"/>
      <c r="G163" s="45"/>
      <c r="H163" s="46"/>
      <c r="I163" s="143"/>
      <c r="J163" s="24"/>
      <c r="K163" s="62"/>
      <c r="L163" s="58"/>
    </row>
    <row r="164" spans="1:12" s="41" customFormat="1" ht="18">
      <c r="A164" s="44"/>
      <c r="B164" s="42"/>
      <c r="C164" s="50"/>
      <c r="D164" s="44"/>
      <c r="E164" s="45"/>
      <c r="F164" s="45"/>
      <c r="G164" s="45"/>
      <c r="H164" s="46"/>
      <c r="I164" s="143"/>
      <c r="J164" s="24"/>
      <c r="K164" s="22"/>
      <c r="L164" s="24"/>
    </row>
    <row r="165" spans="1:12" s="41" customFormat="1" ht="18">
      <c r="A165" s="44"/>
      <c r="B165" s="42"/>
      <c r="C165" s="50"/>
      <c r="D165" s="44"/>
      <c r="E165" s="45"/>
      <c r="F165" s="45"/>
      <c r="G165" s="45"/>
      <c r="H165" s="46"/>
      <c r="I165" s="143"/>
      <c r="J165" s="24"/>
      <c r="K165" s="24"/>
      <c r="L165" s="24"/>
    </row>
    <row r="166" spans="1:12" s="41" customFormat="1" ht="18">
      <c r="A166" s="44"/>
      <c r="B166" s="42"/>
      <c r="C166" s="50"/>
      <c r="D166" s="44"/>
      <c r="E166" s="45"/>
      <c r="F166" s="45"/>
      <c r="G166" s="45"/>
      <c r="H166" s="46"/>
      <c r="I166" s="144"/>
      <c r="J166" s="59"/>
      <c r="K166" s="25"/>
      <c r="L166" s="24"/>
    </row>
    <row r="167" spans="1:12" s="41" customFormat="1" ht="18">
      <c r="A167" s="44"/>
      <c r="B167" s="42"/>
      <c r="C167" s="50"/>
      <c r="D167" s="44"/>
      <c r="E167" s="45"/>
      <c r="F167" s="45"/>
      <c r="G167" s="45"/>
      <c r="H167" s="46"/>
      <c r="I167" s="143"/>
      <c r="J167" s="24"/>
      <c r="K167" s="25"/>
      <c r="L167" s="24"/>
    </row>
    <row r="168" spans="1:12" s="41" customFormat="1" ht="18">
      <c r="A168" s="44"/>
      <c r="B168" s="42"/>
      <c r="C168" s="50"/>
      <c r="D168" s="44"/>
      <c r="E168" s="45"/>
      <c r="F168" s="45"/>
      <c r="G168" s="45"/>
      <c r="H168" s="46"/>
      <c r="I168" s="40"/>
      <c r="J168" s="37"/>
      <c r="K168" s="63"/>
      <c r="L168" s="59"/>
    </row>
    <row r="169" spans="1:12" s="41" customFormat="1" ht="18">
      <c r="A169" s="44"/>
      <c r="B169" s="42"/>
      <c r="C169" s="50"/>
      <c r="D169" s="44"/>
      <c r="E169" s="45"/>
      <c r="F169" s="45"/>
      <c r="G169" s="45"/>
      <c r="H169" s="46"/>
      <c r="I169" s="145"/>
      <c r="J169" s="38"/>
      <c r="K169" s="64"/>
      <c r="L169" s="24"/>
    </row>
    <row r="170" spans="1:12" s="41" customFormat="1" ht="12.75">
      <c r="A170" s="44"/>
      <c r="B170" s="42"/>
      <c r="C170" s="50"/>
      <c r="D170" s="44"/>
      <c r="E170" s="45"/>
      <c r="F170" s="45"/>
      <c r="G170" s="45"/>
      <c r="H170" s="46"/>
      <c r="I170" s="40"/>
      <c r="K170" s="37"/>
      <c r="L170" s="37"/>
    </row>
    <row r="171" spans="1:12" s="41" customFormat="1" ht="12.75">
      <c r="A171" s="44"/>
      <c r="B171" s="42"/>
      <c r="C171" s="50"/>
      <c r="D171" s="44"/>
      <c r="E171" s="45"/>
      <c r="F171" s="45"/>
      <c r="G171" s="45"/>
      <c r="H171" s="46"/>
      <c r="I171" s="40"/>
      <c r="K171" s="38"/>
      <c r="L171" s="38"/>
    </row>
    <row r="172" spans="1:11" s="41" customFormat="1" ht="13.5">
      <c r="A172" s="44"/>
      <c r="B172" s="42"/>
      <c r="C172" s="50"/>
      <c r="D172" s="44"/>
      <c r="E172" s="45"/>
      <c r="F172" s="45"/>
      <c r="G172" s="45"/>
      <c r="H172" s="46"/>
      <c r="I172" s="40"/>
      <c r="K172" s="39"/>
    </row>
    <row r="173" spans="1:11" s="41" customFormat="1" ht="55.5" customHeight="1">
      <c r="A173" s="44"/>
      <c r="B173" s="42"/>
      <c r="C173" s="50"/>
      <c r="D173" s="44"/>
      <c r="E173" s="45"/>
      <c r="F173" s="45"/>
      <c r="G173" s="45"/>
      <c r="H173" s="46"/>
      <c r="I173" s="40"/>
      <c r="K173" s="45"/>
    </row>
    <row r="174" spans="1:11" s="41" customFormat="1" ht="78" customHeight="1">
      <c r="A174" s="44"/>
      <c r="B174" s="42"/>
      <c r="C174" s="50"/>
      <c r="D174" s="44"/>
      <c r="E174" s="45"/>
      <c r="F174" s="45"/>
      <c r="G174" s="45"/>
      <c r="H174" s="46"/>
      <c r="I174" s="40"/>
      <c r="K174" s="45"/>
    </row>
    <row r="175" spans="1:11" s="41" customFormat="1" ht="12.75">
      <c r="A175" s="44"/>
      <c r="B175" s="42"/>
      <c r="C175" s="50"/>
      <c r="D175" s="44"/>
      <c r="E175" s="45"/>
      <c r="F175" s="45"/>
      <c r="G175" s="45"/>
      <c r="H175" s="46"/>
      <c r="I175" s="40"/>
      <c r="K175" s="45"/>
    </row>
    <row r="176" spans="1:11" s="41" customFormat="1" ht="12.75">
      <c r="A176" s="44"/>
      <c r="B176" s="42"/>
      <c r="C176" s="50"/>
      <c r="D176" s="44"/>
      <c r="E176" s="45"/>
      <c r="F176" s="45"/>
      <c r="G176" s="45"/>
      <c r="H176" s="46"/>
      <c r="I176" s="40"/>
      <c r="K176" s="45"/>
    </row>
    <row r="177" spans="1:11" s="41" customFormat="1" ht="12.75">
      <c r="A177" s="44"/>
      <c r="B177" s="42"/>
      <c r="C177" s="50"/>
      <c r="D177" s="44"/>
      <c r="E177" s="45"/>
      <c r="F177" s="45"/>
      <c r="G177" s="45"/>
      <c r="H177" s="46"/>
      <c r="I177" s="40"/>
      <c r="K177" s="45"/>
    </row>
    <row r="178" spans="1:11" s="41" customFormat="1" ht="12.75">
      <c r="A178" s="44"/>
      <c r="B178" s="42"/>
      <c r="C178" s="50"/>
      <c r="D178" s="44"/>
      <c r="E178" s="45"/>
      <c r="F178" s="45"/>
      <c r="G178" s="45"/>
      <c r="H178" s="46"/>
      <c r="I178" s="40"/>
      <c r="K178" s="45"/>
    </row>
    <row r="179" spans="1:11" s="41" customFormat="1" ht="58.5" customHeight="1">
      <c r="A179" s="44"/>
      <c r="B179" s="42"/>
      <c r="C179" s="50"/>
      <c r="D179" s="44"/>
      <c r="E179" s="45"/>
      <c r="F179" s="45"/>
      <c r="G179" s="45"/>
      <c r="H179" s="46"/>
      <c r="I179" s="40"/>
      <c r="K179" s="45"/>
    </row>
    <row r="180" spans="1:11" s="41" customFormat="1" ht="12.75">
      <c r="A180" s="44"/>
      <c r="B180" s="42"/>
      <c r="C180" s="50"/>
      <c r="D180" s="44"/>
      <c r="E180" s="45"/>
      <c r="F180" s="45"/>
      <c r="G180" s="45"/>
      <c r="H180" s="46"/>
      <c r="I180" s="40"/>
      <c r="K180" s="45"/>
    </row>
    <row r="181" spans="1:11" s="41" customFormat="1" ht="12.75">
      <c r="A181" s="44"/>
      <c r="B181" s="42"/>
      <c r="C181" s="50"/>
      <c r="D181" s="44"/>
      <c r="E181" s="45"/>
      <c r="F181" s="45"/>
      <c r="G181" s="45"/>
      <c r="H181" s="46"/>
      <c r="I181" s="40"/>
      <c r="K181" s="45"/>
    </row>
    <row r="182" spans="1:11" s="41" customFormat="1" ht="12.75">
      <c r="A182" s="44"/>
      <c r="B182" s="42"/>
      <c r="C182" s="50"/>
      <c r="D182" s="44"/>
      <c r="E182" s="45"/>
      <c r="F182" s="45"/>
      <c r="G182" s="45"/>
      <c r="H182" s="46"/>
      <c r="I182" s="40"/>
      <c r="K182" s="45"/>
    </row>
    <row r="183" spans="1:11" s="41" customFormat="1" ht="12.75">
      <c r="A183" s="44"/>
      <c r="B183" s="42"/>
      <c r="C183" s="50"/>
      <c r="D183" s="44"/>
      <c r="E183" s="45"/>
      <c r="F183" s="45"/>
      <c r="G183" s="45"/>
      <c r="H183" s="46"/>
      <c r="I183" s="40"/>
      <c r="K183" s="45"/>
    </row>
    <row r="184" spans="1:11" s="41" customFormat="1" ht="12.75">
      <c r="A184" s="44"/>
      <c r="B184" s="42"/>
      <c r="C184" s="50"/>
      <c r="D184" s="44"/>
      <c r="E184" s="45"/>
      <c r="F184" s="45"/>
      <c r="G184" s="45"/>
      <c r="H184" s="46"/>
      <c r="I184" s="40"/>
      <c r="K184" s="45"/>
    </row>
    <row r="185" spans="1:11" s="41" customFormat="1" ht="12.75">
      <c r="A185" s="44"/>
      <c r="B185" s="42"/>
      <c r="C185" s="50"/>
      <c r="D185" s="44"/>
      <c r="E185" s="45"/>
      <c r="F185" s="45"/>
      <c r="G185" s="45"/>
      <c r="H185" s="46"/>
      <c r="I185" s="40"/>
      <c r="K185" s="45"/>
    </row>
    <row r="186" spans="1:11" s="41" customFormat="1" ht="12.75">
      <c r="A186" s="44"/>
      <c r="B186" s="42"/>
      <c r="C186" s="50"/>
      <c r="D186" s="44"/>
      <c r="E186" s="45"/>
      <c r="F186" s="45"/>
      <c r="G186" s="45"/>
      <c r="H186" s="46"/>
      <c r="I186" s="40"/>
      <c r="K186" s="45"/>
    </row>
    <row r="187" spans="1:11" s="41" customFormat="1" ht="12.75">
      <c r="A187" s="44"/>
      <c r="B187" s="42"/>
      <c r="C187" s="50"/>
      <c r="D187" s="44"/>
      <c r="E187" s="45"/>
      <c r="F187" s="45"/>
      <c r="G187" s="45"/>
      <c r="H187" s="46"/>
      <c r="I187" s="40"/>
      <c r="K187" s="45"/>
    </row>
    <row r="188" spans="1:11" s="41" customFormat="1" ht="12.75">
      <c r="A188" s="44"/>
      <c r="B188" s="42"/>
      <c r="C188" s="50"/>
      <c r="D188" s="44"/>
      <c r="E188" s="45"/>
      <c r="F188" s="45"/>
      <c r="G188" s="45"/>
      <c r="H188" s="65"/>
      <c r="I188" s="40"/>
      <c r="K188" s="45"/>
    </row>
    <row r="189" spans="1:11" s="41" customFormat="1" ht="12.75">
      <c r="A189" s="44"/>
      <c r="B189" s="42"/>
      <c r="C189" s="50"/>
      <c r="D189" s="44"/>
      <c r="E189" s="45"/>
      <c r="F189" s="45"/>
      <c r="G189" s="45"/>
      <c r="H189" s="65"/>
      <c r="I189" s="40"/>
      <c r="K189" s="45"/>
    </row>
    <row r="190" spans="1:11" s="41" customFormat="1" ht="12.75">
      <c r="A190" s="44"/>
      <c r="B190" s="42"/>
      <c r="C190" s="50"/>
      <c r="D190" s="44"/>
      <c r="E190" s="45"/>
      <c r="F190" s="45"/>
      <c r="G190" s="45"/>
      <c r="H190" s="65"/>
      <c r="I190" s="40"/>
      <c r="K190" s="45"/>
    </row>
    <row r="191" spans="1:11" s="41" customFormat="1" ht="12.75">
      <c r="A191" s="44"/>
      <c r="B191" s="42"/>
      <c r="C191" s="50"/>
      <c r="D191" s="44"/>
      <c r="E191" s="45"/>
      <c r="F191" s="45"/>
      <c r="G191" s="45"/>
      <c r="H191" s="65"/>
      <c r="I191" s="40"/>
      <c r="K191" s="45"/>
    </row>
    <row r="192" spans="1:11" s="41" customFormat="1" ht="12.75">
      <c r="A192" s="44"/>
      <c r="B192" s="42"/>
      <c r="C192" s="50"/>
      <c r="D192" s="44"/>
      <c r="E192" s="45"/>
      <c r="F192" s="45"/>
      <c r="G192" s="45"/>
      <c r="H192" s="65"/>
      <c r="I192" s="40"/>
      <c r="K192" s="45"/>
    </row>
    <row r="193" spans="1:11" s="41" customFormat="1" ht="12.75">
      <c r="A193" s="44"/>
      <c r="B193" s="42"/>
      <c r="C193" s="50"/>
      <c r="D193" s="44"/>
      <c r="E193" s="45"/>
      <c r="F193" s="45"/>
      <c r="G193" s="45"/>
      <c r="H193" s="65"/>
      <c r="I193" s="40"/>
      <c r="K193" s="45"/>
    </row>
    <row r="194" spans="1:11" s="41" customFormat="1" ht="12.75">
      <c r="A194" s="44"/>
      <c r="B194" s="42"/>
      <c r="C194" s="50"/>
      <c r="D194" s="44"/>
      <c r="E194" s="45"/>
      <c r="F194" s="45"/>
      <c r="G194" s="45"/>
      <c r="H194" s="65"/>
      <c r="I194" s="40"/>
      <c r="K194" s="45"/>
    </row>
    <row r="195" spans="1:11" s="41" customFormat="1" ht="12.75">
      <c r="A195" s="44"/>
      <c r="B195" s="42"/>
      <c r="C195" s="50"/>
      <c r="D195" s="44"/>
      <c r="E195" s="45"/>
      <c r="F195" s="45"/>
      <c r="G195" s="45"/>
      <c r="H195" s="65"/>
      <c r="I195" s="40"/>
      <c r="K195" s="45"/>
    </row>
    <row r="196" spans="1:11" s="41" customFormat="1" ht="12.75">
      <c r="A196" s="44"/>
      <c r="B196" s="42"/>
      <c r="C196" s="50"/>
      <c r="D196" s="44"/>
      <c r="E196" s="45"/>
      <c r="F196" s="45"/>
      <c r="G196" s="45"/>
      <c r="H196" s="65"/>
      <c r="I196" s="40"/>
      <c r="K196" s="45"/>
    </row>
    <row r="197" spans="1:11" s="41" customFormat="1" ht="12.75">
      <c r="A197" s="44"/>
      <c r="B197" s="42"/>
      <c r="C197" s="50"/>
      <c r="D197" s="44"/>
      <c r="E197" s="45"/>
      <c r="F197" s="45"/>
      <c r="G197" s="45"/>
      <c r="H197" s="65"/>
      <c r="I197" s="40"/>
      <c r="K197" s="45"/>
    </row>
    <row r="198" spans="1:11" s="41" customFormat="1" ht="12.75">
      <c r="A198" s="44"/>
      <c r="B198" s="42"/>
      <c r="C198" s="50"/>
      <c r="D198" s="44"/>
      <c r="E198" s="45"/>
      <c r="F198" s="45"/>
      <c r="G198" s="45"/>
      <c r="H198" s="65"/>
      <c r="I198" s="40"/>
      <c r="K198" s="45"/>
    </row>
    <row r="199" spans="1:11" s="41" customFormat="1" ht="12.75">
      <c r="A199" s="44"/>
      <c r="B199" s="42"/>
      <c r="C199" s="50"/>
      <c r="D199" s="44"/>
      <c r="E199" s="45"/>
      <c r="F199" s="45"/>
      <c r="G199" s="45"/>
      <c r="H199" s="65"/>
      <c r="I199" s="40"/>
      <c r="K199" s="45"/>
    </row>
    <row r="200" spans="1:11" s="41" customFormat="1" ht="12.75">
      <c r="A200" s="44"/>
      <c r="B200" s="42"/>
      <c r="C200" s="50"/>
      <c r="D200" s="44"/>
      <c r="E200" s="45"/>
      <c r="F200" s="45"/>
      <c r="G200" s="45"/>
      <c r="H200" s="65"/>
      <c r="I200" s="40"/>
      <c r="K200" s="45"/>
    </row>
    <row r="201" spans="1:11" s="41" customFormat="1" ht="12.75">
      <c r="A201" s="44"/>
      <c r="B201" s="42"/>
      <c r="C201" s="50"/>
      <c r="D201" s="44"/>
      <c r="E201" s="45"/>
      <c r="F201" s="45"/>
      <c r="G201" s="45"/>
      <c r="H201" s="65"/>
      <c r="I201" s="40"/>
      <c r="K201" s="45"/>
    </row>
    <row r="202" spans="1:11" s="41" customFormat="1" ht="12.75">
      <c r="A202" s="44"/>
      <c r="B202" s="42"/>
      <c r="C202" s="50"/>
      <c r="D202" s="44"/>
      <c r="E202" s="45"/>
      <c r="F202" s="45"/>
      <c r="G202" s="45"/>
      <c r="H202" s="65"/>
      <c r="I202" s="40"/>
      <c r="K202" s="45"/>
    </row>
    <row r="203" spans="1:11" s="41" customFormat="1" ht="12.75">
      <c r="A203" s="44"/>
      <c r="B203" s="42"/>
      <c r="C203" s="50"/>
      <c r="D203" s="44"/>
      <c r="E203" s="45"/>
      <c r="F203" s="45"/>
      <c r="G203" s="45"/>
      <c r="H203" s="65"/>
      <c r="I203" s="40"/>
      <c r="K203" s="45"/>
    </row>
    <row r="204" spans="1:11" s="41" customFormat="1" ht="12.75">
      <c r="A204" s="44"/>
      <c r="B204" s="42"/>
      <c r="C204" s="50"/>
      <c r="D204" s="44"/>
      <c r="E204" s="45"/>
      <c r="F204" s="45"/>
      <c r="G204" s="45"/>
      <c r="H204" s="65"/>
      <c r="I204" s="40"/>
      <c r="K204" s="45"/>
    </row>
    <row r="205" spans="1:11" s="41" customFormat="1" ht="12.75">
      <c r="A205" s="44"/>
      <c r="B205" s="42"/>
      <c r="C205" s="50"/>
      <c r="D205" s="44"/>
      <c r="E205" s="45"/>
      <c r="F205" s="45"/>
      <c r="G205" s="45"/>
      <c r="H205" s="65"/>
      <c r="I205" s="40"/>
      <c r="K205" s="45"/>
    </row>
    <row r="206" spans="1:11" s="41" customFormat="1" ht="12.75">
      <c r="A206" s="44"/>
      <c r="B206" s="42"/>
      <c r="C206" s="50"/>
      <c r="D206" s="44"/>
      <c r="E206" s="45"/>
      <c r="F206" s="45"/>
      <c r="G206" s="45"/>
      <c r="H206" s="65"/>
      <c r="I206" s="40"/>
      <c r="K206" s="45"/>
    </row>
    <row r="207" spans="1:11" s="41" customFormat="1" ht="12.75">
      <c r="A207" s="44"/>
      <c r="B207" s="42"/>
      <c r="C207" s="50"/>
      <c r="D207" s="44"/>
      <c r="E207" s="45"/>
      <c r="F207" s="45"/>
      <c r="G207" s="45"/>
      <c r="H207" s="65"/>
      <c r="I207" s="40"/>
      <c r="K207" s="45"/>
    </row>
    <row r="208" spans="1:11" s="41" customFormat="1" ht="12.75">
      <c r="A208" s="44"/>
      <c r="B208" s="42"/>
      <c r="C208" s="50"/>
      <c r="D208" s="44"/>
      <c r="E208" s="45"/>
      <c r="F208" s="45"/>
      <c r="G208" s="45"/>
      <c r="H208" s="65"/>
      <c r="I208" s="40"/>
      <c r="K208" s="45"/>
    </row>
    <row r="209" spans="1:11" s="41" customFormat="1" ht="12.75">
      <c r="A209" s="44"/>
      <c r="B209" s="42"/>
      <c r="C209" s="50"/>
      <c r="D209" s="44"/>
      <c r="E209" s="45"/>
      <c r="F209" s="45"/>
      <c r="G209" s="45"/>
      <c r="H209" s="65"/>
      <c r="I209" s="40"/>
      <c r="K209" s="45"/>
    </row>
    <row r="210" spans="1:11" s="41" customFormat="1" ht="12.75">
      <c r="A210" s="44"/>
      <c r="B210" s="42"/>
      <c r="C210" s="50"/>
      <c r="D210" s="44"/>
      <c r="E210" s="45"/>
      <c r="F210" s="45"/>
      <c r="G210" s="45"/>
      <c r="H210" s="65"/>
      <c r="I210" s="40"/>
      <c r="K210" s="45"/>
    </row>
    <row r="211" spans="1:11" s="41" customFormat="1" ht="12.75">
      <c r="A211" s="44"/>
      <c r="B211" s="42"/>
      <c r="C211" s="50"/>
      <c r="D211" s="44"/>
      <c r="E211" s="45"/>
      <c r="F211" s="45"/>
      <c r="G211" s="45"/>
      <c r="H211" s="65"/>
      <c r="I211" s="40"/>
      <c r="K211" s="45"/>
    </row>
    <row r="212" spans="1:11" s="41" customFormat="1" ht="12.75">
      <c r="A212" s="44"/>
      <c r="B212" s="42"/>
      <c r="C212" s="50"/>
      <c r="D212" s="44"/>
      <c r="E212" s="45"/>
      <c r="F212" s="45"/>
      <c r="G212" s="45"/>
      <c r="H212" s="65"/>
      <c r="I212" s="40"/>
      <c r="K212" s="45"/>
    </row>
    <row r="213" spans="1:11" s="41" customFormat="1" ht="12.75">
      <c r="A213" s="44"/>
      <c r="B213" s="42"/>
      <c r="C213" s="50"/>
      <c r="D213" s="44"/>
      <c r="E213" s="45"/>
      <c r="F213" s="45"/>
      <c r="G213" s="45"/>
      <c r="H213" s="65"/>
      <c r="I213" s="40"/>
      <c r="K213" s="45"/>
    </row>
    <row r="214" spans="1:11" s="41" customFormat="1" ht="12.75">
      <c r="A214" s="44"/>
      <c r="B214" s="42"/>
      <c r="C214" s="50"/>
      <c r="D214" s="44"/>
      <c r="E214" s="45"/>
      <c r="F214" s="45"/>
      <c r="G214" s="45"/>
      <c r="H214" s="65"/>
      <c r="I214" s="40"/>
      <c r="K214" s="45"/>
    </row>
    <row r="215" spans="1:11" s="41" customFormat="1" ht="12.75">
      <c r="A215" s="44"/>
      <c r="B215" s="42"/>
      <c r="C215" s="50"/>
      <c r="D215" s="44"/>
      <c r="E215" s="45"/>
      <c r="F215" s="45"/>
      <c r="G215" s="45"/>
      <c r="H215" s="65"/>
      <c r="I215" s="40"/>
      <c r="K215" s="45"/>
    </row>
    <row r="216" spans="9:12" ht="12.75">
      <c r="I216" s="40"/>
      <c r="J216" s="41"/>
      <c r="L216" s="41"/>
    </row>
    <row r="217" spans="9:12" ht="12.75">
      <c r="I217" s="40"/>
      <c r="J217" s="41"/>
      <c r="L217" s="41"/>
    </row>
    <row r="218" spans="9:12" ht="12.75">
      <c r="I218" s="40"/>
      <c r="J218" s="41"/>
      <c r="L218" s="41"/>
    </row>
    <row r="219" spans="9:12" ht="12.75">
      <c r="I219" s="40"/>
      <c r="J219" s="41"/>
      <c r="L219" s="41"/>
    </row>
    <row r="220" spans="9:12" ht="12.75">
      <c r="I220" s="40"/>
      <c r="J220" s="41"/>
      <c r="L220" s="41"/>
    </row>
    <row r="221" spans="9:12" ht="12.75">
      <c r="I221" s="40"/>
      <c r="J221" s="41"/>
      <c r="L221" s="41"/>
    </row>
    <row r="222" spans="9:12" ht="12.75">
      <c r="I222" s="40"/>
      <c r="J222" s="41"/>
      <c r="L222" s="41"/>
    </row>
    <row r="223" spans="9:12" ht="12.75">
      <c r="I223" s="40"/>
      <c r="J223" s="41"/>
      <c r="L223" s="41"/>
    </row>
    <row r="224" spans="9:12" ht="12.75">
      <c r="I224" s="40"/>
      <c r="J224" s="41"/>
      <c r="L224" s="41"/>
    </row>
    <row r="225" spans="9:12" ht="12.75">
      <c r="I225" s="40"/>
      <c r="J225" s="41"/>
      <c r="L225" s="41"/>
    </row>
    <row r="226" spans="9:12" ht="12.75">
      <c r="I226" s="40"/>
      <c r="J226" s="41"/>
      <c r="L226" s="41"/>
    </row>
    <row r="227" spans="9:12" ht="12.75">
      <c r="I227" s="40"/>
      <c r="J227" s="41"/>
      <c r="L227" s="41"/>
    </row>
    <row r="228" spans="9:12" ht="12.75">
      <c r="I228" s="40"/>
      <c r="J228" s="41"/>
      <c r="L228" s="41"/>
    </row>
    <row r="229" spans="9:12" ht="12.75">
      <c r="I229" s="40"/>
      <c r="J229" s="41"/>
      <c r="L229" s="41"/>
    </row>
    <row r="230" spans="9:12" ht="12.75">
      <c r="I230" s="40"/>
      <c r="J230" s="41"/>
      <c r="L230" s="41"/>
    </row>
    <row r="231" spans="9:12" ht="12.75">
      <c r="I231" s="40"/>
      <c r="J231" s="41"/>
      <c r="L231" s="41"/>
    </row>
    <row r="232" spans="9:12" ht="12.75">
      <c r="I232" s="40"/>
      <c r="J232" s="41"/>
      <c r="L232" s="41"/>
    </row>
    <row r="233" spans="9:12" ht="12.75">
      <c r="I233" s="40"/>
      <c r="J233" s="41"/>
      <c r="L233" s="41"/>
    </row>
    <row r="234" spans="9:12" ht="12.75">
      <c r="I234" s="40"/>
      <c r="J234" s="41"/>
      <c r="L234" s="41"/>
    </row>
    <row r="235" spans="9:12" ht="12.75">
      <c r="I235" s="40"/>
      <c r="J235" s="41"/>
      <c r="L235" s="41"/>
    </row>
    <row r="236" spans="9:12" ht="12.75">
      <c r="I236" s="40"/>
      <c r="J236" s="41"/>
      <c r="L236" s="41"/>
    </row>
    <row r="237" spans="9:12" ht="12.75">
      <c r="I237" s="40"/>
      <c r="J237" s="41"/>
      <c r="L237" s="41"/>
    </row>
    <row r="238" spans="9:12" ht="12.75">
      <c r="I238" s="40"/>
      <c r="J238" s="41"/>
      <c r="L238" s="41"/>
    </row>
    <row r="239" spans="9:12" ht="12.75">
      <c r="I239" s="40"/>
      <c r="J239" s="41"/>
      <c r="L239" s="41"/>
    </row>
    <row r="240" spans="9:12" ht="12.75">
      <c r="I240" s="40"/>
      <c r="J240" s="41"/>
      <c r="L240" s="41"/>
    </row>
    <row r="241" spans="9:12" ht="12.75">
      <c r="I241" s="40"/>
      <c r="J241" s="41"/>
      <c r="L241" s="41"/>
    </row>
    <row r="242" spans="9:12" ht="12.75">
      <c r="I242" s="40"/>
      <c r="J242" s="41"/>
      <c r="L242" s="41"/>
    </row>
    <row r="243" spans="9:12" ht="12.75">
      <c r="I243" s="40"/>
      <c r="J243" s="41"/>
      <c r="L243" s="41"/>
    </row>
    <row r="244" spans="9:12" ht="12.75">
      <c r="I244" s="40"/>
      <c r="J244" s="41"/>
      <c r="L244" s="41"/>
    </row>
    <row r="245" spans="9:12" ht="12.75">
      <c r="I245" s="40"/>
      <c r="J245" s="41"/>
      <c r="L245" s="41"/>
    </row>
    <row r="246" spans="9:12" ht="12.75">
      <c r="I246" s="40"/>
      <c r="J246" s="41"/>
      <c r="L246" s="41"/>
    </row>
    <row r="247" spans="9:12" ht="12.75">
      <c r="I247" s="40"/>
      <c r="J247" s="41"/>
      <c r="L247" s="41"/>
    </row>
    <row r="248" spans="9:12" ht="12.75">
      <c r="I248" s="40"/>
      <c r="J248" s="41"/>
      <c r="L248" s="41"/>
    </row>
    <row r="249" spans="9:12" ht="12.75">
      <c r="I249" s="40"/>
      <c r="J249" s="41"/>
      <c r="L249" s="41"/>
    </row>
    <row r="250" spans="9:12" ht="12.75">
      <c r="I250" s="40"/>
      <c r="J250" s="41"/>
      <c r="L250" s="41"/>
    </row>
    <row r="251" spans="9:12" ht="12.75">
      <c r="I251" s="40"/>
      <c r="J251" s="41"/>
      <c r="L251" s="41"/>
    </row>
    <row r="252" spans="9:12" ht="12.75">
      <c r="I252" s="40"/>
      <c r="J252" s="41"/>
      <c r="L252" s="41"/>
    </row>
    <row r="253" spans="9:12" ht="12.75">
      <c r="I253" s="40"/>
      <c r="J253" s="41"/>
      <c r="L253" s="41"/>
    </row>
    <row r="254" spans="9:12" ht="12.75">
      <c r="I254" s="40"/>
      <c r="J254" s="41"/>
      <c r="L254" s="41"/>
    </row>
    <row r="255" spans="9:12" ht="12.75">
      <c r="I255" s="40"/>
      <c r="J255" s="41"/>
      <c r="L255" s="41"/>
    </row>
    <row r="256" spans="9:12" ht="12.75">
      <c r="I256" s="40"/>
      <c r="J256" s="41"/>
      <c r="L256" s="41"/>
    </row>
    <row r="257" spans="9:12" ht="12.75">
      <c r="I257" s="40"/>
      <c r="J257" s="41"/>
      <c r="L257" s="41"/>
    </row>
    <row r="258" spans="9:12" ht="12.75">
      <c r="I258" s="40"/>
      <c r="J258" s="41"/>
      <c r="L258" s="41"/>
    </row>
    <row r="259" spans="9:12" ht="12.75">
      <c r="I259" s="40"/>
      <c r="J259" s="41"/>
      <c r="L259" s="41"/>
    </row>
    <row r="260" spans="1:12" ht="12.75">
      <c r="A260" s="1"/>
      <c r="B260" s="1"/>
      <c r="C260" s="1"/>
      <c r="D260" s="1"/>
      <c r="E260" s="1"/>
      <c r="I260" s="40"/>
      <c r="J260" s="41"/>
      <c r="L260" s="41"/>
    </row>
    <row r="261" spans="1:12" ht="12.75">
      <c r="A261" s="1"/>
      <c r="B261" s="1"/>
      <c r="C261" s="1"/>
      <c r="D261" s="1"/>
      <c r="E261" s="1"/>
      <c r="I261" s="40"/>
      <c r="J261" s="41"/>
      <c r="L261" s="41"/>
    </row>
    <row r="262" spans="1:12" ht="12.75">
      <c r="A262" s="1"/>
      <c r="B262" s="1"/>
      <c r="C262" s="1"/>
      <c r="D262" s="1"/>
      <c r="E262" s="1"/>
      <c r="I262" s="40"/>
      <c r="J262" s="41"/>
      <c r="L262" s="41"/>
    </row>
    <row r="263" spans="1:12" ht="12.75">
      <c r="A263" s="1"/>
      <c r="B263" s="1"/>
      <c r="C263" s="1"/>
      <c r="D263" s="1"/>
      <c r="E263" s="1"/>
      <c r="I263" s="40"/>
      <c r="J263" s="41"/>
      <c r="L263" s="41"/>
    </row>
    <row r="264" spans="1:12" ht="12.75">
      <c r="A264" s="1"/>
      <c r="B264" s="1"/>
      <c r="C264" s="1"/>
      <c r="D264" s="1"/>
      <c r="E264" s="1"/>
      <c r="I264" s="40"/>
      <c r="J264" s="41"/>
      <c r="L264" s="41"/>
    </row>
    <row r="265" spans="1:12" ht="12.75">
      <c r="A265" s="1"/>
      <c r="B265" s="1"/>
      <c r="C265" s="1"/>
      <c r="D265" s="1"/>
      <c r="E265" s="1"/>
      <c r="I265" s="40"/>
      <c r="J265" s="41"/>
      <c r="L265" s="41"/>
    </row>
    <row r="266" spans="1:12" ht="12.75">
      <c r="A266" s="1"/>
      <c r="B266" s="1"/>
      <c r="C266" s="1"/>
      <c r="D266" s="1"/>
      <c r="E266" s="1"/>
      <c r="I266" s="40"/>
      <c r="J266" s="41"/>
      <c r="L266" s="41"/>
    </row>
    <row r="267" spans="1:12" ht="12.75">
      <c r="A267" s="1"/>
      <c r="B267" s="1"/>
      <c r="C267" s="1"/>
      <c r="D267" s="1"/>
      <c r="E267" s="1"/>
      <c r="I267" s="40"/>
      <c r="J267" s="41"/>
      <c r="L267" s="41"/>
    </row>
    <row r="268" spans="1:12" ht="12.75">
      <c r="A268" s="1"/>
      <c r="B268" s="1"/>
      <c r="C268" s="1"/>
      <c r="D268" s="1"/>
      <c r="E268" s="1"/>
      <c r="I268" s="40"/>
      <c r="J268" s="41"/>
      <c r="L268" s="41"/>
    </row>
    <row r="269" spans="1:12" ht="12.75">
      <c r="A269" s="1"/>
      <c r="B269" s="1"/>
      <c r="C269" s="1"/>
      <c r="D269" s="1"/>
      <c r="E269" s="1"/>
      <c r="I269" s="40"/>
      <c r="J269" s="41"/>
      <c r="L269" s="41"/>
    </row>
    <row r="270" spans="1:12" ht="12.75">
      <c r="A270" s="1"/>
      <c r="B270" s="1"/>
      <c r="C270" s="1"/>
      <c r="D270" s="1"/>
      <c r="E270" s="1"/>
      <c r="I270" s="40"/>
      <c r="J270" s="41"/>
      <c r="L270" s="41"/>
    </row>
    <row r="271" spans="1:12" ht="12.75">
      <c r="A271" s="1"/>
      <c r="B271" s="1"/>
      <c r="C271" s="1"/>
      <c r="D271" s="1"/>
      <c r="E271" s="1"/>
      <c r="F271" s="1"/>
      <c r="G271" s="1"/>
      <c r="H271" s="1"/>
      <c r="I271" s="40"/>
      <c r="J271" s="41"/>
      <c r="L271" s="41"/>
    </row>
    <row r="272" spans="1:12" ht="12.75">
      <c r="A272" s="1"/>
      <c r="B272" s="1"/>
      <c r="C272" s="1"/>
      <c r="D272" s="1"/>
      <c r="E272" s="1"/>
      <c r="F272" s="1"/>
      <c r="G272" s="1"/>
      <c r="H272" s="1"/>
      <c r="I272" s="40"/>
      <c r="J272" s="41"/>
      <c r="L272" s="41"/>
    </row>
    <row r="273" spans="1:12" ht="12.75">
      <c r="A273" s="1"/>
      <c r="B273" s="1"/>
      <c r="C273" s="1"/>
      <c r="D273" s="1"/>
      <c r="E273" s="1"/>
      <c r="F273" s="1"/>
      <c r="G273" s="1"/>
      <c r="H273" s="1"/>
      <c r="I273" s="40"/>
      <c r="J273" s="41"/>
      <c r="L273" s="41"/>
    </row>
    <row r="274" spans="1:12" ht="12.75">
      <c r="A274" s="1"/>
      <c r="B274" s="1"/>
      <c r="C274" s="1"/>
      <c r="D274" s="1"/>
      <c r="E274" s="1"/>
      <c r="F274" s="1"/>
      <c r="G274" s="1"/>
      <c r="H274" s="1"/>
      <c r="I274" s="40"/>
      <c r="J274" s="41"/>
      <c r="L274" s="41"/>
    </row>
    <row r="275" spans="1:12" ht="12.75">
      <c r="A275" s="1"/>
      <c r="B275" s="1"/>
      <c r="C275" s="1"/>
      <c r="D275" s="1"/>
      <c r="E275" s="1"/>
      <c r="F275" s="1"/>
      <c r="G275" s="1"/>
      <c r="H275" s="1"/>
      <c r="I275" s="40"/>
      <c r="J275" s="41"/>
      <c r="L275" s="41"/>
    </row>
    <row r="276" spans="1:12" ht="12.75">
      <c r="A276" s="1"/>
      <c r="B276" s="1"/>
      <c r="C276" s="1"/>
      <c r="D276" s="1"/>
      <c r="E276" s="1"/>
      <c r="F276" s="1"/>
      <c r="G276" s="1"/>
      <c r="H276" s="1"/>
      <c r="I276" s="40"/>
      <c r="J276" s="41"/>
      <c r="L276" s="41"/>
    </row>
    <row r="277" spans="1:12" ht="12.75">
      <c r="A277" s="1"/>
      <c r="B277" s="1"/>
      <c r="C277" s="1"/>
      <c r="D277" s="1"/>
      <c r="E277" s="1"/>
      <c r="F277" s="1"/>
      <c r="G277" s="1"/>
      <c r="H277" s="1"/>
      <c r="I277" s="40"/>
      <c r="J277" s="41"/>
      <c r="L277" s="41"/>
    </row>
    <row r="278" spans="1:12" ht="12.75">
      <c r="A278" s="1"/>
      <c r="B278" s="1"/>
      <c r="C278" s="1"/>
      <c r="D278" s="1"/>
      <c r="E278" s="1"/>
      <c r="F278" s="1"/>
      <c r="G278" s="1"/>
      <c r="H278" s="1"/>
      <c r="I278" s="40"/>
      <c r="J278" s="41"/>
      <c r="L278" s="41"/>
    </row>
    <row r="279" spans="6:12" ht="12.75">
      <c r="F279" s="1"/>
      <c r="G279" s="1"/>
      <c r="H279" s="1"/>
      <c r="I279" s="40"/>
      <c r="J279" s="41"/>
      <c r="L279" s="41"/>
    </row>
    <row r="280" spans="6:12" ht="12.75">
      <c r="F280" s="1"/>
      <c r="G280" s="1"/>
      <c r="H280" s="1"/>
      <c r="I280" s="40"/>
      <c r="J280" s="41"/>
      <c r="L280" s="41"/>
    </row>
    <row r="281" spans="6:12" ht="12.75">
      <c r="F281" s="1"/>
      <c r="G281" s="1"/>
      <c r="H281" s="1"/>
      <c r="I281" s="40"/>
      <c r="J281" s="41"/>
      <c r="L281" s="41"/>
    </row>
    <row r="282" spans="6:12" ht="12.75">
      <c r="F282" s="1"/>
      <c r="G282" s="1"/>
      <c r="H282" s="1"/>
      <c r="I282" s="40"/>
      <c r="J282" s="41"/>
      <c r="L282" s="41"/>
    </row>
    <row r="283" spans="6:12" ht="12.75">
      <c r="F283" s="1"/>
      <c r="G283" s="1"/>
      <c r="H283" s="1"/>
      <c r="I283" s="40"/>
      <c r="J283" s="41"/>
      <c r="L283" s="41"/>
    </row>
    <row r="284" spans="6:12" ht="12.75">
      <c r="F284" s="1"/>
      <c r="G284" s="1"/>
      <c r="H284" s="1"/>
      <c r="I284" s="40"/>
      <c r="J284" s="41"/>
      <c r="L284" s="41"/>
    </row>
    <row r="285" spans="6:12" ht="12.75">
      <c r="F285" s="1"/>
      <c r="G285" s="1"/>
      <c r="H285" s="1"/>
      <c r="I285" s="40"/>
      <c r="J285" s="41"/>
      <c r="L285" s="41"/>
    </row>
    <row r="286" spans="6:12" ht="12.75">
      <c r="F286" s="1"/>
      <c r="G286" s="1"/>
      <c r="H286" s="1"/>
      <c r="I286" s="40"/>
      <c r="J286" s="41"/>
      <c r="L286" s="41"/>
    </row>
    <row r="287" spans="6:12" ht="12.75">
      <c r="F287" s="1"/>
      <c r="G287" s="1"/>
      <c r="H287" s="1"/>
      <c r="I287" s="40"/>
      <c r="J287" s="41"/>
      <c r="L287" s="41"/>
    </row>
    <row r="288" spans="6:12" ht="12.75">
      <c r="F288" s="1"/>
      <c r="G288" s="1"/>
      <c r="H288" s="1"/>
      <c r="L288" s="41"/>
    </row>
    <row r="289" spans="6:12" ht="12.75">
      <c r="F289" s="1"/>
      <c r="G289" s="1"/>
      <c r="H289" s="1"/>
      <c r="L289" s="41"/>
    </row>
  </sheetData>
  <mergeCells count="49">
    <mergeCell ref="F64:K64"/>
    <mergeCell ref="F77:H77"/>
    <mergeCell ref="K77:L77"/>
    <mergeCell ref="F65:K65"/>
    <mergeCell ref="F66:K66"/>
    <mergeCell ref="F67:H67"/>
    <mergeCell ref="F68:H68"/>
    <mergeCell ref="K68:L68"/>
    <mergeCell ref="F71:L71"/>
    <mergeCell ref="F72:K72"/>
    <mergeCell ref="F73:K73"/>
    <mergeCell ref="F74:K74"/>
    <mergeCell ref="F75:K75"/>
    <mergeCell ref="F76:H76"/>
    <mergeCell ref="B58:C58"/>
    <mergeCell ref="F58:K58"/>
    <mergeCell ref="F59:K59"/>
    <mergeCell ref="F60:K60"/>
    <mergeCell ref="F61:K61"/>
    <mergeCell ref="F62:K62"/>
    <mergeCell ref="F63:K63"/>
    <mergeCell ref="I7:I8"/>
    <mergeCell ref="J7:J8"/>
    <mergeCell ref="K7:K8"/>
    <mergeCell ref="G7:G8"/>
    <mergeCell ref="H7:H8"/>
    <mergeCell ref="B53:K53"/>
    <mergeCell ref="F55:L55"/>
    <mergeCell ref="F56:K56"/>
    <mergeCell ref="B57:C57"/>
    <mergeCell ref="F57:K57"/>
    <mergeCell ref="A51:B51"/>
    <mergeCell ref="C51:G51"/>
    <mergeCell ref="L7:L8"/>
    <mergeCell ref="C50:H50"/>
    <mergeCell ref="A50:B50"/>
    <mergeCell ref="A1:B5"/>
    <mergeCell ref="C1:L1"/>
    <mergeCell ref="C2:L2"/>
    <mergeCell ref="C3:L3"/>
    <mergeCell ref="C4:L4"/>
    <mergeCell ref="C5:L5"/>
    <mergeCell ref="C6:L6"/>
    <mergeCell ref="A7:A8"/>
    <mergeCell ref="B7:B8"/>
    <mergeCell ref="C7:C8"/>
    <mergeCell ref="D7:D8"/>
    <mergeCell ref="E7:E8"/>
    <mergeCell ref="F7:F8"/>
  </mergeCells>
  <printOptions horizontalCentered="1"/>
  <pageMargins left="0.2362204724409449" right="0.2362204724409449" top="0.3937007874015748" bottom="0.5511811023622047" header="0.31496062992125984" footer="0.31496062992125984"/>
  <pageSetup fitToHeight="3" fitToWidth="1" horizontalDpi="300" verticalDpi="300" orientation="landscape" paperSize="9" scale="5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U393"/>
  <sheetViews>
    <sheetView showGridLines="0" tabSelected="1" view="pageLayout" zoomScale="70" zoomScaleSheetLayoutView="55" zoomScalePageLayoutView="70" workbookViewId="0" topLeftCell="A1">
      <selection activeCell="C149" sqref="C149"/>
    </sheetView>
  </sheetViews>
  <sheetFormatPr defaultColWidth="9.140625" defaultRowHeight="12.75"/>
  <cols>
    <col min="1" max="1" width="12.8515625" style="44" customWidth="1"/>
    <col min="2" max="2" width="18.140625" style="42" customWidth="1"/>
    <col min="3" max="3" width="155.8515625" style="50" customWidth="1"/>
    <col min="4" max="4" width="10.140625" style="44" customWidth="1"/>
    <col min="5" max="5" width="18.28125" style="45" customWidth="1"/>
    <col min="6" max="6" width="27.8515625" style="45" hidden="1" customWidth="1"/>
    <col min="7" max="7" width="22.8515625" style="45" hidden="1" customWidth="1"/>
    <col min="8" max="8" width="33.421875" style="65" bestFit="1" customWidth="1"/>
    <col min="9" max="9" width="25.8515625" style="146" hidden="1" customWidth="1"/>
    <col min="10" max="10" width="22.57421875" style="1" hidden="1" customWidth="1"/>
    <col min="11" max="11" width="25.7109375" style="45" customWidth="1"/>
    <col min="12" max="12" width="26.28125" style="1" customWidth="1"/>
    <col min="13" max="13" width="8.421875" style="1" customWidth="1"/>
    <col min="14" max="14" width="17.421875" style="1" bestFit="1" customWidth="1"/>
    <col min="15" max="15" width="15.28125" style="1" bestFit="1" customWidth="1"/>
    <col min="16" max="16" width="14.57421875" style="1" bestFit="1" customWidth="1"/>
    <col min="17" max="19" width="9.140625" style="1" customWidth="1"/>
    <col min="20" max="20" width="9.421875" style="1" bestFit="1" customWidth="1"/>
    <col min="21" max="22" width="12.8515625" style="1" bestFit="1" customWidth="1"/>
    <col min="23" max="23" width="9.421875" style="1" bestFit="1" customWidth="1"/>
    <col min="24" max="27" width="9.140625" style="1" customWidth="1"/>
    <col min="28" max="28" width="9.421875" style="1" bestFit="1" customWidth="1"/>
    <col min="29" max="30" width="12.8515625" style="1" bestFit="1" customWidth="1"/>
    <col min="31" max="31" width="9.421875" style="1" bestFit="1" customWidth="1"/>
    <col min="32" max="35" width="9.140625" style="1" customWidth="1"/>
    <col min="36" max="36" width="9.421875" style="1" bestFit="1" customWidth="1"/>
    <col min="37" max="38" width="12.8515625" style="1" bestFit="1" customWidth="1"/>
    <col min="39" max="39" width="9.421875" style="1" bestFit="1" customWidth="1"/>
    <col min="40" max="43" width="9.140625" style="1" customWidth="1"/>
    <col min="44" max="44" width="9.421875" style="1" bestFit="1" customWidth="1"/>
    <col min="45" max="46" width="12.8515625" style="1" bestFit="1" customWidth="1"/>
    <col min="47" max="47" width="9.421875" style="1" bestFit="1" customWidth="1"/>
    <col min="48" max="51" width="9.140625" style="1" customWidth="1"/>
    <col min="52" max="52" width="9.421875" style="1" bestFit="1" customWidth="1"/>
    <col min="53" max="54" width="12.8515625" style="1" bestFit="1" customWidth="1"/>
    <col min="55" max="55" width="9.421875" style="1" bestFit="1" customWidth="1"/>
    <col min="56" max="59" width="9.140625" style="1" customWidth="1"/>
    <col min="60" max="60" width="9.421875" style="1" bestFit="1" customWidth="1"/>
    <col min="61" max="62" width="12.8515625" style="1" bestFit="1" customWidth="1"/>
    <col min="63" max="63" width="9.421875" style="1" bestFit="1" customWidth="1"/>
    <col min="64" max="67" width="9.140625" style="1" customWidth="1"/>
    <col min="68" max="68" width="9.421875" style="1" bestFit="1" customWidth="1"/>
    <col min="69" max="70" width="12.8515625" style="1" bestFit="1" customWidth="1"/>
    <col min="71" max="71" width="9.421875" style="1" bestFit="1" customWidth="1"/>
    <col min="72" max="75" width="9.140625" style="1" customWidth="1"/>
    <col min="76" max="76" width="9.421875" style="1" bestFit="1" customWidth="1"/>
    <col min="77" max="78" width="12.8515625" style="1" bestFit="1" customWidth="1"/>
    <col min="79" max="79" width="9.421875" style="1" bestFit="1" customWidth="1"/>
    <col min="80" max="83" width="9.140625" style="1" customWidth="1"/>
    <col min="84" max="84" width="9.421875" style="1" bestFit="1" customWidth="1"/>
    <col min="85" max="86" width="12.8515625" style="1" bestFit="1" customWidth="1"/>
    <col min="87" max="87" width="9.421875" style="1" bestFit="1" customWidth="1"/>
    <col min="88" max="91" width="9.140625" style="1" customWidth="1"/>
    <col min="92" max="92" width="9.421875" style="1" bestFit="1" customWidth="1"/>
    <col min="93" max="94" width="12.8515625" style="1" bestFit="1" customWidth="1"/>
    <col min="95" max="95" width="9.421875" style="1" bestFit="1" customWidth="1"/>
    <col min="96" max="99" width="9.140625" style="1" customWidth="1"/>
    <col min="100" max="100" width="9.421875" style="1" bestFit="1" customWidth="1"/>
    <col min="101" max="102" width="12.8515625" style="1" bestFit="1" customWidth="1"/>
    <col min="103" max="103" width="9.421875" style="1" bestFit="1" customWidth="1"/>
    <col min="104" max="107" width="9.140625" style="1" customWidth="1"/>
    <col min="108" max="108" width="9.421875" style="1" bestFit="1" customWidth="1"/>
    <col min="109" max="110" width="12.8515625" style="1" bestFit="1" customWidth="1"/>
    <col min="111" max="111" width="9.421875" style="1" bestFit="1" customWidth="1"/>
    <col min="112" max="115" width="9.140625" style="1" customWidth="1"/>
    <col min="116" max="116" width="9.421875" style="1" bestFit="1" customWidth="1"/>
    <col min="117" max="118" width="12.8515625" style="1" bestFit="1" customWidth="1"/>
    <col min="119" max="119" width="9.421875" style="1" bestFit="1" customWidth="1"/>
    <col min="120" max="123" width="9.140625" style="1" customWidth="1"/>
    <col min="124" max="124" width="9.421875" style="1" bestFit="1" customWidth="1"/>
    <col min="125" max="126" width="12.8515625" style="1" bestFit="1" customWidth="1"/>
    <col min="127" max="127" width="9.421875" style="1" bestFit="1" customWidth="1"/>
    <col min="128" max="131" width="9.140625" style="1" customWidth="1"/>
    <col min="132" max="132" width="9.421875" style="1" bestFit="1" customWidth="1"/>
    <col min="133" max="134" width="12.8515625" style="1" bestFit="1" customWidth="1"/>
    <col min="135" max="135" width="9.421875" style="1" bestFit="1" customWidth="1"/>
    <col min="136" max="139" width="9.140625" style="1" customWidth="1"/>
    <col min="140" max="140" width="9.421875" style="1" bestFit="1" customWidth="1"/>
    <col min="141" max="142" width="12.8515625" style="1" bestFit="1" customWidth="1"/>
    <col min="143" max="143" width="9.421875" style="1" bestFit="1" customWidth="1"/>
    <col min="144" max="147" width="9.140625" style="1" customWidth="1"/>
    <col min="148" max="148" width="9.421875" style="1" bestFit="1" customWidth="1"/>
    <col min="149" max="150" width="12.8515625" style="1" bestFit="1" customWidth="1"/>
    <col min="151" max="151" width="9.421875" style="1" bestFit="1" customWidth="1"/>
    <col min="152" max="155" width="9.140625" style="1" customWidth="1"/>
    <col min="156" max="156" width="9.421875" style="1" bestFit="1" customWidth="1"/>
    <col min="157" max="158" width="12.8515625" style="1" bestFit="1" customWidth="1"/>
    <col min="159" max="159" width="9.421875" style="1" bestFit="1" customWidth="1"/>
    <col min="160" max="163" width="9.140625" style="1" customWidth="1"/>
    <col min="164" max="164" width="9.421875" style="1" bestFit="1" customWidth="1"/>
    <col min="165" max="166" width="12.8515625" style="1" bestFit="1" customWidth="1"/>
    <col min="167" max="167" width="9.421875" style="1" bestFit="1" customWidth="1"/>
    <col min="168" max="171" width="9.140625" style="1" customWidth="1"/>
    <col min="172" max="172" width="9.421875" style="1" bestFit="1" customWidth="1"/>
    <col min="173" max="174" width="12.8515625" style="1" bestFit="1" customWidth="1"/>
    <col min="175" max="175" width="9.421875" style="1" bestFit="1" customWidth="1"/>
    <col min="176" max="179" width="9.140625" style="1" customWidth="1"/>
    <col min="180" max="180" width="9.421875" style="1" bestFit="1" customWidth="1"/>
    <col min="181" max="182" width="12.8515625" style="1" bestFit="1" customWidth="1"/>
    <col min="183" max="183" width="9.421875" style="1" bestFit="1" customWidth="1"/>
    <col min="184" max="187" width="9.140625" style="1" customWidth="1"/>
    <col min="188" max="188" width="9.421875" style="1" bestFit="1" customWidth="1"/>
    <col min="189" max="190" width="12.8515625" style="1" bestFit="1" customWidth="1"/>
    <col min="191" max="191" width="9.421875" style="1" bestFit="1" customWidth="1"/>
    <col min="192" max="195" width="9.140625" style="1" customWidth="1"/>
    <col min="196" max="196" width="9.421875" style="1" bestFit="1" customWidth="1"/>
    <col min="197" max="198" width="12.8515625" style="1" bestFit="1" customWidth="1"/>
    <col min="199" max="199" width="9.421875" style="1" bestFit="1" customWidth="1"/>
    <col min="200" max="203" width="9.140625" style="1" customWidth="1"/>
    <col min="204" max="204" width="9.421875" style="1" bestFit="1" customWidth="1"/>
    <col min="205" max="206" width="12.8515625" style="1" bestFit="1" customWidth="1"/>
    <col min="207" max="207" width="9.421875" style="1" bestFit="1" customWidth="1"/>
    <col min="208" max="211" width="9.140625" style="1" customWidth="1"/>
    <col min="212" max="212" width="9.421875" style="1" bestFit="1" customWidth="1"/>
    <col min="213" max="214" width="12.8515625" style="1" bestFit="1" customWidth="1"/>
    <col min="215" max="215" width="9.421875" style="1" bestFit="1" customWidth="1"/>
    <col min="216" max="219" width="9.140625" style="1" customWidth="1"/>
    <col min="220" max="220" width="9.421875" style="1" bestFit="1" customWidth="1"/>
    <col min="221" max="222" width="12.8515625" style="1" bestFit="1" customWidth="1"/>
    <col min="223" max="223" width="9.421875" style="1" bestFit="1" customWidth="1"/>
    <col min="224" max="227" width="9.140625" style="1" customWidth="1"/>
    <col min="228" max="228" width="9.421875" style="1" bestFit="1" customWidth="1"/>
    <col min="229" max="230" width="12.8515625" style="1" bestFit="1" customWidth="1"/>
    <col min="231" max="231" width="9.421875" style="1" bestFit="1" customWidth="1"/>
    <col min="232" max="235" width="9.140625" style="1" customWidth="1"/>
    <col min="236" max="236" width="9.421875" style="1" bestFit="1" customWidth="1"/>
    <col min="237" max="238" width="12.8515625" style="1" bestFit="1" customWidth="1"/>
    <col min="239" max="239" width="9.421875" style="1" bestFit="1" customWidth="1"/>
    <col min="240" max="243" width="9.140625" style="1" customWidth="1"/>
    <col min="244" max="244" width="9.421875" style="1" bestFit="1" customWidth="1"/>
    <col min="245" max="246" width="12.8515625" style="1" bestFit="1" customWidth="1"/>
    <col min="247" max="247" width="9.421875" style="1" bestFit="1" customWidth="1"/>
    <col min="248" max="251" width="9.140625" style="1" customWidth="1"/>
    <col min="252" max="252" width="9.421875" style="1" bestFit="1" customWidth="1"/>
    <col min="253" max="254" width="12.8515625" style="1" bestFit="1" customWidth="1"/>
    <col min="255" max="16384" width="9.140625" style="1" customWidth="1"/>
  </cols>
  <sheetData>
    <row r="1" spans="1:12" ht="56.25" customHeight="1">
      <c r="A1" s="451" t="s">
        <v>8345</v>
      </c>
      <c r="B1" s="451"/>
      <c r="C1" s="451"/>
      <c r="D1" s="451"/>
      <c r="E1" s="451"/>
      <c r="F1" s="451"/>
      <c r="G1" s="451"/>
      <c r="H1" s="451"/>
      <c r="I1" s="451"/>
      <c r="J1" s="451"/>
      <c r="K1" s="451"/>
      <c r="L1" s="451"/>
    </row>
    <row r="2" spans="1:13" ht="26.25" customHeight="1">
      <c r="A2" s="452" t="s">
        <v>6579</v>
      </c>
      <c r="B2" s="452"/>
      <c r="C2" s="452"/>
      <c r="D2" s="452"/>
      <c r="E2" s="452"/>
      <c r="F2" s="452"/>
      <c r="G2" s="452"/>
      <c r="H2" s="452"/>
      <c r="I2" s="452"/>
      <c r="J2" s="452"/>
      <c r="K2" s="452"/>
      <c r="L2" s="452"/>
      <c r="M2"/>
    </row>
    <row r="3" spans="1:12" s="41" customFormat="1" ht="30.75" customHeight="1">
      <c r="A3" s="453" t="s">
        <v>8346</v>
      </c>
      <c r="B3" s="453"/>
      <c r="C3" s="453"/>
      <c r="D3" s="453"/>
      <c r="E3" s="453"/>
      <c r="F3" s="453"/>
      <c r="G3" s="453"/>
      <c r="H3" s="453"/>
      <c r="I3" s="453"/>
      <c r="J3" s="453"/>
      <c r="K3" s="453"/>
      <c r="L3" s="453"/>
    </row>
    <row r="4" spans="1:12" s="41" customFormat="1" ht="22.5" customHeight="1">
      <c r="A4" s="454" t="s">
        <v>6580</v>
      </c>
      <c r="B4" s="454"/>
      <c r="C4" s="454"/>
      <c r="D4" s="454"/>
      <c r="E4" s="454"/>
      <c r="F4" s="454"/>
      <c r="G4" s="454"/>
      <c r="H4" s="454"/>
      <c r="I4" s="454"/>
      <c r="J4" s="454"/>
      <c r="K4" s="454"/>
      <c r="L4" s="454"/>
    </row>
    <row r="5" spans="1:12" s="41" customFormat="1" ht="53.25" customHeight="1">
      <c r="A5" s="455" t="s">
        <v>18002</v>
      </c>
      <c r="B5" s="455"/>
      <c r="C5" s="455"/>
      <c r="D5" s="455"/>
      <c r="E5" s="455"/>
      <c r="F5" s="455"/>
      <c r="G5" s="455"/>
      <c r="H5" s="455"/>
      <c r="I5" s="455"/>
      <c r="J5" s="455"/>
      <c r="K5" s="455"/>
      <c r="L5" s="455"/>
    </row>
    <row r="6" spans="1:12" s="41" customFormat="1" ht="30.75" customHeight="1" thickBot="1">
      <c r="A6" s="480" t="s">
        <v>17879</v>
      </c>
      <c r="B6" s="480"/>
      <c r="C6" s="480"/>
      <c r="D6" s="480"/>
      <c r="E6" s="480"/>
      <c r="F6" s="480"/>
      <c r="G6" s="480"/>
      <c r="H6" s="480"/>
      <c r="I6" s="480"/>
      <c r="J6" s="480"/>
      <c r="K6" s="480"/>
      <c r="L6" s="480"/>
    </row>
    <row r="7" spans="1:16" s="24" customFormat="1" ht="24" customHeight="1" thickTop="1">
      <c r="A7" s="491" t="s">
        <v>6581</v>
      </c>
      <c r="B7" s="493" t="s">
        <v>7530</v>
      </c>
      <c r="C7" s="495" t="s">
        <v>6582</v>
      </c>
      <c r="D7" s="495" t="s">
        <v>6583</v>
      </c>
      <c r="E7" s="481" t="s">
        <v>6584</v>
      </c>
      <c r="F7" s="483" t="s">
        <v>6585</v>
      </c>
      <c r="G7" s="485" t="s">
        <v>6586</v>
      </c>
      <c r="H7" s="481" t="s">
        <v>6587</v>
      </c>
      <c r="I7" s="485" t="s">
        <v>6588</v>
      </c>
      <c r="J7" s="485" t="s">
        <v>6589</v>
      </c>
      <c r="K7" s="481" t="s">
        <v>6590</v>
      </c>
      <c r="L7" s="487" t="s">
        <v>6591</v>
      </c>
      <c r="M7" s="143"/>
      <c r="N7" s="376"/>
      <c r="O7" s="377"/>
      <c r="P7" s="377"/>
    </row>
    <row r="8" spans="1:16" s="379" customFormat="1" ht="19.5" customHeight="1" thickBot="1">
      <c r="A8" s="492"/>
      <c r="B8" s="494"/>
      <c r="C8" s="496"/>
      <c r="D8" s="497"/>
      <c r="E8" s="482"/>
      <c r="F8" s="484"/>
      <c r="G8" s="486"/>
      <c r="H8" s="482"/>
      <c r="I8" s="486"/>
      <c r="J8" s="486"/>
      <c r="K8" s="482"/>
      <c r="L8" s="488"/>
      <c r="M8" s="143"/>
      <c r="N8" s="378"/>
      <c r="P8" s="380"/>
    </row>
    <row r="9" spans="1:16" s="2" customFormat="1" ht="19.5" customHeight="1">
      <c r="A9" s="251"/>
      <c r="B9" s="248"/>
      <c r="C9" s="105"/>
      <c r="D9" s="106"/>
      <c r="E9" s="4"/>
      <c r="F9" s="107"/>
      <c r="G9" s="107"/>
      <c r="H9" s="108"/>
      <c r="I9" s="108"/>
      <c r="J9" s="108"/>
      <c r="K9" s="53"/>
      <c r="L9" s="109"/>
      <c r="M9" s="101"/>
      <c r="N9" s="102"/>
      <c r="P9" s="103"/>
    </row>
    <row r="10" spans="1:17" s="24" customFormat="1" ht="24" customHeight="1">
      <c r="A10" s="381" t="s">
        <v>6592</v>
      </c>
      <c r="B10" s="382"/>
      <c r="C10" s="383" t="s">
        <v>17884</v>
      </c>
      <c r="D10" s="311"/>
      <c r="E10" s="329"/>
      <c r="F10" s="312"/>
      <c r="G10" s="312"/>
      <c r="H10" s="312"/>
      <c r="I10" s="312"/>
      <c r="J10" s="312"/>
      <c r="K10" s="312"/>
      <c r="L10" s="384"/>
      <c r="M10" s="143"/>
      <c r="N10" s="385"/>
      <c r="O10" s="316"/>
      <c r="Q10" s="365"/>
    </row>
    <row r="11" spans="1:17" s="41" customFormat="1" ht="30" customHeight="1">
      <c r="A11" s="165" t="s">
        <v>6593</v>
      </c>
      <c r="B11" s="446" t="s">
        <v>227</v>
      </c>
      <c r="C11" s="212" t="str">
        <f>IF($B11="","",VLOOKUP($B11,'CDHU 185'!$A$3:$D$4600,2,0))</f>
        <v>Locação de container tipo guarita - área mínima de 4,60 m²</v>
      </c>
      <c r="D11" s="155" t="str">
        <f>IF($B11="","",VLOOKUP($B11,'CDHU 185'!$A$3:$D$4600,3,0))</f>
        <v>UNMES</v>
      </c>
      <c r="E11" s="156">
        <v>3</v>
      </c>
      <c r="F11" s="243">
        <f>IF($B11="","",VLOOKUP($B11,'CDHU 185'!$A$3:$F$4600,4,0))</f>
        <v>462.15</v>
      </c>
      <c r="G11" s="243">
        <f>IF($B11="","",VLOOKUP($B11,'CDHU 185'!$A$3:$F$4600,5,0))</f>
        <v>20</v>
      </c>
      <c r="H11" s="243">
        <f>IF($B11="","",VLOOKUP($B11,'CDHU 185'!$A$3:$F$4600,6,0))</f>
        <v>482.15</v>
      </c>
      <c r="I11" s="243">
        <f aca="true" t="shared" si="0" ref="I11">F11*E11</f>
        <v>1386.4499999999998</v>
      </c>
      <c r="J11" s="243">
        <f aca="true" t="shared" si="1" ref="J11">G11*E11</f>
        <v>60</v>
      </c>
      <c r="K11" s="243">
        <f aca="true" t="shared" si="2" ref="K11">E11*H11</f>
        <v>1446.4499999999998</v>
      </c>
      <c r="L11" s="244">
        <f aca="true" t="shared" si="3" ref="L11:L25">K11/$K$154</f>
        <v>0.00743075159831334</v>
      </c>
      <c r="M11" s="40"/>
      <c r="N11" s="51"/>
      <c r="Q11" s="17"/>
    </row>
    <row r="12" spans="1:17" s="41" customFormat="1" ht="30" customHeight="1">
      <c r="A12" s="165" t="s">
        <v>6594</v>
      </c>
      <c r="B12" s="155" t="s">
        <v>458</v>
      </c>
      <c r="C12" s="212" t="str">
        <f>IF($B12="","",VLOOKUP($B12,'CDHU 185'!$A$3:$D$4600,2,0))</f>
        <v>Retirada de batente com guarnição e peças lineares em madeira, chumbados</v>
      </c>
      <c r="D12" s="155" t="str">
        <f>IF($B12="","",VLOOKUP($B12,'CDHU 185'!$A$3:$D$4600,3,0))</f>
        <v>M</v>
      </c>
      <c r="E12" s="156">
        <v>9.8</v>
      </c>
      <c r="F12" s="243">
        <f>IF($B12="","",VLOOKUP($B12,'CDHU 185'!$A$3:$F$4600,4,0))</f>
        <v>0</v>
      </c>
      <c r="G12" s="243">
        <f>IF($B12="","",VLOOKUP($B12,'CDHU 185'!$A$3:$F$4600,5,0))</f>
        <v>9.65</v>
      </c>
      <c r="H12" s="243">
        <f>IF($B12="","",VLOOKUP($B12,'CDHU 185'!$A$3:$F$4600,6,0))</f>
        <v>9.65</v>
      </c>
      <c r="I12" s="243">
        <f aca="true" t="shared" si="4" ref="I12:I19">F12*E12</f>
        <v>0</v>
      </c>
      <c r="J12" s="243">
        <f aca="true" t="shared" si="5" ref="J12:J19">G12*E12</f>
        <v>94.57000000000001</v>
      </c>
      <c r="K12" s="243">
        <f aca="true" t="shared" si="6" ref="K12:K19">E12*H12</f>
        <v>94.57000000000001</v>
      </c>
      <c r="L12" s="244">
        <f t="shared" si="3"/>
        <v>0.0004858281853174964</v>
      </c>
      <c r="M12" s="40"/>
      <c r="N12" s="51"/>
      <c r="Q12" s="17"/>
    </row>
    <row r="13" spans="1:17" s="41" customFormat="1" ht="30" customHeight="1">
      <c r="A13" s="165" t="s">
        <v>6595</v>
      </c>
      <c r="B13" s="446" t="s">
        <v>312</v>
      </c>
      <c r="C13" s="212" t="str">
        <f>IF($B13="","",VLOOKUP($B13,'CDHU 185'!$A$3:$D$4600,2,0))</f>
        <v>Demolição manual de alvenaria de elevação ou elemento vazado, incluindo revestimento</v>
      </c>
      <c r="D13" s="155" t="str">
        <f>IF($B13="","",VLOOKUP($B13,'CDHU 185'!$A$3:$D$4600,3,0))</f>
        <v>M3</v>
      </c>
      <c r="E13" s="156">
        <v>1.91</v>
      </c>
      <c r="F13" s="243">
        <f>IF($B13="","",VLOOKUP($B13,'CDHU 185'!$A$3:$F$4600,4,0))</f>
        <v>0</v>
      </c>
      <c r="G13" s="243">
        <f>IF($B13="","",VLOOKUP($B13,'CDHU 185'!$A$3:$F$4600,5,0))</f>
        <v>58.08</v>
      </c>
      <c r="H13" s="243">
        <f>IF($B13="","",VLOOKUP($B13,'CDHU 185'!$A$3:$F$4600,6,0))</f>
        <v>58.08</v>
      </c>
      <c r="I13" s="243">
        <f t="shared" si="4"/>
        <v>0</v>
      </c>
      <c r="J13" s="243">
        <f t="shared" si="5"/>
        <v>110.93279999999999</v>
      </c>
      <c r="K13" s="243">
        <f t="shared" si="6"/>
        <v>110.93279999999999</v>
      </c>
      <c r="L13" s="244">
        <f t="shared" si="3"/>
        <v>0.0005698877119190944</v>
      </c>
      <c r="M13" s="40"/>
      <c r="N13" s="51"/>
      <c r="Q13" s="17"/>
    </row>
    <row r="14" spans="1:17" s="41" customFormat="1" ht="30" customHeight="1">
      <c r="A14" s="165" t="s">
        <v>6596</v>
      </c>
      <c r="B14" s="446" t="s">
        <v>322</v>
      </c>
      <c r="C14" s="212" t="str">
        <f>IF($B14="","",VLOOKUP($B14,'CDHU 185'!$A$3:$D$4600,2,0))</f>
        <v>Demolição manual de revestimento cerâmico, incluindo a base</v>
      </c>
      <c r="D14" s="155" t="str">
        <f>IF($B14="","",VLOOKUP($B14,'CDHU 185'!$A$3:$D$4600,3,0))</f>
        <v>M2</v>
      </c>
      <c r="E14" s="156">
        <v>68.13</v>
      </c>
      <c r="F14" s="243">
        <f>IF($B14="","",VLOOKUP($B14,'CDHU 185'!$A$3:$F$4600,4,0))</f>
        <v>0</v>
      </c>
      <c r="G14" s="243">
        <f>IF($B14="","",VLOOKUP($B14,'CDHU 185'!$A$3:$F$4600,5,0))</f>
        <v>8.71</v>
      </c>
      <c r="H14" s="243">
        <f>IF($B14="","",VLOOKUP($B14,'CDHU 185'!$A$3:$F$4600,6,0))</f>
        <v>8.71</v>
      </c>
      <c r="I14" s="243">
        <f t="shared" si="4"/>
        <v>0</v>
      </c>
      <c r="J14" s="243">
        <f t="shared" si="5"/>
        <v>593.4123000000001</v>
      </c>
      <c r="K14" s="243">
        <f t="shared" si="6"/>
        <v>593.4123000000001</v>
      </c>
      <c r="L14" s="244">
        <f t="shared" si="3"/>
        <v>0.0030484976298411947</v>
      </c>
      <c r="M14" s="40"/>
      <c r="N14" s="51"/>
      <c r="Q14" s="17"/>
    </row>
    <row r="15" spans="1:17" s="41" customFormat="1" ht="30" customHeight="1">
      <c r="A15" s="165" t="s">
        <v>7267</v>
      </c>
      <c r="B15" s="446" t="s">
        <v>322</v>
      </c>
      <c r="C15" s="212" t="str">
        <f>IF($B15="","",VLOOKUP($B15,'CDHU 185'!$A$3:$D$4600,2,0))</f>
        <v>Demolição manual de revestimento cerâmico, incluindo a base</v>
      </c>
      <c r="D15" s="155" t="str">
        <f>IF($B15="","",VLOOKUP($B15,'CDHU 185'!$A$3:$D$4600,3,0))</f>
        <v>M2</v>
      </c>
      <c r="E15" s="156">
        <v>19.29</v>
      </c>
      <c r="F15" s="243">
        <f>IF($B15="","",VLOOKUP($B15,'CDHU 185'!$A$3:$F$4600,4,0))</f>
        <v>0</v>
      </c>
      <c r="G15" s="243">
        <f>IF($B15="","",VLOOKUP($B15,'CDHU 185'!$A$3:$F$4600,5,0))</f>
        <v>8.71</v>
      </c>
      <c r="H15" s="243">
        <f>IF($B15="","",VLOOKUP($B15,'CDHU 185'!$A$3:$F$4600,6,0))</f>
        <v>8.71</v>
      </c>
      <c r="I15" s="243">
        <f aca="true" t="shared" si="7" ref="I15">F15*E15</f>
        <v>0</v>
      </c>
      <c r="J15" s="243">
        <f aca="true" t="shared" si="8" ref="J15">G15*E15</f>
        <v>168.01590000000002</v>
      </c>
      <c r="K15" s="243">
        <f aca="true" t="shared" si="9" ref="K15">E15*H15</f>
        <v>168.01590000000002</v>
      </c>
      <c r="L15" s="244">
        <f t="shared" si="3"/>
        <v>0.0008631369335041339</v>
      </c>
      <c r="M15" s="40"/>
      <c r="N15" s="51"/>
      <c r="Q15" s="17"/>
    </row>
    <row r="16" spans="1:17" s="41" customFormat="1" ht="30" customHeight="1">
      <c r="A16" s="165" t="s">
        <v>7268</v>
      </c>
      <c r="B16" s="446" t="s">
        <v>488</v>
      </c>
      <c r="C16" s="212" t="str">
        <f>IF($B16="","",VLOOKUP($B16,'CDHU 185'!$A$3:$D$4600,2,0))</f>
        <v>Retirada de aparelho sanitário incluindo acessórios</v>
      </c>
      <c r="D16" s="155" t="str">
        <f>IF($B16="","",VLOOKUP($B16,'CDHU 185'!$A$3:$D$4600,3,0))</f>
        <v>UN</v>
      </c>
      <c r="E16" s="156">
        <v>3</v>
      </c>
      <c r="F16" s="243">
        <f>IF($B16="","",VLOOKUP($B16,'CDHU 185'!$A$3:$F$4600,4,0))</f>
        <v>0</v>
      </c>
      <c r="G16" s="243">
        <f>IF($B16="","",VLOOKUP($B16,'CDHU 185'!$A$3:$F$4600,5,0))</f>
        <v>32.81</v>
      </c>
      <c r="H16" s="243">
        <f>IF($B16="","",VLOOKUP($B16,'CDHU 185'!$A$3:$F$4600,6,0))</f>
        <v>32.81</v>
      </c>
      <c r="I16" s="243">
        <f t="shared" si="4"/>
        <v>0</v>
      </c>
      <c r="J16" s="243">
        <f t="shared" si="5"/>
        <v>98.43</v>
      </c>
      <c r="K16" s="243">
        <f t="shared" si="6"/>
        <v>98.43</v>
      </c>
      <c r="L16" s="244">
        <f t="shared" si="3"/>
        <v>0.0005056579071671902</v>
      </c>
      <c r="M16" s="40"/>
      <c r="N16" s="51"/>
      <c r="Q16" s="17"/>
    </row>
    <row r="17" spans="1:17" s="41" customFormat="1" ht="30" customHeight="1">
      <c r="A17" s="165" t="s">
        <v>7273</v>
      </c>
      <c r="B17" s="446" t="s">
        <v>301</v>
      </c>
      <c r="C17" s="212" t="str">
        <f>IF($B17="","",VLOOKUP($B17,'CDHU 185'!$A$3:$D$4600,2,0))</f>
        <v>Demolição mecanizada de concreto simples, inclusive fragmentação e acomodação do material</v>
      </c>
      <c r="D17" s="155" t="str">
        <f>IF($B17="","",VLOOKUP($B17,'CDHU 185'!$A$3:$D$4600,3,0))</f>
        <v>M3</v>
      </c>
      <c r="E17" s="156">
        <v>1.93</v>
      </c>
      <c r="F17" s="243">
        <f>IF($B17="","",VLOOKUP($B17,'CDHU 185'!$A$3:$F$4600,4,0))</f>
        <v>193.94</v>
      </c>
      <c r="G17" s="243">
        <f>IF($B17="","",VLOOKUP($B17,'CDHU 185'!$A$3:$F$4600,5,0))</f>
        <v>58.08</v>
      </c>
      <c r="H17" s="243">
        <f>IF($B17="","",VLOOKUP($B17,'CDHU 185'!$A$3:$F$4600,6,0))</f>
        <v>252.02</v>
      </c>
      <c r="I17" s="243">
        <f t="shared" si="4"/>
        <v>374.3042</v>
      </c>
      <c r="J17" s="243">
        <f t="shared" si="5"/>
        <v>112.0944</v>
      </c>
      <c r="K17" s="243">
        <f t="shared" si="6"/>
        <v>486.3986</v>
      </c>
      <c r="L17" s="244">
        <f t="shared" si="3"/>
        <v>0.002498743250279907</v>
      </c>
      <c r="M17" s="40"/>
      <c r="N17" s="51"/>
      <c r="Q17" s="17"/>
    </row>
    <row r="18" spans="1:17" s="41" customFormat="1" ht="30" customHeight="1">
      <c r="A18" s="165" t="s">
        <v>7269</v>
      </c>
      <c r="B18" s="446" t="s">
        <v>502</v>
      </c>
      <c r="C18" s="212" t="str">
        <f>IF($B18="","",VLOOKUP($B18,'CDHU 185'!$A$3:$D$4600,2,0))</f>
        <v>Retirada de torneira ou chuveiro</v>
      </c>
      <c r="D18" s="155" t="str">
        <f>IF($B18="","",VLOOKUP($B18,'CDHU 185'!$A$3:$D$4600,3,0))</f>
        <v>UN</v>
      </c>
      <c r="E18" s="156">
        <v>5</v>
      </c>
      <c r="F18" s="243">
        <f>IF($B18="","",VLOOKUP($B18,'CDHU 185'!$A$3:$F$4600,4,0))</f>
        <v>0</v>
      </c>
      <c r="G18" s="243">
        <f>IF($B18="","",VLOOKUP($B18,'CDHU 185'!$A$3:$F$4600,5,0))</f>
        <v>5.69</v>
      </c>
      <c r="H18" s="243">
        <f>IF($B18="","",VLOOKUP($B18,'CDHU 185'!$A$3:$F$4600,6,0))</f>
        <v>5.69</v>
      </c>
      <c r="I18" s="243">
        <f aca="true" t="shared" si="10" ref="I18">F18*E18</f>
        <v>0</v>
      </c>
      <c r="J18" s="243">
        <f aca="true" t="shared" si="11" ref="J18">G18*E18</f>
        <v>28.450000000000003</v>
      </c>
      <c r="K18" s="243">
        <f aca="true" t="shared" si="12" ref="K18">E18*H18</f>
        <v>28.450000000000003</v>
      </c>
      <c r="L18" s="244">
        <f t="shared" si="3"/>
        <v>0.00014615429705279448</v>
      </c>
      <c r="M18" s="40"/>
      <c r="N18" s="51"/>
      <c r="Q18" s="17"/>
    </row>
    <row r="19" spans="1:17" s="41" customFormat="1" ht="30" customHeight="1">
      <c r="A19" s="165" t="s">
        <v>7270</v>
      </c>
      <c r="B19" s="446" t="s">
        <v>717</v>
      </c>
      <c r="C19" s="212" t="str">
        <f>IF($B19="","",VLOOKUP($B19,'CDHU 185'!$A$3:$D$4600,2,0))</f>
        <v>Transporte manual horizontal e/ou vertical de entulho até o local de despejo - ensacado</v>
      </c>
      <c r="D19" s="155" t="str">
        <f>IF($B19="","",VLOOKUP($B19,'CDHU 185'!$A$3:$D$4600,3,0))</f>
        <v>M3</v>
      </c>
      <c r="E19" s="156">
        <v>4</v>
      </c>
      <c r="F19" s="243">
        <f>IF($B19="","",VLOOKUP($B19,'CDHU 185'!$A$3:$F$4600,4,0))</f>
        <v>26.73</v>
      </c>
      <c r="G19" s="243">
        <f>IF($B19="","",VLOOKUP($B19,'CDHU 185'!$A$3:$F$4600,5,0))</f>
        <v>78.41</v>
      </c>
      <c r="H19" s="243">
        <f>IF($B19="","",VLOOKUP($B19,'CDHU 185'!$A$3:$F$4600,6,0))</f>
        <v>105.14</v>
      </c>
      <c r="I19" s="243">
        <f t="shared" si="4"/>
        <v>106.92</v>
      </c>
      <c r="J19" s="243">
        <f t="shared" si="5"/>
        <v>313.64</v>
      </c>
      <c r="K19" s="243">
        <f t="shared" si="6"/>
        <v>420.56</v>
      </c>
      <c r="L19" s="244">
        <f t="shared" si="3"/>
        <v>0.0021605149795614494</v>
      </c>
      <c r="M19" s="40"/>
      <c r="N19" s="51"/>
      <c r="Q19" s="17"/>
    </row>
    <row r="20" spans="1:17" s="41" customFormat="1" ht="30" customHeight="1">
      <c r="A20" s="165" t="s">
        <v>7271</v>
      </c>
      <c r="B20" s="446" t="s">
        <v>722</v>
      </c>
      <c r="C20" s="212" t="str">
        <f>IF($B20="","",VLOOKUP($B20,'CDHU 185'!$A$3:$D$4600,2,0))</f>
        <v>Remoção de entulho de obra com caçamba metálica - material volumoso e misturado por alvenaria, terra, madeira, papel, plástico e metal</v>
      </c>
      <c r="D20" s="155" t="str">
        <f>IF($B20="","",VLOOKUP($B20,'CDHU 185'!$A$3:$D$4600,3,0))</f>
        <v>M3</v>
      </c>
      <c r="E20" s="156">
        <v>4</v>
      </c>
      <c r="F20" s="243">
        <f>IF($B20="","",VLOOKUP($B20,'CDHU 185'!$A$3:$F$4600,4,0))</f>
        <v>101.1</v>
      </c>
      <c r="G20" s="243">
        <f>IF($B20="","",VLOOKUP($B20,'CDHU 185'!$A$3:$F$4600,5,0))</f>
        <v>8.71</v>
      </c>
      <c r="H20" s="243">
        <f>IF($B20="","",VLOOKUP($B20,'CDHU 185'!$A$3:$F$4600,6,0))</f>
        <v>109.81</v>
      </c>
      <c r="I20" s="243">
        <f aca="true" t="shared" si="13" ref="I20:I24">F20*E20</f>
        <v>404.4</v>
      </c>
      <c r="J20" s="243">
        <f aca="true" t="shared" si="14" ref="J20:J24">G20*E20</f>
        <v>34.84</v>
      </c>
      <c r="K20" s="243">
        <f aca="true" t="shared" si="15" ref="K20:K24">E20*H20</f>
        <v>439.24</v>
      </c>
      <c r="L20" s="244">
        <f t="shared" si="3"/>
        <v>0.0022564785039532317</v>
      </c>
      <c r="M20" s="40"/>
      <c r="N20" s="51"/>
      <c r="Q20" s="17"/>
    </row>
    <row r="21" spans="1:17" s="41" customFormat="1" ht="30" customHeight="1">
      <c r="A21" s="165" t="s">
        <v>7272</v>
      </c>
      <c r="B21" s="446" t="s">
        <v>454</v>
      </c>
      <c r="C21" s="212" t="str">
        <f>IF($B21="","",VLOOKUP($B21,'CDHU 185'!$A$3:$D$4600,2,0))</f>
        <v>Retirada de folha de esquadria em madeira</v>
      </c>
      <c r="D21" s="155" t="str">
        <f>IF($B21="","",VLOOKUP($B21,'CDHU 185'!$A$3:$D$4600,3,0))</f>
        <v>UN</v>
      </c>
      <c r="E21" s="156">
        <v>2</v>
      </c>
      <c r="F21" s="243">
        <f>IF($B21="","",VLOOKUP($B21,'CDHU 185'!$A$3:$F$4600,4,0))</f>
        <v>0</v>
      </c>
      <c r="G21" s="243">
        <f>IF($B21="","",VLOOKUP($B21,'CDHU 185'!$A$3:$F$4600,5,0))</f>
        <v>16.08</v>
      </c>
      <c r="H21" s="243">
        <f>IF($B21="","",VLOOKUP($B21,'CDHU 185'!$A$3:$F$4600,6,0))</f>
        <v>16.08</v>
      </c>
      <c r="I21" s="243">
        <f t="shared" si="13"/>
        <v>0</v>
      </c>
      <c r="J21" s="243">
        <f t="shared" si="14"/>
        <v>32.16</v>
      </c>
      <c r="K21" s="243">
        <f t="shared" si="15"/>
        <v>32.16</v>
      </c>
      <c r="L21" s="244">
        <f t="shared" si="3"/>
        <v>0.00016521343385651562</v>
      </c>
      <c r="M21" s="40"/>
      <c r="N21" s="51"/>
      <c r="Q21" s="17"/>
    </row>
    <row r="22" spans="1:17" s="41" customFormat="1" ht="30" customHeight="1">
      <c r="A22" s="165" t="s">
        <v>17905</v>
      </c>
      <c r="B22" s="446" t="s">
        <v>466</v>
      </c>
      <c r="C22" s="212" t="str">
        <f>IF($B22="","",VLOOKUP($B22,'CDHU 185'!$A$3:$D$4600,2,0))</f>
        <v>Retirada de batente, corrimão ou peças lineares metálicas, chumbados</v>
      </c>
      <c r="D22" s="155" t="str">
        <f>IF($B22="","",VLOOKUP($B22,'CDHU 185'!$A$3:$D$4600,3,0))</f>
        <v>M</v>
      </c>
      <c r="E22" s="156">
        <v>1.3</v>
      </c>
      <c r="F22" s="243">
        <f>IF($B22="","",VLOOKUP($B22,'CDHU 185'!$A$3:$F$4600,4,0))</f>
        <v>0</v>
      </c>
      <c r="G22" s="243">
        <f>IF($B22="","",VLOOKUP($B22,'CDHU 185'!$A$3:$F$4600,5,0))</f>
        <v>7.71</v>
      </c>
      <c r="H22" s="243">
        <f>IF($B22="","",VLOOKUP($B22,'CDHU 185'!$A$3:$F$4600,6,0))</f>
        <v>7.71</v>
      </c>
      <c r="I22" s="243">
        <f aca="true" t="shared" si="16" ref="I22:I23">F22*E22</f>
        <v>0</v>
      </c>
      <c r="J22" s="243">
        <f aca="true" t="shared" si="17" ref="J22:J23">G22*E22</f>
        <v>10.023</v>
      </c>
      <c r="K22" s="243">
        <f aca="true" t="shared" si="18" ref="K22:K23">E22*H22</f>
        <v>10.023</v>
      </c>
      <c r="L22" s="244">
        <f t="shared" si="3"/>
        <v>5.149049277188608E-05</v>
      </c>
      <c r="M22" s="40"/>
      <c r="N22" s="51"/>
      <c r="Q22" s="17"/>
    </row>
    <row r="23" spans="1:17" s="41" customFormat="1" ht="30" customHeight="1">
      <c r="A23" s="165" t="s">
        <v>17906</v>
      </c>
      <c r="B23" s="446" t="s">
        <v>694</v>
      </c>
      <c r="C23" s="212" t="str">
        <f>IF($B23="","",VLOOKUP($B23,'CDHU 185'!$A$3:$D$4600,2,0))</f>
        <v>Remoção de tubulação hidráulica em geral, incluindo conexões, caixas e ralos</v>
      </c>
      <c r="D23" s="155" t="str">
        <f>IF($B23="","",VLOOKUP($B23,'CDHU 185'!$A$3:$D$4600,3,0))</f>
        <v>M</v>
      </c>
      <c r="E23" s="156">
        <v>25</v>
      </c>
      <c r="F23" s="243">
        <f>IF($B23="","",VLOOKUP($B23,'CDHU 185'!$A$3:$F$4600,4,0))</f>
        <v>0</v>
      </c>
      <c r="G23" s="243">
        <f>IF($B23="","",VLOOKUP($B23,'CDHU 185'!$A$3:$F$4600,5,0))</f>
        <v>5.81</v>
      </c>
      <c r="H23" s="243">
        <f>IF($B23="","",VLOOKUP($B23,'CDHU 185'!$A$3:$F$4600,6,0))</f>
        <v>5.81</v>
      </c>
      <c r="I23" s="243">
        <f t="shared" si="16"/>
        <v>0</v>
      </c>
      <c r="J23" s="243">
        <f t="shared" si="17"/>
        <v>145.25</v>
      </c>
      <c r="K23" s="243">
        <f t="shared" si="18"/>
        <v>145.25</v>
      </c>
      <c r="L23" s="244">
        <f t="shared" si="3"/>
        <v>0.0007461831861834234</v>
      </c>
      <c r="M23" s="40"/>
      <c r="N23" s="51"/>
      <c r="Q23" s="17"/>
    </row>
    <row r="24" spans="1:17" s="41" customFormat="1" ht="30" customHeight="1">
      <c r="A24" s="165" t="s">
        <v>18004</v>
      </c>
      <c r="B24" s="446" t="s">
        <v>17881</v>
      </c>
      <c r="C24" s="212" t="s">
        <v>17882</v>
      </c>
      <c r="D24" s="155" t="s">
        <v>17883</v>
      </c>
      <c r="E24" s="156">
        <v>1</v>
      </c>
      <c r="F24" s="243" t="e">
        <f>IF($B24="","",VLOOKUP($B24,'CDHU 185'!$A$3:$F$4600,4,0))</f>
        <v>#N/A</v>
      </c>
      <c r="G24" s="243" t="e">
        <f>IF($B24="","",VLOOKUP($B24,'CDHU 185'!$A$3:$F$4600,5,0))</f>
        <v>#N/A</v>
      </c>
      <c r="H24" s="243">
        <v>200</v>
      </c>
      <c r="I24" s="243" t="e">
        <f t="shared" si="13"/>
        <v>#N/A</v>
      </c>
      <c r="J24" s="243" t="e">
        <f t="shared" si="14"/>
        <v>#N/A</v>
      </c>
      <c r="K24" s="243">
        <f t="shared" si="15"/>
        <v>200</v>
      </c>
      <c r="L24" s="244">
        <f t="shared" si="3"/>
        <v>0.0010274467279634057</v>
      </c>
      <c r="M24" s="40"/>
      <c r="N24" s="51"/>
      <c r="Q24" s="17"/>
    </row>
    <row r="25" spans="1:17" s="398" customFormat="1" ht="30" customHeight="1">
      <c r="A25" s="387"/>
      <c r="B25" s="388"/>
      <c r="C25" s="389"/>
      <c r="D25" s="390"/>
      <c r="E25" s="391" t="s">
        <v>7529</v>
      </c>
      <c r="F25" s="392"/>
      <c r="G25" s="393" t="s">
        <v>6597</v>
      </c>
      <c r="H25" s="394" t="str">
        <f>A10</f>
        <v>1.</v>
      </c>
      <c r="I25" s="395"/>
      <c r="J25" s="395"/>
      <c r="K25" s="396">
        <f>SUBTOTAL(9,K11:K24)</f>
        <v>4273.892599999999</v>
      </c>
      <c r="L25" s="397">
        <f t="shared" si="3"/>
        <v>0.021955984837685058</v>
      </c>
      <c r="M25" s="52"/>
      <c r="N25" s="399"/>
      <c r="Q25" s="395"/>
    </row>
    <row r="26" spans="1:17" s="41" customFormat="1" ht="30" customHeight="1">
      <c r="A26" s="147"/>
      <c r="B26" s="148"/>
      <c r="C26" s="241"/>
      <c r="D26" s="175"/>
      <c r="E26" s="252"/>
      <c r="F26" s="252"/>
      <c r="G26" s="252"/>
      <c r="H26" s="252"/>
      <c r="I26" s="252"/>
      <c r="J26" s="252"/>
      <c r="K26" s="252"/>
      <c r="L26" s="253"/>
      <c r="M26" s="40"/>
      <c r="N26" s="51"/>
      <c r="Q26" s="17"/>
    </row>
    <row r="27" spans="1:17" s="24" customFormat="1" ht="30" customHeight="1">
      <c r="A27" s="381" t="s">
        <v>6932</v>
      </c>
      <c r="B27" s="382"/>
      <c r="C27" s="383" t="s">
        <v>8334</v>
      </c>
      <c r="D27" s="311"/>
      <c r="E27" s="329"/>
      <c r="F27" s="312"/>
      <c r="G27" s="312"/>
      <c r="H27" s="312"/>
      <c r="I27" s="312"/>
      <c r="J27" s="312"/>
      <c r="K27" s="312"/>
      <c r="L27" s="384"/>
      <c r="M27" s="143"/>
      <c r="N27" s="386"/>
      <c r="Q27" s="365"/>
    </row>
    <row r="28" spans="1:17" s="41" customFormat="1" ht="30" customHeight="1">
      <c r="A28" s="165" t="s">
        <v>6934</v>
      </c>
      <c r="B28" s="446" t="s">
        <v>1168</v>
      </c>
      <c r="C28" s="212" t="str">
        <f>IF($B28="","",VLOOKUP($B28,'CDHU 185'!$A$3:$D$4600,2,0))</f>
        <v>Alvenaria de elevação de 1/2 tijolo maciço comum</v>
      </c>
      <c r="D28" s="155" t="str">
        <f>IF($B28="","",VLOOKUP($B28,'CDHU 185'!$A$3:$D$4600,3,0))</f>
        <v>M2</v>
      </c>
      <c r="E28" s="156">
        <v>15.04</v>
      </c>
      <c r="F28" s="243">
        <f>IF($B28="","",VLOOKUP($B28,'CDHU 185'!$A$3:$F$4600,4,0))</f>
        <v>43.54</v>
      </c>
      <c r="G28" s="243">
        <f>IF($B28="","",VLOOKUP($B28,'CDHU 185'!$A$3:$F$4600,5,0))</f>
        <v>52.07</v>
      </c>
      <c r="H28" s="243">
        <f>IF($B28="","",VLOOKUP($B28,'CDHU 185'!$A$3:$F$4600,6,0))</f>
        <v>95.61</v>
      </c>
      <c r="I28" s="243">
        <f aca="true" t="shared" si="19" ref="I28:I44">F28*E28</f>
        <v>654.8416</v>
      </c>
      <c r="J28" s="243">
        <f aca="true" t="shared" si="20" ref="J28:J44">G28*E28</f>
        <v>783.1328</v>
      </c>
      <c r="K28" s="243">
        <f aca="true" t="shared" si="21" ref="K28:K44">E28*H28</f>
        <v>1437.9743999999998</v>
      </c>
      <c r="L28" s="244">
        <f aca="true" t="shared" si="22" ref="L28:L45">K28/$K$154</f>
        <v>0.0073872104608757065</v>
      </c>
      <c r="M28" s="40"/>
      <c r="N28" s="51"/>
      <c r="Q28" s="17"/>
    </row>
    <row r="29" spans="1:17" s="41" customFormat="1" ht="30" customHeight="1">
      <c r="A29" s="165" t="s">
        <v>6935</v>
      </c>
      <c r="B29" s="446" t="s">
        <v>1170</v>
      </c>
      <c r="C29" s="212" t="str">
        <f>IF($B29="","",VLOOKUP($B29,'CDHU 185'!$A$3:$D$4600,2,0))</f>
        <v>Alvenaria de elevação de 1 tijolo maciço comum</v>
      </c>
      <c r="D29" s="155" t="str">
        <f>IF($B29="","",VLOOKUP($B29,'CDHU 185'!$A$3:$D$4600,3,0))</f>
        <v>M2</v>
      </c>
      <c r="E29" s="156">
        <v>1.68</v>
      </c>
      <c r="F29" s="243">
        <f>IF($B29="","",VLOOKUP($B29,'CDHU 185'!$A$3:$F$4600,4,0))</f>
        <v>96.37</v>
      </c>
      <c r="G29" s="243">
        <f>IF($B29="","",VLOOKUP($B29,'CDHU 185'!$A$3:$F$4600,5,0))</f>
        <v>84.51</v>
      </c>
      <c r="H29" s="243">
        <f>IF($B29="","",VLOOKUP($B29,'CDHU 185'!$A$3:$F$4600,6,0))</f>
        <v>180.88</v>
      </c>
      <c r="I29" s="243">
        <f aca="true" t="shared" si="23" ref="I29">F29*E29</f>
        <v>161.9016</v>
      </c>
      <c r="J29" s="243">
        <f aca="true" t="shared" si="24" ref="J29">G29*E29</f>
        <v>141.9768</v>
      </c>
      <c r="K29" s="243">
        <f aca="true" t="shared" si="25" ref="K29">E29*H29</f>
        <v>303.8784</v>
      </c>
      <c r="L29" s="244">
        <f t="shared" si="22"/>
        <v>0.0015610943388937749</v>
      </c>
      <c r="M29" s="40"/>
      <c r="N29" s="51"/>
      <c r="Q29" s="17"/>
    </row>
    <row r="30" spans="1:17" s="41" customFormat="1" ht="30" customHeight="1">
      <c r="A30" s="165" t="s">
        <v>6936</v>
      </c>
      <c r="B30" s="155" t="s">
        <v>1453</v>
      </c>
      <c r="C30" s="212" t="str">
        <f>IF($B30="","",VLOOKUP($B30,'CDHU 185'!$A$3:$D$4600,2,0))</f>
        <v>Argamassa de regularização e/ou proteção</v>
      </c>
      <c r="D30" s="155" t="str">
        <f>IF($B30="","",VLOOKUP($B30,'CDHU 185'!$A$3:$D$4600,3,0))</f>
        <v>M3</v>
      </c>
      <c r="E30" s="156">
        <v>1.93</v>
      </c>
      <c r="F30" s="243">
        <f>IF($B30="","",VLOOKUP($B30,'CDHU 185'!$A$3:$F$4600,4,0))</f>
        <v>401.33</v>
      </c>
      <c r="G30" s="243">
        <f>IF($B30="","",VLOOKUP($B30,'CDHU 185'!$A$3:$F$4600,5,0))</f>
        <v>229.26</v>
      </c>
      <c r="H30" s="243">
        <f>IF($B30="","",VLOOKUP($B30,'CDHU 185'!$A$3:$F$4600,6,0))</f>
        <v>630.59</v>
      </c>
      <c r="I30" s="243">
        <f t="shared" si="19"/>
        <v>774.5668999999999</v>
      </c>
      <c r="J30" s="243">
        <f t="shared" si="20"/>
        <v>442.4718</v>
      </c>
      <c r="K30" s="243">
        <f t="shared" si="21"/>
        <v>1217.0387</v>
      </c>
      <c r="L30" s="244">
        <f t="shared" si="22"/>
        <v>0.006252212150599185</v>
      </c>
      <c r="M30" s="40"/>
      <c r="N30" s="51"/>
      <c r="Q30" s="17"/>
    </row>
    <row r="31" spans="1:17" s="41" customFormat="1" ht="30" customHeight="1">
      <c r="A31" s="165" t="s">
        <v>6940</v>
      </c>
      <c r="B31" s="446" t="s">
        <v>1463</v>
      </c>
      <c r="C31" s="212" t="str">
        <f>IF($B31="","",VLOOKUP($B31,'CDHU 185'!$A$3:$D$4600,2,0))</f>
        <v>Chapisco</v>
      </c>
      <c r="D31" s="155" t="str">
        <f>IF($B31="","",VLOOKUP($B31,'CDHU 185'!$A$3:$D$4600,3,0))</f>
        <v>M2</v>
      </c>
      <c r="E31" s="156">
        <v>85.85</v>
      </c>
      <c r="F31" s="243">
        <f>IF($B31="","",VLOOKUP($B31,'CDHU 185'!$A$3:$F$4600,4,0))</f>
        <v>2</v>
      </c>
      <c r="G31" s="243">
        <f>IF($B31="","",VLOOKUP($B31,'CDHU 185'!$A$3:$F$4600,5,0))</f>
        <v>3.39</v>
      </c>
      <c r="H31" s="243">
        <f>IF($B31="","",VLOOKUP($B31,'CDHU 185'!$A$3:$F$4600,6,0))</f>
        <v>5.39</v>
      </c>
      <c r="I31" s="243">
        <f t="shared" si="19"/>
        <v>171.7</v>
      </c>
      <c r="J31" s="243">
        <f t="shared" si="20"/>
        <v>291.0315</v>
      </c>
      <c r="K31" s="243">
        <f t="shared" si="21"/>
        <v>462.7314999999999</v>
      </c>
      <c r="L31" s="244">
        <f t="shared" si="22"/>
        <v>0.0023771598280029928</v>
      </c>
      <c r="M31" s="40"/>
      <c r="N31" s="51"/>
      <c r="Q31" s="17"/>
    </row>
    <row r="32" spans="1:17" s="41" customFormat="1" ht="30" customHeight="1">
      <c r="A32" s="165" t="s">
        <v>6941</v>
      </c>
      <c r="B32" s="446" t="s">
        <v>1473</v>
      </c>
      <c r="C32" s="212" t="str">
        <f>IF($B32="","",VLOOKUP($B32,'CDHU 185'!$A$3:$D$4600,2,0))</f>
        <v>Emboço comum</v>
      </c>
      <c r="D32" s="155" t="str">
        <f>IF($B32="","",VLOOKUP($B32,'CDHU 185'!$A$3:$D$4600,3,0))</f>
        <v>M2</v>
      </c>
      <c r="E32" s="156">
        <v>82.17</v>
      </c>
      <c r="F32" s="243">
        <f>IF($B32="","",VLOOKUP($B32,'CDHU 185'!$A$3:$F$4600,4,0))</f>
        <v>7.66</v>
      </c>
      <c r="G32" s="243">
        <f>IF($B32="","",VLOOKUP($B32,'CDHU 185'!$A$3:$F$4600,5,0))</f>
        <v>9.34</v>
      </c>
      <c r="H32" s="243">
        <f>IF($B32="","",VLOOKUP($B32,'CDHU 185'!$A$3:$F$4600,6,0))</f>
        <v>17</v>
      </c>
      <c r="I32" s="243">
        <f t="shared" si="19"/>
        <v>629.4222</v>
      </c>
      <c r="J32" s="243">
        <f t="shared" si="20"/>
        <v>767.4678</v>
      </c>
      <c r="K32" s="243">
        <f t="shared" si="21"/>
        <v>1396.89</v>
      </c>
      <c r="L32" s="244">
        <f t="shared" si="22"/>
        <v>0.0071761502991240095</v>
      </c>
      <c r="M32" s="40"/>
      <c r="N32" s="51"/>
      <c r="Q32" s="17"/>
    </row>
    <row r="33" spans="1:17" s="41" customFormat="1" ht="30" customHeight="1">
      <c r="A33" s="165" t="s">
        <v>6942</v>
      </c>
      <c r="B33" s="446" t="s">
        <v>1477</v>
      </c>
      <c r="C33" s="212" t="str">
        <f>IF($B33="","",VLOOKUP($B33,'CDHU 185'!$A$3:$D$4600,2,0))</f>
        <v>Reboco</v>
      </c>
      <c r="D33" s="155" t="str">
        <f>IF($B33="","",VLOOKUP($B33,'CDHU 185'!$A$3:$D$4600,3,0))</f>
        <v>M2</v>
      </c>
      <c r="E33" s="156">
        <v>3.68</v>
      </c>
      <c r="F33" s="243">
        <f>IF($B33="","",VLOOKUP($B33,'CDHU 185'!$A$3:$F$4600,4,0))</f>
        <v>1.57</v>
      </c>
      <c r="G33" s="243">
        <f>IF($B33="","",VLOOKUP($B33,'CDHU 185'!$A$3:$F$4600,5,0))</f>
        <v>8.04</v>
      </c>
      <c r="H33" s="243">
        <f>IF($B33="","",VLOOKUP($B33,'CDHU 185'!$A$3:$F$4600,6,0))</f>
        <v>9.61</v>
      </c>
      <c r="I33" s="243">
        <f t="shared" si="19"/>
        <v>5.7776000000000005</v>
      </c>
      <c r="J33" s="243">
        <f t="shared" si="20"/>
        <v>29.5872</v>
      </c>
      <c r="K33" s="243">
        <f t="shared" si="21"/>
        <v>35.3648</v>
      </c>
      <c r="L33" s="244">
        <f t="shared" si="22"/>
        <v>0.00018167724022540125</v>
      </c>
      <c r="M33" s="40"/>
      <c r="N33" s="51"/>
      <c r="Q33" s="17"/>
    </row>
    <row r="34" spans="1:17" s="41" customFormat="1" ht="30" customHeight="1">
      <c r="A34" s="165" t="s">
        <v>6943</v>
      </c>
      <c r="B34" s="446" t="s">
        <v>1641</v>
      </c>
      <c r="C34" s="212" t="str">
        <f>IF($B34="","",VLOOKUP($B34,'CDHU 185'!$A$3:$D$4600,2,0))</f>
        <v>Revestimento em placa cerâmica esmaltada de 20x20 cm, tipo monocolor, assentado e rejuntado com argamassa industrializada</v>
      </c>
      <c r="D34" s="155" t="str">
        <f>IF($B34="","",VLOOKUP($B34,'CDHU 185'!$A$3:$D$4600,3,0))</f>
        <v>M2</v>
      </c>
      <c r="E34" s="156">
        <v>68.13</v>
      </c>
      <c r="F34" s="243">
        <f>IF($B34="","",VLOOKUP($B34,'CDHU 185'!$A$3:$F$4600,4,0))</f>
        <v>80.96</v>
      </c>
      <c r="G34" s="243">
        <f>IF($B34="","",VLOOKUP($B34,'CDHU 185'!$A$3:$F$4600,5,0))</f>
        <v>16.39</v>
      </c>
      <c r="H34" s="243">
        <f>IF($B34="","",VLOOKUP($B34,'CDHU 185'!$A$3:$F$4600,6,0))</f>
        <v>97.35</v>
      </c>
      <c r="I34" s="243">
        <f t="shared" si="19"/>
        <v>5515.804799999999</v>
      </c>
      <c r="J34" s="243">
        <f t="shared" si="20"/>
        <v>1116.6507</v>
      </c>
      <c r="K34" s="243">
        <f t="shared" si="21"/>
        <v>6632.455499999999</v>
      </c>
      <c r="L34" s="244">
        <f t="shared" si="22"/>
        <v>0.03407247350918947</v>
      </c>
      <c r="M34" s="40"/>
      <c r="N34" s="51"/>
      <c r="Q34" s="17"/>
    </row>
    <row r="35" spans="1:17" s="41" customFormat="1" ht="30" customHeight="1">
      <c r="A35" s="165" t="s">
        <v>6944</v>
      </c>
      <c r="B35" s="446" t="s">
        <v>792</v>
      </c>
      <c r="C35" s="212" t="str">
        <f>IF($B35="","",VLOOKUP($B35,'CDHU 185'!$A$3:$D$4600,2,0))</f>
        <v>Aterro manual apiloado de área interna com maço de 30 kg</v>
      </c>
      <c r="D35" s="155" t="str">
        <f>IF($B35="","",VLOOKUP($B35,'CDHU 185'!$A$3:$D$4600,3,0))</f>
        <v>M3</v>
      </c>
      <c r="E35" s="156">
        <v>1.93</v>
      </c>
      <c r="F35" s="243">
        <f>IF($B35="","",VLOOKUP($B35,'CDHU 185'!$A$3:$F$4600,4,0))</f>
        <v>0</v>
      </c>
      <c r="G35" s="243">
        <f>IF($B35="","",VLOOKUP($B35,'CDHU 185'!$A$3:$F$4600,5,0))</f>
        <v>44.85</v>
      </c>
      <c r="H35" s="243">
        <f>IF($B35="","",VLOOKUP($B35,'CDHU 185'!$A$3:$F$4600,6,0))</f>
        <v>44.85</v>
      </c>
      <c r="I35" s="243">
        <f t="shared" si="19"/>
        <v>0</v>
      </c>
      <c r="J35" s="243">
        <f t="shared" si="20"/>
        <v>86.5605</v>
      </c>
      <c r="K35" s="243">
        <f t="shared" si="21"/>
        <v>86.5605</v>
      </c>
      <c r="L35" s="244">
        <f aca="true" t="shared" si="26" ref="L35">K35/$K$154</f>
        <v>0.0004446815124793819</v>
      </c>
      <c r="M35" s="40"/>
      <c r="N35" s="51"/>
      <c r="Q35" s="17"/>
    </row>
    <row r="36" spans="1:17" s="41" customFormat="1" ht="30" customHeight="1">
      <c r="A36" s="165" t="s">
        <v>6945</v>
      </c>
      <c r="B36" s="446" t="s">
        <v>1000</v>
      </c>
      <c r="C36" s="212" t="str">
        <f>IF($B36="","",VLOOKUP($B36,'CDHU 185'!$A$3:$D$4600,2,0))</f>
        <v>Lastro de pedra britada</v>
      </c>
      <c r="D36" s="155" t="str">
        <f>IF($B36="","",VLOOKUP($B36,'CDHU 185'!$A$3:$D$4600,3,0))</f>
        <v>M3</v>
      </c>
      <c r="E36" s="156">
        <v>0.58</v>
      </c>
      <c r="F36" s="243">
        <f>IF($B36="","",VLOOKUP($B36,'CDHU 185'!$A$3:$F$4600,4,0))</f>
        <v>114.14</v>
      </c>
      <c r="G36" s="243">
        <f>IF($B36="","",VLOOKUP($B36,'CDHU 185'!$A$3:$F$4600,5,0))</f>
        <v>21.78</v>
      </c>
      <c r="H36" s="243">
        <f>IF($B36="","",VLOOKUP($B36,'CDHU 185'!$A$3:$F$4600,6,0))</f>
        <v>135.92</v>
      </c>
      <c r="I36" s="243">
        <f aca="true" t="shared" si="27" ref="I36:I43">F36*E36</f>
        <v>66.2012</v>
      </c>
      <c r="J36" s="243">
        <f aca="true" t="shared" si="28" ref="J36:J43">G36*E36</f>
        <v>12.6324</v>
      </c>
      <c r="K36" s="243">
        <f aca="true" t="shared" si="29" ref="K36:K43">E36*H36</f>
        <v>78.83359999999999</v>
      </c>
      <c r="L36" s="244">
        <f t="shared" si="22"/>
        <v>0.00040498662186787965</v>
      </c>
      <c r="M36" s="40"/>
      <c r="N36" s="51"/>
      <c r="Q36" s="17"/>
    </row>
    <row r="37" spans="1:17" s="41" customFormat="1" ht="30" customHeight="1">
      <c r="A37" s="165" t="s">
        <v>6946</v>
      </c>
      <c r="B37" s="446" t="s">
        <v>948</v>
      </c>
      <c r="C37" s="212" t="str">
        <f>IF($B37="","",VLOOKUP($B37,'CDHU 185'!$A$3:$D$4600,2,0))</f>
        <v>Concreto usinado, fck = 20 MPa</v>
      </c>
      <c r="D37" s="155" t="str">
        <f>IF($B37="","",VLOOKUP($B37,'CDHU 185'!$A$3:$D$4600,3,0))</f>
        <v>M3</v>
      </c>
      <c r="E37" s="156">
        <v>0.96</v>
      </c>
      <c r="F37" s="243">
        <f>IF($B37="","",VLOOKUP($B37,'CDHU 185'!$A$3:$F$4600,4,0))</f>
        <v>360.87</v>
      </c>
      <c r="G37" s="243">
        <f>IF($B37="","",VLOOKUP($B37,'CDHU 185'!$A$3:$F$4600,5,0))</f>
        <v>0</v>
      </c>
      <c r="H37" s="243">
        <f>IF($B37="","",VLOOKUP($B37,'CDHU 185'!$A$3:$F$4600,6,0))</f>
        <v>360.87</v>
      </c>
      <c r="I37" s="243">
        <f t="shared" si="27"/>
        <v>346.4352</v>
      </c>
      <c r="J37" s="243">
        <f t="shared" si="28"/>
        <v>0</v>
      </c>
      <c r="K37" s="243">
        <f t="shared" si="29"/>
        <v>346.4352</v>
      </c>
      <c r="L37" s="244">
        <f t="shared" si="22"/>
        <v>0.0017797185634567403</v>
      </c>
      <c r="M37" s="40"/>
      <c r="N37" s="51"/>
      <c r="Q37" s="17"/>
    </row>
    <row r="38" spans="1:17" s="41" customFormat="1" ht="30" customHeight="1">
      <c r="A38" s="165" t="s">
        <v>6947</v>
      </c>
      <c r="B38" s="446" t="s">
        <v>987</v>
      </c>
      <c r="C38" s="212" t="str">
        <f>IF($B38="","",VLOOKUP($B38,'CDHU 185'!$A$3:$D$4600,2,0))</f>
        <v>Lançamento, espalhamento e adensamento de concreto ou massa em lastro e/ou enchimento</v>
      </c>
      <c r="D38" s="155" t="str">
        <f>IF($B38="","",VLOOKUP($B38,'CDHU 185'!$A$3:$D$4600,3,0))</f>
        <v>M3</v>
      </c>
      <c r="E38" s="156">
        <v>0.96</v>
      </c>
      <c r="F38" s="243">
        <f>IF($B38="","",VLOOKUP($B38,'CDHU 185'!$A$3:$F$4600,4,0))</f>
        <v>0</v>
      </c>
      <c r="G38" s="243">
        <f>IF($B38="","",VLOOKUP($B38,'CDHU 185'!$A$3:$F$4600,5,0))</f>
        <v>61.2</v>
      </c>
      <c r="H38" s="243">
        <f>IF($B38="","",VLOOKUP($B38,'CDHU 185'!$A$3:$F$4600,6,0))</f>
        <v>61.2</v>
      </c>
      <c r="I38" s="243">
        <f t="shared" si="27"/>
        <v>0</v>
      </c>
      <c r="J38" s="243">
        <f t="shared" si="28"/>
        <v>58.752</v>
      </c>
      <c r="K38" s="243">
        <f t="shared" si="29"/>
        <v>58.752</v>
      </c>
      <c r="L38" s="244">
        <f t="shared" si="22"/>
        <v>0.00030182275080653005</v>
      </c>
      <c r="M38" s="40"/>
      <c r="N38" s="51"/>
      <c r="Q38" s="17"/>
    </row>
    <row r="39" spans="1:17" s="41" customFormat="1" ht="30" customHeight="1">
      <c r="A39" s="165" t="s">
        <v>6948</v>
      </c>
      <c r="B39" s="446" t="s">
        <v>1459</v>
      </c>
      <c r="C39" s="212" t="str">
        <f>IF($B39="","",VLOOKUP($B39,'CDHU 185'!$A$3:$D$4600,2,0))</f>
        <v>Regularização de piso com nata de cimento e bianco</v>
      </c>
      <c r="D39" s="155" t="str">
        <f>IF($B39="","",VLOOKUP($B39,'CDHU 185'!$A$3:$D$4600,3,0))</f>
        <v>M2</v>
      </c>
      <c r="E39" s="156">
        <v>19.29</v>
      </c>
      <c r="F39" s="243">
        <f>IF($B39="","",VLOOKUP($B39,'CDHU 185'!$A$3:$F$4600,4,0))</f>
        <v>7.59</v>
      </c>
      <c r="G39" s="243">
        <f>IF($B39="","",VLOOKUP($B39,'CDHU 185'!$A$3:$F$4600,5,0))</f>
        <v>17.53</v>
      </c>
      <c r="H39" s="243">
        <f>IF($B39="","",VLOOKUP($B39,'CDHU 185'!$A$3:$F$4600,6,0))</f>
        <v>25.12</v>
      </c>
      <c r="I39" s="243">
        <f t="shared" si="27"/>
        <v>146.4111</v>
      </c>
      <c r="J39" s="243">
        <f t="shared" si="28"/>
        <v>338.1537</v>
      </c>
      <c r="K39" s="243">
        <f t="shared" si="29"/>
        <v>484.5648</v>
      </c>
      <c r="L39" s="244">
        <f t="shared" si="22"/>
        <v>0.0024893225912312102</v>
      </c>
      <c r="M39" s="40"/>
      <c r="N39" s="51"/>
      <c r="Q39" s="17"/>
    </row>
    <row r="40" spans="1:17" s="41" customFormat="1" ht="30" customHeight="1">
      <c r="A40" s="165" t="s">
        <v>6949</v>
      </c>
      <c r="B40" s="446" t="s">
        <v>1574</v>
      </c>
      <c r="C40" s="212" t="str">
        <f>IF($B40="","",VLOOKUP($B40,'CDHU 185'!$A$3:$D$4600,2,0))</f>
        <v>Placa cerâmica esmaltada PEI-5 para área interna, grupo de absorção BIIb, resistência química B, assentado com argamassa colante industrializada</v>
      </c>
      <c r="D40" s="155" t="str">
        <f>IF($B40="","",VLOOKUP($B40,'CDHU 185'!$A$3:$D$4600,3,0))</f>
        <v>M2</v>
      </c>
      <c r="E40" s="156">
        <v>19.29</v>
      </c>
      <c r="F40" s="243">
        <f>IF($B40="","",VLOOKUP($B40,'CDHU 185'!$A$3:$F$4600,4,0))</f>
        <v>15.39</v>
      </c>
      <c r="G40" s="243">
        <f>IF($B40="","",VLOOKUP($B40,'CDHU 185'!$A$3:$F$4600,5,0))</f>
        <v>10.95</v>
      </c>
      <c r="H40" s="243">
        <f>IF($B40="","",VLOOKUP($B40,'CDHU 185'!$A$3:$F$4600,6,0))</f>
        <v>26.34</v>
      </c>
      <c r="I40" s="243">
        <f t="shared" si="27"/>
        <v>296.8731</v>
      </c>
      <c r="J40" s="243">
        <f t="shared" si="28"/>
        <v>211.22549999999998</v>
      </c>
      <c r="K40" s="243">
        <f t="shared" si="29"/>
        <v>508.0986</v>
      </c>
      <c r="L40" s="244">
        <f t="shared" si="22"/>
        <v>0.0026102212202639362</v>
      </c>
      <c r="M40" s="40"/>
      <c r="N40" s="51"/>
      <c r="Q40" s="17"/>
    </row>
    <row r="41" spans="1:17" s="41" customFormat="1" ht="30" customHeight="1">
      <c r="A41" s="165" t="s">
        <v>6950</v>
      </c>
      <c r="B41" s="446" t="s">
        <v>1589</v>
      </c>
      <c r="C41" s="212" t="str">
        <f>IF($B41="","",VLOOKUP($B41,'CDHU 185'!$A$3:$D$4600,2,0))</f>
        <v>Rejuntamento em placas cerâmicas com argamassa industrializada para rejunte, juntas acima de 3 até 5 mm</v>
      </c>
      <c r="D41" s="155" t="str">
        <f>IF($B41="","",VLOOKUP($B41,'CDHU 185'!$A$3:$D$4600,3,0))</f>
        <v>M2</v>
      </c>
      <c r="E41" s="156">
        <v>19.29</v>
      </c>
      <c r="F41" s="243">
        <f>IF($B41="","",VLOOKUP($B41,'CDHU 185'!$A$3:$F$4600,4,0))</f>
        <v>2.21</v>
      </c>
      <c r="G41" s="243">
        <f>IF($B41="","",VLOOKUP($B41,'CDHU 185'!$A$3:$F$4600,5,0))</f>
        <v>7.31</v>
      </c>
      <c r="H41" s="243">
        <f>IF($B41="","",VLOOKUP($B41,'CDHU 185'!$A$3:$F$4600,6,0))</f>
        <v>9.52</v>
      </c>
      <c r="I41" s="243">
        <f t="shared" si="27"/>
        <v>42.6309</v>
      </c>
      <c r="J41" s="243">
        <f t="shared" si="28"/>
        <v>141.0099</v>
      </c>
      <c r="K41" s="243">
        <f t="shared" si="29"/>
        <v>183.64079999999998</v>
      </c>
      <c r="L41" s="244">
        <f t="shared" si="22"/>
        <v>0.0009434056954029108</v>
      </c>
      <c r="M41" s="40"/>
      <c r="N41" s="51"/>
      <c r="Q41" s="17"/>
    </row>
    <row r="42" spans="1:17" s="41" customFormat="1" ht="30" customHeight="1">
      <c r="A42" s="165" t="s">
        <v>6951</v>
      </c>
      <c r="B42" s="446" t="s">
        <v>7298</v>
      </c>
      <c r="C42" s="212" t="str">
        <f>IF($B42="","",VLOOKUP($B42,'CDHU 185'!$A$3:$D$4600,2,0))</f>
        <v>Peitoril e/ou soleira em granito, espessura de 2 cm e largura até 20 cm, acabamento polido</v>
      </c>
      <c r="D42" s="155" t="str">
        <f>IF($B42="","",VLOOKUP($B42,'CDHU 185'!$A$3:$D$4600,3,0))</f>
        <v>M</v>
      </c>
      <c r="E42" s="156">
        <v>4.6</v>
      </c>
      <c r="F42" s="243">
        <f>IF($B42="","",VLOOKUP($B42,'CDHU 185'!$A$3:$F$4600,4,0))</f>
        <v>121.33</v>
      </c>
      <c r="G42" s="243">
        <f>IF($B42="","",VLOOKUP($B42,'CDHU 185'!$A$3:$F$4600,5,0))</f>
        <v>15.92</v>
      </c>
      <c r="H42" s="243">
        <f>IF($B42="","",VLOOKUP($B42,'CDHU 185'!$A$3:$F$4600,6,0))</f>
        <v>137.25</v>
      </c>
      <c r="I42" s="243">
        <f t="shared" si="27"/>
        <v>558.1179999999999</v>
      </c>
      <c r="J42" s="243">
        <f t="shared" si="28"/>
        <v>73.232</v>
      </c>
      <c r="K42" s="243">
        <f t="shared" si="29"/>
        <v>631.3499999999999</v>
      </c>
      <c r="L42" s="244">
        <f t="shared" si="22"/>
        <v>0.0032433924584984804</v>
      </c>
      <c r="M42" s="40"/>
      <c r="N42" s="51"/>
      <c r="Q42" s="17"/>
    </row>
    <row r="43" spans="1:17" s="41" customFormat="1" ht="30" customHeight="1">
      <c r="A43" s="165" t="s">
        <v>7129</v>
      </c>
      <c r="B43" s="446" t="s">
        <v>7006</v>
      </c>
      <c r="C43" s="212" t="str">
        <f>IF($B43="","",VLOOKUP($B43,'CDHU 185'!$A$3:$D$4600,2,0))</f>
        <v>Laje pré-fabricada mista vigota treliçada/lajota cerâmica - LT 12 (8+4) e capa com concreto de 25 MPa</v>
      </c>
      <c r="D43" s="155" t="str">
        <f>IF($B43="","",VLOOKUP($B43,'CDHU 185'!$A$3:$D$4600,3,0))</f>
        <v>M2</v>
      </c>
      <c r="E43" s="156">
        <v>1.5</v>
      </c>
      <c r="F43" s="243">
        <f>IF($B43="","",VLOOKUP($B43,'CDHU 185'!$A$3:$F$4600,4,0))</f>
        <v>112.21</v>
      </c>
      <c r="G43" s="243">
        <f>IF($B43="","",VLOOKUP($B43,'CDHU 185'!$A$3:$F$4600,5,0))</f>
        <v>23.4</v>
      </c>
      <c r="H43" s="243">
        <f>IF($B43="","",VLOOKUP($B43,'CDHU 185'!$A$3:$F$4600,6,0))</f>
        <v>135.61</v>
      </c>
      <c r="I43" s="243">
        <f t="shared" si="27"/>
        <v>168.315</v>
      </c>
      <c r="J43" s="243">
        <f t="shared" si="28"/>
        <v>35.099999999999994</v>
      </c>
      <c r="K43" s="243">
        <f t="shared" si="29"/>
        <v>203.41500000000002</v>
      </c>
      <c r="L43" s="244">
        <f t="shared" si="22"/>
        <v>0.001044990380843381</v>
      </c>
      <c r="M43" s="40"/>
      <c r="N43" s="51"/>
      <c r="Q43" s="17"/>
    </row>
    <row r="44" spans="1:17" s="41" customFormat="1" ht="30" customHeight="1">
      <c r="A44" s="165" t="s">
        <v>7130</v>
      </c>
      <c r="B44" s="446" t="s">
        <v>1334</v>
      </c>
      <c r="C44" s="212" t="str">
        <f>IF($B44="","",VLOOKUP($B44,'CDHU 185'!$A$3:$D$4600,2,0))</f>
        <v>Placas, vigas e pilares em concreto armado pré-moldado - fck= 25 MPa</v>
      </c>
      <c r="D44" s="155" t="str">
        <f>IF($B44="","",VLOOKUP($B44,'CDHU 185'!$A$3:$D$4600,3,0))</f>
        <v>M3</v>
      </c>
      <c r="E44" s="156">
        <v>0.36</v>
      </c>
      <c r="F44" s="243">
        <f>IF($B44="","",VLOOKUP($B44,'CDHU 185'!$A$3:$F$4600,4,0))</f>
        <v>2135.65</v>
      </c>
      <c r="G44" s="243">
        <f>IF($B44="","",VLOOKUP($B44,'CDHU 185'!$A$3:$F$4600,5,0))</f>
        <v>585.74</v>
      </c>
      <c r="H44" s="243">
        <f>IF($B44="","",VLOOKUP($B44,'CDHU 185'!$A$3:$F$4600,6,0))</f>
        <v>2721.39</v>
      </c>
      <c r="I44" s="243">
        <f t="shared" si="19"/>
        <v>768.8340000000001</v>
      </c>
      <c r="J44" s="243">
        <f t="shared" si="20"/>
        <v>210.8664</v>
      </c>
      <c r="K44" s="243">
        <f t="shared" si="21"/>
        <v>979.7004</v>
      </c>
      <c r="L44" s="244">
        <f t="shared" si="22"/>
        <v>0.005032949851822198</v>
      </c>
      <c r="M44" s="40"/>
      <c r="N44" s="51"/>
      <c r="Q44" s="17"/>
    </row>
    <row r="45" spans="1:17" s="398" customFormat="1" ht="30" customHeight="1">
      <c r="A45" s="387"/>
      <c r="B45" s="388"/>
      <c r="C45" s="389"/>
      <c r="D45" s="390"/>
      <c r="E45" s="391" t="s">
        <v>7529</v>
      </c>
      <c r="F45" s="392"/>
      <c r="G45" s="393" t="s">
        <v>6597</v>
      </c>
      <c r="H45" s="394" t="str">
        <f>A27</f>
        <v>2.</v>
      </c>
      <c r="I45" s="395"/>
      <c r="J45" s="395"/>
      <c r="K45" s="396">
        <f>SUBTOTAL(9,K28:K44)</f>
        <v>15047.684199999998</v>
      </c>
      <c r="L45" s="397">
        <f t="shared" si="22"/>
        <v>0.07730346947358317</v>
      </c>
      <c r="M45" s="52"/>
      <c r="N45" s="399"/>
      <c r="Q45" s="395"/>
    </row>
    <row r="46" spans="1:17" s="41" customFormat="1" ht="30" customHeight="1">
      <c r="A46" s="245"/>
      <c r="B46" s="248"/>
      <c r="C46" s="105"/>
      <c r="D46" s="106"/>
      <c r="E46" s="4"/>
      <c r="F46" s="107"/>
      <c r="G46" s="107"/>
      <c r="H46" s="108"/>
      <c r="I46" s="108"/>
      <c r="J46" s="108"/>
      <c r="K46" s="53"/>
      <c r="L46" s="109"/>
      <c r="M46" s="40"/>
      <c r="N46" s="51"/>
      <c r="Q46" s="17"/>
    </row>
    <row r="47" spans="1:17" s="24" customFormat="1" ht="30" customHeight="1">
      <c r="A47" s="381" t="s">
        <v>6933</v>
      </c>
      <c r="B47" s="382"/>
      <c r="C47" s="383" t="s">
        <v>17998</v>
      </c>
      <c r="D47" s="311"/>
      <c r="E47" s="329"/>
      <c r="F47" s="312"/>
      <c r="G47" s="312"/>
      <c r="H47" s="312"/>
      <c r="I47" s="312"/>
      <c r="J47" s="312"/>
      <c r="K47" s="312"/>
      <c r="L47" s="384"/>
      <c r="M47" s="143"/>
      <c r="N47" s="386"/>
      <c r="Q47" s="365"/>
    </row>
    <row r="48" spans="1:17" s="41" customFormat="1" ht="30" customHeight="1">
      <c r="A48" s="165" t="s">
        <v>6937</v>
      </c>
      <c r="B48" s="446" t="s">
        <v>2089</v>
      </c>
      <c r="C48" s="212" t="str">
        <f>IF($B48="","",VLOOKUP($B48,'CDHU 185'!$A$3:$D$4600,2,0))</f>
        <v>Corrimão tubular em aço galvanizado, diâmetro 1 1/2´</v>
      </c>
      <c r="D48" s="155" t="str">
        <f>IF($B48="","",VLOOKUP($B48,'CDHU 185'!$A$3:$D$4600,3,0))</f>
        <v>M</v>
      </c>
      <c r="E48" s="156">
        <v>45.3</v>
      </c>
      <c r="F48" s="243">
        <f>IF($B48="","",VLOOKUP($B48,'CDHU 185'!$A$3:$F$4600,4,0))</f>
        <v>182.16</v>
      </c>
      <c r="G48" s="243">
        <f>IF($B48="","",VLOOKUP($B48,'CDHU 185'!$A$3:$F$4600,5,0))</f>
        <v>16.08</v>
      </c>
      <c r="H48" s="243">
        <f>IF($B48="","",VLOOKUP($B48,'CDHU 185'!$A$3:$F$4600,6,0))</f>
        <v>198.24</v>
      </c>
      <c r="I48" s="243">
        <f aca="true" t="shared" si="30" ref="I48:I49">F48*E48</f>
        <v>8251.848</v>
      </c>
      <c r="J48" s="243">
        <f aca="true" t="shared" si="31" ref="J48:J49">G48*E48</f>
        <v>728.4239999999999</v>
      </c>
      <c r="K48" s="243">
        <f aca="true" t="shared" si="32" ref="K48:K49">E48*H48</f>
        <v>8980.271999999999</v>
      </c>
      <c r="L48" s="244">
        <f>K48/$K$154</f>
        <v>0.04613375541310694</v>
      </c>
      <c r="M48" s="40"/>
      <c r="N48" s="51"/>
      <c r="Q48" s="17"/>
    </row>
    <row r="49" spans="1:17" s="41" customFormat="1" ht="30" customHeight="1">
      <c r="A49" s="165" t="s">
        <v>6938</v>
      </c>
      <c r="B49" s="446" t="s">
        <v>17885</v>
      </c>
      <c r="C49" s="212" t="s">
        <v>17991</v>
      </c>
      <c r="D49" s="155" t="s">
        <v>17983</v>
      </c>
      <c r="E49" s="156">
        <v>1</v>
      </c>
      <c r="F49" s="243" t="e">
        <f>IF($B49="","",VLOOKUP($B49,'CDHU 185'!$A$3:$F$4600,4,0))</f>
        <v>#N/A</v>
      </c>
      <c r="G49" s="243" t="e">
        <f>IF($B49="","",VLOOKUP($B49,'CDHU 185'!$A$3:$F$4600,5,0))</f>
        <v>#N/A</v>
      </c>
      <c r="H49" s="243">
        <v>15000</v>
      </c>
      <c r="I49" s="243" t="e">
        <f t="shared" si="30"/>
        <v>#N/A</v>
      </c>
      <c r="J49" s="243" t="e">
        <f t="shared" si="31"/>
        <v>#N/A</v>
      </c>
      <c r="K49" s="243">
        <f t="shared" si="32"/>
        <v>15000</v>
      </c>
      <c r="L49" s="244">
        <f>K49/$K$154</f>
        <v>0.07705850459725543</v>
      </c>
      <c r="M49" s="40"/>
      <c r="N49" s="51"/>
      <c r="Q49" s="17"/>
    </row>
    <row r="50" spans="1:17" s="41" customFormat="1" ht="30" customHeight="1">
      <c r="A50" s="165" t="s">
        <v>6939</v>
      </c>
      <c r="B50" s="446" t="s">
        <v>2713</v>
      </c>
      <c r="C50" s="212" t="str">
        <f>IF($B50="","",VLOOKUP($B50,'CDHU 185'!$A$3:$D$4600,2,0))</f>
        <v>Preparo de base para superfície metálica com fundo antioxidante</v>
      </c>
      <c r="D50" s="155" t="str">
        <f>IF($B50="","",VLOOKUP($B50,'CDHU 185'!$A$3:$D$4600,3,0))</f>
        <v>M2</v>
      </c>
      <c r="E50" s="156">
        <v>233.94</v>
      </c>
      <c r="F50" s="243">
        <f>IF($B50="","",VLOOKUP($B50,'CDHU 185'!$A$3:$F$4600,4,0))</f>
        <v>6.59</v>
      </c>
      <c r="G50" s="243">
        <f>IF($B50="","",VLOOKUP($B50,'CDHU 185'!$A$3:$F$4600,5,0))</f>
        <v>6.81</v>
      </c>
      <c r="H50" s="243">
        <f>IF($B50="","",VLOOKUP($B50,'CDHU 185'!$A$3:$F$4600,6,0))</f>
        <v>13.4</v>
      </c>
      <c r="I50" s="243">
        <f aca="true" t="shared" si="33" ref="I50">F50*E50</f>
        <v>1541.6646</v>
      </c>
      <c r="J50" s="243">
        <f aca="true" t="shared" si="34" ref="J50">G50*E50</f>
        <v>1593.1314</v>
      </c>
      <c r="K50" s="243">
        <f aca="true" t="shared" si="35" ref="K50">E50*H50</f>
        <v>3134.7960000000003</v>
      </c>
      <c r="L50" s="244">
        <f>K50/$K$154</f>
        <v>0.016104179465163862</v>
      </c>
      <c r="M50" s="40"/>
      <c r="N50" s="51"/>
      <c r="Q50" s="17"/>
    </row>
    <row r="51" spans="1:12" s="9" customFormat="1" ht="30" customHeight="1">
      <c r="A51" s="387"/>
      <c r="B51" s="388"/>
      <c r="C51" s="389"/>
      <c r="D51" s="390"/>
      <c r="E51" s="391" t="s">
        <v>7529</v>
      </c>
      <c r="F51" s="392"/>
      <c r="G51" s="393" t="s">
        <v>6597</v>
      </c>
      <c r="H51" s="394" t="str">
        <f>A47</f>
        <v>3.</v>
      </c>
      <c r="I51" s="395"/>
      <c r="J51" s="395"/>
      <c r="K51" s="396">
        <f>SUBTOTAL(9,K48:K50)</f>
        <v>27115.068</v>
      </c>
      <c r="L51" s="397">
        <f>K51/$K$154</f>
        <v>0.13929643947552622</v>
      </c>
    </row>
    <row r="52" spans="1:12" s="9" customFormat="1" ht="30" customHeight="1">
      <c r="A52" s="414"/>
      <c r="B52" s="415"/>
      <c r="C52" s="416"/>
      <c r="D52" s="256"/>
      <c r="E52" s="417"/>
      <c r="F52" s="395"/>
      <c r="G52" s="418"/>
      <c r="H52" s="419"/>
      <c r="I52" s="395"/>
      <c r="J52" s="395"/>
      <c r="K52" s="420"/>
      <c r="L52" s="421"/>
    </row>
    <row r="53" spans="1:17" s="24" customFormat="1" ht="30" customHeight="1">
      <c r="A53" s="381" t="s">
        <v>8336</v>
      </c>
      <c r="B53" s="382"/>
      <c r="C53" s="383" t="s">
        <v>17999</v>
      </c>
      <c r="D53" s="311"/>
      <c r="E53" s="329"/>
      <c r="F53" s="312"/>
      <c r="G53" s="312"/>
      <c r="H53" s="312"/>
      <c r="I53" s="312"/>
      <c r="J53" s="312"/>
      <c r="K53" s="312"/>
      <c r="L53" s="384"/>
      <c r="M53" s="143"/>
      <c r="N53" s="386"/>
      <c r="Q53" s="365"/>
    </row>
    <row r="54" spans="1:17" s="41" customFormat="1" ht="30" customHeight="1">
      <c r="A54" s="165" t="s">
        <v>8340</v>
      </c>
      <c r="B54" s="446" t="s">
        <v>417</v>
      </c>
      <c r="C54" s="212" t="str">
        <f>IF($B54="","",VLOOKUP($B54,'CDHU 185'!$A$3:$D$4600,2,0))</f>
        <v>Retirada de soleira ou peitoril em pedra, granito ou mármore</v>
      </c>
      <c r="D54" s="155" t="str">
        <f>IF($B54="","",VLOOKUP($B54,'CDHU 185'!$A$3:$D$4600,3,0))</f>
        <v>M</v>
      </c>
      <c r="E54" s="156">
        <v>12.16</v>
      </c>
      <c r="F54" s="243">
        <f>IF($B54="","",VLOOKUP($B54,'CDHU 185'!$A$3:$F$4600,4,0))</f>
        <v>0</v>
      </c>
      <c r="G54" s="243">
        <f>IF($B54="","",VLOOKUP($B54,'CDHU 185'!$A$3:$F$4600,5,0))</f>
        <v>13.07</v>
      </c>
      <c r="H54" s="243">
        <f>IF($B54="","",VLOOKUP($B54,'CDHU 185'!$A$3:$F$4600,6,0))</f>
        <v>13.07</v>
      </c>
      <c r="I54" s="243">
        <f aca="true" t="shared" si="36" ref="I54:I61">F54*E54</f>
        <v>0</v>
      </c>
      <c r="J54" s="243">
        <f aca="true" t="shared" si="37" ref="J54:J61">G54*E54</f>
        <v>158.93120000000002</v>
      </c>
      <c r="K54" s="243">
        <f aca="true" t="shared" si="38" ref="K54:K61">E54*H54</f>
        <v>158.93120000000002</v>
      </c>
      <c r="L54" s="244">
        <f aca="true" t="shared" si="39" ref="L54:L62">K54/$K$154</f>
        <v>0.0008164667070564882</v>
      </c>
      <c r="M54" s="40"/>
      <c r="N54" s="51"/>
      <c r="Q54" s="17"/>
    </row>
    <row r="55" spans="1:17" s="41" customFormat="1" ht="30" customHeight="1">
      <c r="A55" s="165" t="s">
        <v>8341</v>
      </c>
      <c r="B55" s="446" t="s">
        <v>1170</v>
      </c>
      <c r="C55" s="212" t="str">
        <f>IF($B55="","",VLOOKUP($B55,'CDHU 185'!$A$3:$D$4600,2,0))</f>
        <v>Alvenaria de elevação de 1 tijolo maciço comum</v>
      </c>
      <c r="D55" s="155" t="str">
        <f>IF($B55="","",VLOOKUP($B55,'CDHU 185'!$A$3:$D$4600,3,0))</f>
        <v>M2</v>
      </c>
      <c r="E55" s="156">
        <v>4.86</v>
      </c>
      <c r="F55" s="243">
        <f>IF($B55="","",VLOOKUP($B55,'CDHU 185'!$A$3:$F$4600,4,0))</f>
        <v>96.37</v>
      </c>
      <c r="G55" s="243">
        <f>IF($B55="","",VLOOKUP($B55,'CDHU 185'!$A$3:$F$4600,5,0))</f>
        <v>84.51</v>
      </c>
      <c r="H55" s="243">
        <f>IF($B55="","",VLOOKUP($B55,'CDHU 185'!$A$3:$F$4600,6,0))</f>
        <v>180.88</v>
      </c>
      <c r="I55" s="243">
        <f t="shared" si="36"/>
        <v>468.35820000000007</v>
      </c>
      <c r="J55" s="243">
        <f t="shared" si="37"/>
        <v>410.71860000000004</v>
      </c>
      <c r="K55" s="243">
        <f t="shared" si="38"/>
        <v>879.0768</v>
      </c>
      <c r="L55" s="244">
        <f t="shared" si="39"/>
        <v>0.0045160229089427064</v>
      </c>
      <c r="M55" s="40"/>
      <c r="N55" s="51"/>
      <c r="Q55" s="17"/>
    </row>
    <row r="56" spans="1:17" s="41" customFormat="1" ht="30" customHeight="1">
      <c r="A56" s="165" t="s">
        <v>8342</v>
      </c>
      <c r="B56" s="446" t="s">
        <v>1463</v>
      </c>
      <c r="C56" s="212" t="str">
        <f>IF($B56="","",VLOOKUP($B56,'CDHU 185'!$A$3:$D$4600,2,0))</f>
        <v>Chapisco</v>
      </c>
      <c r="D56" s="155" t="str">
        <f>IF($B56="","",VLOOKUP($B56,'CDHU 185'!$A$3:$D$4600,3,0))</f>
        <v>M2</v>
      </c>
      <c r="E56" s="156">
        <v>9.73</v>
      </c>
      <c r="F56" s="243">
        <f>IF($B56="","",VLOOKUP($B56,'CDHU 185'!$A$3:$F$4600,4,0))</f>
        <v>2</v>
      </c>
      <c r="G56" s="243">
        <f>IF($B56="","",VLOOKUP($B56,'CDHU 185'!$A$3:$F$4600,5,0))</f>
        <v>3.39</v>
      </c>
      <c r="H56" s="243">
        <f>IF($B56="","",VLOOKUP($B56,'CDHU 185'!$A$3:$F$4600,6,0))</f>
        <v>5.39</v>
      </c>
      <c r="I56" s="243">
        <f aca="true" t="shared" si="40" ref="I56:I60">F56*E56</f>
        <v>19.46</v>
      </c>
      <c r="J56" s="243">
        <f aca="true" t="shared" si="41" ref="J56:J60">G56*E56</f>
        <v>32.984700000000004</v>
      </c>
      <c r="K56" s="243">
        <f aca="true" t="shared" si="42" ref="K56:K60">E56*H56</f>
        <v>52.4447</v>
      </c>
      <c r="L56" s="244">
        <f t="shared" si="39"/>
        <v>0.0002694206770701121</v>
      </c>
      <c r="M56" s="40"/>
      <c r="N56" s="51"/>
      <c r="Q56" s="17"/>
    </row>
    <row r="57" spans="1:17" s="41" customFormat="1" ht="30" customHeight="1">
      <c r="A57" s="165" t="s">
        <v>17992</v>
      </c>
      <c r="B57" s="446" t="s">
        <v>1473</v>
      </c>
      <c r="C57" s="212" t="str">
        <f>IF($B57="","",VLOOKUP($B57,'CDHU 185'!$A$3:$D$4600,2,0))</f>
        <v>Emboço comum</v>
      </c>
      <c r="D57" s="155" t="str">
        <f>IF($B57="","",VLOOKUP($B57,'CDHU 185'!$A$3:$D$4600,3,0))</f>
        <v>M2</v>
      </c>
      <c r="E57" s="156">
        <v>9.73</v>
      </c>
      <c r="F57" s="243">
        <f>IF($B57="","",VLOOKUP($B57,'CDHU 185'!$A$3:$F$4600,4,0))</f>
        <v>7.66</v>
      </c>
      <c r="G57" s="243">
        <f>IF($B57="","",VLOOKUP($B57,'CDHU 185'!$A$3:$F$4600,5,0))</f>
        <v>9.34</v>
      </c>
      <c r="H57" s="243">
        <f>IF($B57="","",VLOOKUP($B57,'CDHU 185'!$A$3:$F$4600,6,0))</f>
        <v>17</v>
      </c>
      <c r="I57" s="243">
        <f t="shared" si="40"/>
        <v>74.5318</v>
      </c>
      <c r="J57" s="243">
        <f t="shared" si="41"/>
        <v>90.8782</v>
      </c>
      <c r="K57" s="243">
        <f t="shared" si="42"/>
        <v>165.41</v>
      </c>
      <c r="L57" s="244">
        <f t="shared" si="39"/>
        <v>0.0008497498163621347</v>
      </c>
      <c r="M57" s="40"/>
      <c r="N57" s="51"/>
      <c r="Q57" s="17"/>
    </row>
    <row r="58" spans="1:17" s="41" customFormat="1" ht="30" customHeight="1">
      <c r="A58" s="165" t="s">
        <v>17993</v>
      </c>
      <c r="B58" s="446" t="s">
        <v>1662</v>
      </c>
      <c r="C58" s="212" t="str">
        <f>IF($B58="","",VLOOKUP($B58,'CDHU 185'!$A$3:$D$4600,2,0))</f>
        <v>Revestimento em mármore branco, espessura de 2 cm, assente com massa</v>
      </c>
      <c r="D58" s="155" t="str">
        <f>IF($B58="","",VLOOKUP($B58,'CDHU 185'!$A$3:$D$4600,3,0))</f>
        <v>M2</v>
      </c>
      <c r="E58" s="156">
        <v>3.65</v>
      </c>
      <c r="F58" s="243">
        <f>IF($B58="","",VLOOKUP($B58,'CDHU 185'!$A$3:$F$4600,4,0))</f>
        <v>504.37</v>
      </c>
      <c r="G58" s="243">
        <f>IF($B58="","",VLOOKUP($B58,'CDHU 185'!$A$3:$F$4600,5,0))</f>
        <v>8.71</v>
      </c>
      <c r="H58" s="243">
        <f>IF($B58="","",VLOOKUP($B58,'CDHU 185'!$A$3:$F$4600,6,0))</f>
        <v>513.08</v>
      </c>
      <c r="I58" s="243">
        <f t="shared" si="40"/>
        <v>1840.9505</v>
      </c>
      <c r="J58" s="243">
        <f t="shared" si="41"/>
        <v>31.791500000000003</v>
      </c>
      <c r="K58" s="243">
        <f t="shared" si="42"/>
        <v>1872.7420000000002</v>
      </c>
      <c r="L58" s="244">
        <f t="shared" si="39"/>
        <v>0.009620713201098223</v>
      </c>
      <c r="M58" s="40"/>
      <c r="N58" s="51"/>
      <c r="Q58" s="17"/>
    </row>
    <row r="59" spans="1:17" s="41" customFormat="1" ht="30" customHeight="1">
      <c r="A59" s="165" t="s">
        <v>17996</v>
      </c>
      <c r="B59" s="446" t="s">
        <v>6771</v>
      </c>
      <c r="C59" s="212" t="str">
        <f>IF($B59="","",VLOOKUP($B59,'CDHU 185'!$A$3:$D$4600,2,0))</f>
        <v>Corrimão em tubo de aço inoxidável escovado, diâmetro de 1 1/2"</v>
      </c>
      <c r="D59" s="155" t="str">
        <f>IF($B59="","",VLOOKUP($B59,'CDHU 185'!$A$3:$D$4600,3,0))</f>
        <v>M</v>
      </c>
      <c r="E59" s="156">
        <v>36</v>
      </c>
      <c r="F59" s="243">
        <f>IF($B59="","",VLOOKUP($B59,'CDHU 185'!$A$3:$F$4600,4,0))</f>
        <v>544.25</v>
      </c>
      <c r="G59" s="243">
        <f>IF($B59="","",VLOOKUP($B59,'CDHU 185'!$A$3:$F$4600,5,0))</f>
        <v>16.08</v>
      </c>
      <c r="H59" s="243">
        <f>IF($B59="","",VLOOKUP($B59,'CDHU 185'!$A$3:$F$4600,6,0))</f>
        <v>560.33</v>
      </c>
      <c r="I59" s="243">
        <f t="shared" si="40"/>
        <v>19593</v>
      </c>
      <c r="J59" s="243">
        <f t="shared" si="41"/>
        <v>578.8799999999999</v>
      </c>
      <c r="K59" s="243">
        <f t="shared" si="42"/>
        <v>20171.88</v>
      </c>
      <c r="L59" s="244">
        <f t="shared" si="39"/>
        <v>0.10362766051435232</v>
      </c>
      <c r="M59" s="40"/>
      <c r="N59" s="51"/>
      <c r="Q59" s="17"/>
    </row>
    <row r="60" spans="1:17" s="41" customFormat="1" ht="30" customHeight="1">
      <c r="A60" s="165" t="s">
        <v>18000</v>
      </c>
      <c r="B60" s="446" t="s">
        <v>2718</v>
      </c>
      <c r="C60" s="212" t="str">
        <f>IF($B60="","",VLOOKUP($B60,'CDHU 185'!$A$3:$D$4600,2,0))</f>
        <v>Massa corrida à base de resina acrílica</v>
      </c>
      <c r="D60" s="155" t="str">
        <f>IF($B60="","",VLOOKUP($B60,'CDHU 185'!$A$3:$D$4600,3,0))</f>
        <v>M2</v>
      </c>
      <c r="E60" s="156">
        <v>9.73</v>
      </c>
      <c r="F60" s="243">
        <f>IF($B60="","",VLOOKUP($B60,'CDHU 185'!$A$3:$F$4600,4,0))</f>
        <v>4.58</v>
      </c>
      <c r="G60" s="243">
        <f>IF($B60="","",VLOOKUP($B60,'CDHU 185'!$A$3:$F$4600,5,0))</f>
        <v>8.59</v>
      </c>
      <c r="H60" s="243">
        <f>IF($B60="","",VLOOKUP($B60,'CDHU 185'!$A$3:$F$4600,6,0))</f>
        <v>13.17</v>
      </c>
      <c r="I60" s="243">
        <f t="shared" si="40"/>
        <v>44.5634</v>
      </c>
      <c r="J60" s="243">
        <f t="shared" si="41"/>
        <v>83.58070000000001</v>
      </c>
      <c r="K60" s="243">
        <f t="shared" si="42"/>
        <v>128.1441</v>
      </c>
      <c r="L60" s="244">
        <f t="shared" si="39"/>
        <v>0.0006583061812640773</v>
      </c>
      <c r="M60" s="40"/>
      <c r="N60" s="51"/>
      <c r="Q60" s="17"/>
    </row>
    <row r="61" spans="1:17" s="41" customFormat="1" ht="30" customHeight="1">
      <c r="A61" s="165" t="s">
        <v>18001</v>
      </c>
      <c r="B61" s="446" t="s">
        <v>2760</v>
      </c>
      <c r="C61" s="212" t="str">
        <f>IF($B61="","",VLOOKUP($B61,'CDHU 185'!$A$3:$D$4600,2,0))</f>
        <v>Tinta acrílica antimofo em massa, inclusive preparo</v>
      </c>
      <c r="D61" s="155" t="str">
        <f>IF($B61="","",VLOOKUP($B61,'CDHU 185'!$A$3:$D$4600,3,0))</f>
        <v>M2</v>
      </c>
      <c r="E61" s="156">
        <v>57.23</v>
      </c>
      <c r="F61" s="243">
        <f>IF($B61="","",VLOOKUP($B61,'CDHU 185'!$A$3:$F$4600,4,0))</f>
        <v>9.46</v>
      </c>
      <c r="G61" s="243">
        <f>IF($B61="","",VLOOKUP($B61,'CDHU 185'!$A$3:$F$4600,5,0))</f>
        <v>15.32</v>
      </c>
      <c r="H61" s="243">
        <f>IF($B61="","",VLOOKUP($B61,'CDHU 185'!$A$3:$F$4600,6,0))</f>
        <v>24.78</v>
      </c>
      <c r="I61" s="243">
        <f t="shared" si="36"/>
        <v>541.3958</v>
      </c>
      <c r="J61" s="243">
        <f t="shared" si="37"/>
        <v>876.7636</v>
      </c>
      <c r="K61" s="243">
        <f t="shared" si="38"/>
        <v>1418.1594</v>
      </c>
      <c r="L61" s="244">
        <f t="shared" si="39"/>
        <v>0.007285416176302733</v>
      </c>
      <c r="M61" s="40"/>
      <c r="N61" s="51"/>
      <c r="Q61" s="17"/>
    </row>
    <row r="62" spans="1:12" s="9" customFormat="1" ht="30" customHeight="1">
      <c r="A62" s="387"/>
      <c r="B62" s="388"/>
      <c r="C62" s="389"/>
      <c r="D62" s="390"/>
      <c r="E62" s="391" t="s">
        <v>7529</v>
      </c>
      <c r="F62" s="392"/>
      <c r="G62" s="393" t="s">
        <v>6597</v>
      </c>
      <c r="H62" s="394" t="str">
        <f>A53</f>
        <v>4.</v>
      </c>
      <c r="I62" s="395"/>
      <c r="J62" s="395"/>
      <c r="K62" s="396">
        <f>SUBTOTAL(9,K54:K61)</f>
        <v>24846.788200000003</v>
      </c>
      <c r="L62" s="397">
        <f t="shared" si="39"/>
        <v>0.1276437561824488</v>
      </c>
    </row>
    <row r="63" spans="1:12" s="5" customFormat="1" ht="30" customHeight="1">
      <c r="A63" s="147"/>
      <c r="B63" s="148"/>
      <c r="C63" s="241"/>
      <c r="D63" s="175"/>
      <c r="E63" s="252"/>
      <c r="F63" s="252"/>
      <c r="G63" s="252"/>
      <c r="H63" s="252"/>
      <c r="I63" s="252"/>
      <c r="J63" s="252"/>
      <c r="K63" s="252"/>
      <c r="L63" s="253"/>
    </row>
    <row r="64" spans="1:12" s="316" customFormat="1" ht="30" customHeight="1">
      <c r="A64" s="381" t="s">
        <v>8337</v>
      </c>
      <c r="B64" s="382"/>
      <c r="C64" s="383" t="s">
        <v>17985</v>
      </c>
      <c r="D64" s="311"/>
      <c r="E64" s="329"/>
      <c r="F64" s="312"/>
      <c r="G64" s="312"/>
      <c r="H64" s="312"/>
      <c r="I64" s="312"/>
      <c r="J64" s="312"/>
      <c r="K64" s="312"/>
      <c r="L64" s="384"/>
    </row>
    <row r="65" spans="1:12" s="5" customFormat="1" ht="30" customHeight="1">
      <c r="A65" s="165" t="s">
        <v>8343</v>
      </c>
      <c r="B65" s="155" t="s">
        <v>2519</v>
      </c>
      <c r="C65" s="212" t="str">
        <f>IF($B65="","",VLOOKUP($B65,'CDHU 185'!$A$3:$D$4600,2,0))</f>
        <v>Bacia sifonada de louça para pessoas com mobilidade reduzida - capacidade de 6 litros</v>
      </c>
      <c r="D65" s="155" t="str">
        <f>IF($B65="","",VLOOKUP($B65,'CDHU 185'!$A$3:$D$4600,3,0))</f>
        <v>UN</v>
      </c>
      <c r="E65" s="156">
        <v>1</v>
      </c>
      <c r="F65" s="243">
        <f>IF($B65="","",VLOOKUP($B65,'CDHU 185'!$A$3:$F$4600,4,0))</f>
        <v>940.05</v>
      </c>
      <c r="G65" s="243">
        <f>IF($B65="","",VLOOKUP($B65,'CDHU 185'!$A$3:$F$4600,5,0))</f>
        <v>43.65</v>
      </c>
      <c r="H65" s="243">
        <f>IF($B65="","",VLOOKUP($B65,'CDHU 185'!$A$3:$F$4600,6,0))</f>
        <v>983.7</v>
      </c>
      <c r="I65" s="243">
        <f aca="true" t="shared" si="43" ref="I65:I74">F65*E65</f>
        <v>940.05</v>
      </c>
      <c r="J65" s="243">
        <f aca="true" t="shared" si="44" ref="J65:J74">G65*E65</f>
        <v>43.65</v>
      </c>
      <c r="K65" s="243">
        <f aca="true" t="shared" si="45" ref="K65:K74">E65*H65</f>
        <v>983.7</v>
      </c>
      <c r="L65" s="244">
        <f aca="true" t="shared" si="46" ref="L65:L85">K65/$K$154</f>
        <v>0.005053496731488011</v>
      </c>
    </row>
    <row r="66" spans="1:12" s="9" customFormat="1" ht="30" customHeight="1">
      <c r="A66" s="165" t="s">
        <v>17907</v>
      </c>
      <c r="B66" s="155" t="s">
        <v>2463</v>
      </c>
      <c r="C66" s="212" t="str">
        <f>IF($B66="","",VLOOKUP($B66,'CDHU 185'!$A$3:$D$4600,2,0))</f>
        <v>Barra de apoio reta, para pessoas com mobilidade reduzida, em tubo de aço inoxidável de 1 1/2´ x 500 mm</v>
      </c>
      <c r="D66" s="155" t="str">
        <f>IF($B66="","",VLOOKUP($B66,'CDHU 185'!$A$3:$D$4600,3,0))</f>
        <v>UN</v>
      </c>
      <c r="E66" s="156">
        <v>1</v>
      </c>
      <c r="F66" s="243">
        <f>IF($B66="","",VLOOKUP($B66,'CDHU 185'!$A$3:$F$4600,4,0))</f>
        <v>119.43</v>
      </c>
      <c r="G66" s="243">
        <f>IF($B66="","",VLOOKUP($B66,'CDHU 185'!$A$3:$F$4600,5,0))</f>
        <v>9.65</v>
      </c>
      <c r="H66" s="243">
        <f>IF($B66="","",VLOOKUP($B66,'CDHU 185'!$A$3:$F$4600,6,0))</f>
        <v>129.08</v>
      </c>
      <c r="I66" s="243">
        <f t="shared" si="43"/>
        <v>119.43</v>
      </c>
      <c r="J66" s="243">
        <f t="shared" si="44"/>
        <v>9.65</v>
      </c>
      <c r="K66" s="243">
        <f t="shared" si="45"/>
        <v>129.08</v>
      </c>
      <c r="L66" s="244">
        <f t="shared" si="46"/>
        <v>0.000663114118227582</v>
      </c>
    </row>
    <row r="67" spans="1:255" s="32" customFormat="1" ht="30" customHeight="1">
      <c r="A67" s="165" t="s">
        <v>17908</v>
      </c>
      <c r="B67" s="155" t="s">
        <v>2465</v>
      </c>
      <c r="C67" s="212" t="str">
        <f>IF($B67="","",VLOOKUP($B67,'CDHU 185'!$A$3:$D$4600,2,0))</f>
        <v>Barra de apoio reta, para pessoas com mobilidade reduzida, em tubo de aço inoxidável de 1 1/2´ x 800 mm</v>
      </c>
      <c r="D67" s="155" t="str">
        <f>IF($B67="","",VLOOKUP($B67,'CDHU 185'!$A$3:$D$4600,3,0))</f>
        <v>UN</v>
      </c>
      <c r="E67" s="156">
        <v>1</v>
      </c>
      <c r="F67" s="243">
        <f>IF($B67="","",VLOOKUP($B67,'CDHU 185'!$A$3:$F$4600,4,0))</f>
        <v>160.56</v>
      </c>
      <c r="G67" s="243">
        <f>IF($B67="","",VLOOKUP($B67,'CDHU 185'!$A$3:$F$4600,5,0))</f>
        <v>9.65</v>
      </c>
      <c r="H67" s="243">
        <f>IF($B67="","",VLOOKUP($B67,'CDHU 185'!$A$3:$F$4600,6,0))</f>
        <v>170.21</v>
      </c>
      <c r="I67" s="243">
        <f t="shared" si="43"/>
        <v>160.56</v>
      </c>
      <c r="J67" s="243">
        <f t="shared" si="44"/>
        <v>9.65</v>
      </c>
      <c r="K67" s="243">
        <f t="shared" si="45"/>
        <v>170.21</v>
      </c>
      <c r="L67" s="244">
        <f t="shared" si="46"/>
        <v>0.0008744085378332565</v>
      </c>
      <c r="M67" s="27"/>
      <c r="N67" s="28"/>
      <c r="O67" s="29"/>
      <c r="P67" s="30"/>
      <c r="Q67" s="31"/>
      <c r="R67" s="31"/>
      <c r="S67" s="31"/>
      <c r="T67" s="27"/>
      <c r="U67" s="28"/>
      <c r="V67" s="28"/>
      <c r="W67" s="29"/>
      <c r="X67" s="30"/>
      <c r="Y67" s="31"/>
      <c r="Z67" s="31"/>
      <c r="AA67" s="31"/>
      <c r="AB67" s="27"/>
      <c r="AC67" s="28"/>
      <c r="AD67" s="28"/>
      <c r="AE67" s="29"/>
      <c r="AF67" s="30"/>
      <c r="AG67" s="31"/>
      <c r="AH67" s="31"/>
      <c r="AI67" s="31"/>
      <c r="AJ67" s="27"/>
      <c r="AK67" s="28"/>
      <c r="AL67" s="28"/>
      <c r="AM67" s="29"/>
      <c r="AN67" s="30"/>
      <c r="AO67" s="31"/>
      <c r="AP67" s="31"/>
      <c r="AQ67" s="31"/>
      <c r="AR67" s="27"/>
      <c r="AS67" s="28"/>
      <c r="AT67" s="28"/>
      <c r="AU67" s="29"/>
      <c r="AV67" s="30"/>
      <c r="AW67" s="31"/>
      <c r="AX67" s="31"/>
      <c r="AY67" s="31"/>
      <c r="AZ67" s="27"/>
      <c r="BA67" s="28"/>
      <c r="BB67" s="28"/>
      <c r="BC67" s="29"/>
      <c r="BD67" s="30"/>
      <c r="BE67" s="31"/>
      <c r="BF67" s="31"/>
      <c r="BG67" s="31"/>
      <c r="BH67" s="27"/>
      <c r="BI67" s="28"/>
      <c r="BJ67" s="28"/>
      <c r="BK67" s="29"/>
      <c r="BL67" s="30"/>
      <c r="BM67" s="31"/>
      <c r="BN67" s="31"/>
      <c r="BO67" s="31"/>
      <c r="BP67" s="27"/>
      <c r="BQ67" s="28"/>
      <c r="BR67" s="28"/>
      <c r="BS67" s="29"/>
      <c r="BT67" s="30"/>
      <c r="BU67" s="31"/>
      <c r="BV67" s="31"/>
      <c r="BW67" s="31"/>
      <c r="BX67" s="27"/>
      <c r="BY67" s="28"/>
      <c r="BZ67" s="28"/>
      <c r="CA67" s="29"/>
      <c r="CB67" s="30"/>
      <c r="CC67" s="31"/>
      <c r="CD67" s="31"/>
      <c r="CE67" s="31"/>
      <c r="CF67" s="27"/>
      <c r="CG67" s="28"/>
      <c r="CH67" s="28"/>
      <c r="CI67" s="29"/>
      <c r="CJ67" s="30"/>
      <c r="CK67" s="31"/>
      <c r="CL67" s="31"/>
      <c r="CM67" s="31"/>
      <c r="CN67" s="27"/>
      <c r="CO67" s="28"/>
      <c r="CP67" s="28"/>
      <c r="CQ67" s="29"/>
      <c r="CR67" s="30"/>
      <c r="CS67" s="31"/>
      <c r="CT67" s="31"/>
      <c r="CU67" s="31"/>
      <c r="CV67" s="27"/>
      <c r="CW67" s="28"/>
      <c r="CX67" s="28"/>
      <c r="CY67" s="29"/>
      <c r="CZ67" s="30"/>
      <c r="DA67" s="31"/>
      <c r="DB67" s="31"/>
      <c r="DC67" s="31"/>
      <c r="DD67" s="27"/>
      <c r="DE67" s="28"/>
      <c r="DF67" s="28"/>
      <c r="DG67" s="29"/>
      <c r="DH67" s="30"/>
      <c r="DI67" s="31"/>
      <c r="DJ67" s="31"/>
      <c r="DK67" s="31"/>
      <c r="DL67" s="27"/>
      <c r="DM67" s="28"/>
      <c r="DN67" s="28"/>
      <c r="DO67" s="29"/>
      <c r="DP67" s="30"/>
      <c r="DQ67" s="31"/>
      <c r="DR67" s="31"/>
      <c r="DS67" s="31"/>
      <c r="DT67" s="27"/>
      <c r="DU67" s="28"/>
      <c r="DV67" s="28"/>
      <c r="DW67" s="29"/>
      <c r="DX67" s="30"/>
      <c r="DY67" s="31"/>
      <c r="DZ67" s="31"/>
      <c r="EA67" s="31"/>
      <c r="EB67" s="27"/>
      <c r="EC67" s="28"/>
      <c r="ED67" s="28"/>
      <c r="EE67" s="29"/>
      <c r="EF67" s="30"/>
      <c r="EG67" s="31"/>
      <c r="EH67" s="31"/>
      <c r="EI67" s="31"/>
      <c r="EJ67" s="27"/>
      <c r="EK67" s="28"/>
      <c r="EL67" s="28"/>
      <c r="EM67" s="29"/>
      <c r="EN67" s="30"/>
      <c r="EO67" s="31"/>
      <c r="EP67" s="31"/>
      <c r="EQ67" s="31"/>
      <c r="ER67" s="27"/>
      <c r="ES67" s="28"/>
      <c r="ET67" s="28"/>
      <c r="EU67" s="29"/>
      <c r="EV67" s="30"/>
      <c r="EW67" s="31"/>
      <c r="EX67" s="31"/>
      <c r="EY67" s="31"/>
      <c r="EZ67" s="27"/>
      <c r="FA67" s="28"/>
      <c r="FB67" s="28"/>
      <c r="FC67" s="29"/>
      <c r="FD67" s="30"/>
      <c r="FE67" s="31"/>
      <c r="FF67" s="31"/>
      <c r="FG67" s="31"/>
      <c r="FH67" s="27"/>
      <c r="FI67" s="28"/>
      <c r="FJ67" s="28"/>
      <c r="FK67" s="29"/>
      <c r="FL67" s="30"/>
      <c r="FM67" s="31"/>
      <c r="FN67" s="31"/>
      <c r="FO67" s="31"/>
      <c r="FP67" s="27"/>
      <c r="FQ67" s="28"/>
      <c r="FR67" s="28"/>
      <c r="FS67" s="29"/>
      <c r="FT67" s="30"/>
      <c r="FU67" s="31"/>
      <c r="FV67" s="31"/>
      <c r="FW67" s="31"/>
      <c r="FX67" s="27"/>
      <c r="FY67" s="28"/>
      <c r="FZ67" s="28"/>
      <c r="GA67" s="29"/>
      <c r="GB67" s="30"/>
      <c r="GC67" s="31"/>
      <c r="GD67" s="31"/>
      <c r="GE67" s="31"/>
      <c r="GF67" s="27"/>
      <c r="GG67" s="28"/>
      <c r="GH67" s="28"/>
      <c r="GI67" s="29"/>
      <c r="GJ67" s="30"/>
      <c r="GK67" s="31"/>
      <c r="GL67" s="31"/>
      <c r="GM67" s="31"/>
      <c r="GN67" s="27"/>
      <c r="GO67" s="28"/>
      <c r="GP67" s="28"/>
      <c r="GQ67" s="29"/>
      <c r="GR67" s="30"/>
      <c r="GS67" s="31"/>
      <c r="GT67" s="31"/>
      <c r="GU67" s="31"/>
      <c r="GV67" s="27"/>
      <c r="GW67" s="28"/>
      <c r="GX67" s="28"/>
      <c r="GY67" s="29"/>
      <c r="GZ67" s="30"/>
      <c r="HA67" s="31"/>
      <c r="HB67" s="31"/>
      <c r="HC67" s="31"/>
      <c r="HD67" s="27"/>
      <c r="HE67" s="28"/>
      <c r="HF67" s="28"/>
      <c r="HG67" s="29"/>
      <c r="HH67" s="30"/>
      <c r="HI67" s="31"/>
      <c r="HJ67" s="31"/>
      <c r="HK67" s="31"/>
      <c r="HL67" s="27"/>
      <c r="HM67" s="28"/>
      <c r="HN67" s="28"/>
      <c r="HO67" s="29"/>
      <c r="HP67" s="30"/>
      <c r="HQ67" s="31"/>
      <c r="HR67" s="31"/>
      <c r="HS67" s="31"/>
      <c r="HT67" s="27"/>
      <c r="HU67" s="28"/>
      <c r="HV67" s="28"/>
      <c r="HW67" s="29"/>
      <c r="HX67" s="30"/>
      <c r="HY67" s="31"/>
      <c r="HZ67" s="31"/>
      <c r="IA67" s="31"/>
      <c r="IB67" s="27"/>
      <c r="IC67" s="28"/>
      <c r="ID67" s="28"/>
      <c r="IE67" s="29"/>
      <c r="IF67" s="30"/>
      <c r="IG67" s="31"/>
      <c r="IH67" s="31"/>
      <c r="II67" s="31"/>
      <c r="IJ67" s="27"/>
      <c r="IK67" s="28"/>
      <c r="IL67" s="28"/>
      <c r="IM67" s="29"/>
      <c r="IN67" s="30"/>
      <c r="IO67" s="31"/>
      <c r="IP67" s="31"/>
      <c r="IQ67" s="31"/>
      <c r="IR67" s="27"/>
      <c r="IS67" s="28"/>
      <c r="IT67" s="28"/>
      <c r="IU67" s="29"/>
    </row>
    <row r="68" spans="1:255" s="36" customFormat="1" ht="30" customHeight="1">
      <c r="A68" s="165" t="s">
        <v>17909</v>
      </c>
      <c r="B68" s="155" t="s">
        <v>2515</v>
      </c>
      <c r="C68" s="212" t="str">
        <f>IF($B68="","",VLOOKUP($B68,'CDHU 185'!$A$3:$D$4600,2,0))</f>
        <v>Lavatório de louça para canto sem coluna para pessoas com mobilidade reduzida</v>
      </c>
      <c r="D68" s="155" t="str">
        <f>IF($B68="","",VLOOKUP($B68,'CDHU 185'!$A$3:$D$4600,3,0))</f>
        <v>UN</v>
      </c>
      <c r="E68" s="156">
        <v>1</v>
      </c>
      <c r="F68" s="243">
        <f>IF($B68="","",VLOOKUP($B68,'CDHU 185'!$A$3:$F$4600,4,0))</f>
        <v>1353.16</v>
      </c>
      <c r="G68" s="243">
        <f>IF($B68="","",VLOOKUP($B68,'CDHU 185'!$A$3:$F$4600,5,0))</f>
        <v>50.91</v>
      </c>
      <c r="H68" s="243">
        <f>IF($B68="","",VLOOKUP($B68,'CDHU 185'!$A$3:$F$4600,6,0))</f>
        <v>1404.07</v>
      </c>
      <c r="I68" s="243">
        <f t="shared" si="43"/>
        <v>1353.16</v>
      </c>
      <c r="J68" s="243">
        <f t="shared" si="44"/>
        <v>50.91</v>
      </c>
      <c r="K68" s="243">
        <f t="shared" si="45"/>
        <v>1404.07</v>
      </c>
      <c r="L68" s="244">
        <f t="shared" si="46"/>
        <v>0.007213035636657894</v>
      </c>
      <c r="M68" s="33"/>
      <c r="N68" s="17"/>
      <c r="O68" s="34"/>
      <c r="P68" s="8"/>
      <c r="Q68" s="35"/>
      <c r="R68" s="35"/>
      <c r="S68" s="35"/>
      <c r="T68" s="33"/>
      <c r="U68" s="17"/>
      <c r="V68" s="17"/>
      <c r="W68" s="34"/>
      <c r="X68" s="8"/>
      <c r="Y68" s="35"/>
      <c r="Z68" s="35"/>
      <c r="AA68" s="35"/>
      <c r="AB68" s="33"/>
      <c r="AC68" s="17"/>
      <c r="AD68" s="17"/>
      <c r="AE68" s="34"/>
      <c r="AF68" s="8"/>
      <c r="AG68" s="35"/>
      <c r="AH68" s="35"/>
      <c r="AI68" s="35"/>
      <c r="AJ68" s="33"/>
      <c r="AK68" s="17"/>
      <c r="AL68" s="17"/>
      <c r="AM68" s="34"/>
      <c r="AN68" s="8"/>
      <c r="AO68" s="35"/>
      <c r="AP68" s="35"/>
      <c r="AQ68" s="35"/>
      <c r="AR68" s="33"/>
      <c r="AS68" s="17"/>
      <c r="AT68" s="17"/>
      <c r="AU68" s="34"/>
      <c r="AV68" s="8"/>
      <c r="AW68" s="35"/>
      <c r="AX68" s="35"/>
      <c r="AY68" s="35"/>
      <c r="AZ68" s="33"/>
      <c r="BA68" s="17"/>
      <c r="BB68" s="17"/>
      <c r="BC68" s="34"/>
      <c r="BD68" s="8"/>
      <c r="BE68" s="35"/>
      <c r="BF68" s="35"/>
      <c r="BG68" s="35"/>
      <c r="BH68" s="33"/>
      <c r="BI68" s="17"/>
      <c r="BJ68" s="17"/>
      <c r="BK68" s="34"/>
      <c r="BL68" s="8"/>
      <c r="BM68" s="35"/>
      <c r="BN68" s="35"/>
      <c r="BO68" s="35"/>
      <c r="BP68" s="33"/>
      <c r="BQ68" s="17"/>
      <c r="BR68" s="17"/>
      <c r="BS68" s="34"/>
      <c r="BT68" s="8"/>
      <c r="BU68" s="35"/>
      <c r="BV68" s="35"/>
      <c r="BW68" s="35"/>
      <c r="BX68" s="33"/>
      <c r="BY68" s="17"/>
      <c r="BZ68" s="17"/>
      <c r="CA68" s="34"/>
      <c r="CB68" s="8"/>
      <c r="CC68" s="35"/>
      <c r="CD68" s="35"/>
      <c r="CE68" s="35"/>
      <c r="CF68" s="33"/>
      <c r="CG68" s="17"/>
      <c r="CH68" s="17"/>
      <c r="CI68" s="34"/>
      <c r="CJ68" s="8"/>
      <c r="CK68" s="35"/>
      <c r="CL68" s="35"/>
      <c r="CM68" s="35"/>
      <c r="CN68" s="33"/>
      <c r="CO68" s="17"/>
      <c r="CP68" s="17"/>
      <c r="CQ68" s="34"/>
      <c r="CR68" s="8"/>
      <c r="CS68" s="35"/>
      <c r="CT68" s="35"/>
      <c r="CU68" s="35"/>
      <c r="CV68" s="33"/>
      <c r="CW68" s="17"/>
      <c r="CX68" s="17"/>
      <c r="CY68" s="34"/>
      <c r="CZ68" s="8"/>
      <c r="DA68" s="35"/>
      <c r="DB68" s="35"/>
      <c r="DC68" s="35"/>
      <c r="DD68" s="33"/>
      <c r="DE68" s="17"/>
      <c r="DF68" s="17"/>
      <c r="DG68" s="34"/>
      <c r="DH68" s="8"/>
      <c r="DI68" s="35"/>
      <c r="DJ68" s="35"/>
      <c r="DK68" s="35"/>
      <c r="DL68" s="33"/>
      <c r="DM68" s="17"/>
      <c r="DN68" s="17"/>
      <c r="DO68" s="34"/>
      <c r="DP68" s="8"/>
      <c r="DQ68" s="35"/>
      <c r="DR68" s="35"/>
      <c r="DS68" s="35"/>
      <c r="DT68" s="33"/>
      <c r="DU68" s="17"/>
      <c r="DV68" s="17"/>
      <c r="DW68" s="34"/>
      <c r="DX68" s="8"/>
      <c r="DY68" s="35"/>
      <c r="DZ68" s="35"/>
      <c r="EA68" s="35"/>
      <c r="EB68" s="33"/>
      <c r="EC68" s="17"/>
      <c r="ED68" s="17"/>
      <c r="EE68" s="34"/>
      <c r="EF68" s="8"/>
      <c r="EG68" s="35"/>
      <c r="EH68" s="35"/>
      <c r="EI68" s="35"/>
      <c r="EJ68" s="33"/>
      <c r="EK68" s="17"/>
      <c r="EL68" s="17"/>
      <c r="EM68" s="34"/>
      <c r="EN68" s="8"/>
      <c r="EO68" s="35"/>
      <c r="EP68" s="35"/>
      <c r="EQ68" s="35"/>
      <c r="ER68" s="33"/>
      <c r="ES68" s="17"/>
      <c r="ET68" s="17"/>
      <c r="EU68" s="34"/>
      <c r="EV68" s="8"/>
      <c r="EW68" s="35"/>
      <c r="EX68" s="35"/>
      <c r="EY68" s="35"/>
      <c r="EZ68" s="33"/>
      <c r="FA68" s="17"/>
      <c r="FB68" s="17"/>
      <c r="FC68" s="34"/>
      <c r="FD68" s="8"/>
      <c r="FE68" s="35"/>
      <c r="FF68" s="35"/>
      <c r="FG68" s="35"/>
      <c r="FH68" s="33"/>
      <c r="FI68" s="17"/>
      <c r="FJ68" s="17"/>
      <c r="FK68" s="34"/>
      <c r="FL68" s="8"/>
      <c r="FM68" s="35"/>
      <c r="FN68" s="35"/>
      <c r="FO68" s="35"/>
      <c r="FP68" s="33"/>
      <c r="FQ68" s="17"/>
      <c r="FR68" s="17"/>
      <c r="FS68" s="34"/>
      <c r="FT68" s="8"/>
      <c r="FU68" s="35"/>
      <c r="FV68" s="35"/>
      <c r="FW68" s="35"/>
      <c r="FX68" s="33"/>
      <c r="FY68" s="17"/>
      <c r="FZ68" s="17"/>
      <c r="GA68" s="34"/>
      <c r="GB68" s="8"/>
      <c r="GC68" s="35"/>
      <c r="GD68" s="35"/>
      <c r="GE68" s="35"/>
      <c r="GF68" s="33"/>
      <c r="GG68" s="17"/>
      <c r="GH68" s="17"/>
      <c r="GI68" s="34"/>
      <c r="GJ68" s="8"/>
      <c r="GK68" s="35"/>
      <c r="GL68" s="35"/>
      <c r="GM68" s="35"/>
      <c r="GN68" s="33"/>
      <c r="GO68" s="17"/>
      <c r="GP68" s="17"/>
      <c r="GQ68" s="34"/>
      <c r="GR68" s="8"/>
      <c r="GS68" s="35"/>
      <c r="GT68" s="35"/>
      <c r="GU68" s="35"/>
      <c r="GV68" s="33"/>
      <c r="GW68" s="17"/>
      <c r="GX68" s="17"/>
      <c r="GY68" s="34"/>
      <c r="GZ68" s="8"/>
      <c r="HA68" s="35"/>
      <c r="HB68" s="35"/>
      <c r="HC68" s="35"/>
      <c r="HD68" s="33"/>
      <c r="HE68" s="17"/>
      <c r="HF68" s="17"/>
      <c r="HG68" s="34"/>
      <c r="HH68" s="8"/>
      <c r="HI68" s="35"/>
      <c r="HJ68" s="35"/>
      <c r="HK68" s="35"/>
      <c r="HL68" s="33"/>
      <c r="HM68" s="17"/>
      <c r="HN68" s="17"/>
      <c r="HO68" s="34"/>
      <c r="HP68" s="8"/>
      <c r="HQ68" s="35"/>
      <c r="HR68" s="35"/>
      <c r="HS68" s="35"/>
      <c r="HT68" s="33"/>
      <c r="HU68" s="17"/>
      <c r="HV68" s="17"/>
      <c r="HW68" s="34"/>
      <c r="HX68" s="8"/>
      <c r="HY68" s="35"/>
      <c r="HZ68" s="35"/>
      <c r="IA68" s="35"/>
      <c r="IB68" s="33"/>
      <c r="IC68" s="17"/>
      <c r="ID68" s="17"/>
      <c r="IE68" s="34"/>
      <c r="IF68" s="8"/>
      <c r="IG68" s="35"/>
      <c r="IH68" s="35"/>
      <c r="II68" s="35"/>
      <c r="IJ68" s="33"/>
      <c r="IK68" s="17"/>
      <c r="IL68" s="17"/>
      <c r="IM68" s="34"/>
      <c r="IN68" s="8"/>
      <c r="IO68" s="35"/>
      <c r="IP68" s="35"/>
      <c r="IQ68" s="35"/>
      <c r="IR68" s="33"/>
      <c r="IS68" s="17"/>
      <c r="IT68" s="17"/>
      <c r="IU68" s="34"/>
    </row>
    <row r="69" spans="1:255" s="36" customFormat="1" ht="30" customHeight="1">
      <c r="A69" s="165" t="s">
        <v>17910</v>
      </c>
      <c r="B69" s="446" t="s">
        <v>2477</v>
      </c>
      <c r="C69" s="212" t="str">
        <f>IF($B69="","",VLOOKUP($B69,'CDHU 185'!$A$3:$D$4600,2,0))</f>
        <v>Barra de proteção para lavatório, para pessoas com mobilidade reduzida, em tubo de alumínio acabamento com pintura epóxi</v>
      </c>
      <c r="D69" s="155" t="str">
        <f>IF($B69="","",VLOOKUP($B69,'CDHU 185'!$A$3:$D$4600,3,0))</f>
        <v>UN</v>
      </c>
      <c r="E69" s="156">
        <v>1</v>
      </c>
      <c r="F69" s="243">
        <f>IF($B69="","",VLOOKUP($B69,'CDHU 185'!$A$3:$F$4600,4,0))</f>
        <v>484.54</v>
      </c>
      <c r="G69" s="243">
        <f>IF($B69="","",VLOOKUP($B69,'CDHU 185'!$A$3:$F$4600,5,0))</f>
        <v>16.08</v>
      </c>
      <c r="H69" s="243">
        <f>IF($B69="","",VLOOKUP($B69,'CDHU 185'!$A$3:$F$4600,6,0))</f>
        <v>500.62</v>
      </c>
      <c r="I69" s="243">
        <f t="shared" si="43"/>
        <v>484.54</v>
      </c>
      <c r="J69" s="243">
        <f t="shared" si="44"/>
        <v>16.08</v>
      </c>
      <c r="K69" s="243">
        <f t="shared" si="45"/>
        <v>500.62</v>
      </c>
      <c r="L69" s="244">
        <f t="shared" si="46"/>
        <v>0.002571801904765201</v>
      </c>
      <c r="M69" s="33"/>
      <c r="N69" s="17"/>
      <c r="O69" s="34"/>
      <c r="P69" s="8"/>
      <c r="Q69" s="35"/>
      <c r="R69" s="35"/>
      <c r="S69" s="35"/>
      <c r="T69" s="33"/>
      <c r="U69" s="17"/>
      <c r="V69" s="17"/>
      <c r="W69" s="34"/>
      <c r="X69" s="8"/>
      <c r="Y69" s="35"/>
      <c r="Z69" s="35"/>
      <c r="AA69" s="35"/>
      <c r="AB69" s="33"/>
      <c r="AC69" s="17"/>
      <c r="AD69" s="17"/>
      <c r="AE69" s="34"/>
      <c r="AF69" s="8"/>
      <c r="AG69" s="35"/>
      <c r="AH69" s="35"/>
      <c r="AI69" s="35"/>
      <c r="AJ69" s="33"/>
      <c r="AK69" s="17"/>
      <c r="AL69" s="17"/>
      <c r="AM69" s="34"/>
      <c r="AN69" s="8"/>
      <c r="AO69" s="35"/>
      <c r="AP69" s="35"/>
      <c r="AQ69" s="35"/>
      <c r="AR69" s="33"/>
      <c r="AS69" s="17"/>
      <c r="AT69" s="17"/>
      <c r="AU69" s="34"/>
      <c r="AV69" s="8"/>
      <c r="AW69" s="35"/>
      <c r="AX69" s="35"/>
      <c r="AY69" s="35"/>
      <c r="AZ69" s="33"/>
      <c r="BA69" s="17"/>
      <c r="BB69" s="17"/>
      <c r="BC69" s="34"/>
      <c r="BD69" s="8"/>
      <c r="BE69" s="35"/>
      <c r="BF69" s="35"/>
      <c r="BG69" s="35"/>
      <c r="BH69" s="33"/>
      <c r="BI69" s="17"/>
      <c r="BJ69" s="17"/>
      <c r="BK69" s="34"/>
      <c r="BL69" s="8"/>
      <c r="BM69" s="35"/>
      <c r="BN69" s="35"/>
      <c r="BO69" s="35"/>
      <c r="BP69" s="33"/>
      <c r="BQ69" s="17"/>
      <c r="BR69" s="17"/>
      <c r="BS69" s="34"/>
      <c r="BT69" s="8"/>
      <c r="BU69" s="35"/>
      <c r="BV69" s="35"/>
      <c r="BW69" s="35"/>
      <c r="BX69" s="33"/>
      <c r="BY69" s="17"/>
      <c r="BZ69" s="17"/>
      <c r="CA69" s="34"/>
      <c r="CB69" s="8"/>
      <c r="CC69" s="35"/>
      <c r="CD69" s="35"/>
      <c r="CE69" s="35"/>
      <c r="CF69" s="33"/>
      <c r="CG69" s="17"/>
      <c r="CH69" s="17"/>
      <c r="CI69" s="34"/>
      <c r="CJ69" s="8"/>
      <c r="CK69" s="35"/>
      <c r="CL69" s="35"/>
      <c r="CM69" s="35"/>
      <c r="CN69" s="33"/>
      <c r="CO69" s="17"/>
      <c r="CP69" s="17"/>
      <c r="CQ69" s="34"/>
      <c r="CR69" s="8"/>
      <c r="CS69" s="35"/>
      <c r="CT69" s="35"/>
      <c r="CU69" s="35"/>
      <c r="CV69" s="33"/>
      <c r="CW69" s="17"/>
      <c r="CX69" s="17"/>
      <c r="CY69" s="34"/>
      <c r="CZ69" s="8"/>
      <c r="DA69" s="35"/>
      <c r="DB69" s="35"/>
      <c r="DC69" s="35"/>
      <c r="DD69" s="33"/>
      <c r="DE69" s="17"/>
      <c r="DF69" s="17"/>
      <c r="DG69" s="34"/>
      <c r="DH69" s="8"/>
      <c r="DI69" s="35"/>
      <c r="DJ69" s="35"/>
      <c r="DK69" s="35"/>
      <c r="DL69" s="33"/>
      <c r="DM69" s="17"/>
      <c r="DN69" s="17"/>
      <c r="DO69" s="34"/>
      <c r="DP69" s="8"/>
      <c r="DQ69" s="35"/>
      <c r="DR69" s="35"/>
      <c r="DS69" s="35"/>
      <c r="DT69" s="33"/>
      <c r="DU69" s="17"/>
      <c r="DV69" s="17"/>
      <c r="DW69" s="34"/>
      <c r="DX69" s="8"/>
      <c r="DY69" s="35"/>
      <c r="DZ69" s="35"/>
      <c r="EA69" s="35"/>
      <c r="EB69" s="33"/>
      <c r="EC69" s="17"/>
      <c r="ED69" s="17"/>
      <c r="EE69" s="34"/>
      <c r="EF69" s="8"/>
      <c r="EG69" s="35"/>
      <c r="EH69" s="35"/>
      <c r="EI69" s="35"/>
      <c r="EJ69" s="33"/>
      <c r="EK69" s="17"/>
      <c r="EL69" s="17"/>
      <c r="EM69" s="34"/>
      <c r="EN69" s="8"/>
      <c r="EO69" s="35"/>
      <c r="EP69" s="35"/>
      <c r="EQ69" s="35"/>
      <c r="ER69" s="33"/>
      <c r="ES69" s="17"/>
      <c r="ET69" s="17"/>
      <c r="EU69" s="34"/>
      <c r="EV69" s="8"/>
      <c r="EW69" s="35"/>
      <c r="EX69" s="35"/>
      <c r="EY69" s="35"/>
      <c r="EZ69" s="33"/>
      <c r="FA69" s="17"/>
      <c r="FB69" s="17"/>
      <c r="FC69" s="34"/>
      <c r="FD69" s="8"/>
      <c r="FE69" s="35"/>
      <c r="FF69" s="35"/>
      <c r="FG69" s="35"/>
      <c r="FH69" s="33"/>
      <c r="FI69" s="17"/>
      <c r="FJ69" s="17"/>
      <c r="FK69" s="34"/>
      <c r="FL69" s="8"/>
      <c r="FM69" s="35"/>
      <c r="FN69" s="35"/>
      <c r="FO69" s="35"/>
      <c r="FP69" s="33"/>
      <c r="FQ69" s="17"/>
      <c r="FR69" s="17"/>
      <c r="FS69" s="34"/>
      <c r="FT69" s="8"/>
      <c r="FU69" s="35"/>
      <c r="FV69" s="35"/>
      <c r="FW69" s="35"/>
      <c r="FX69" s="33"/>
      <c r="FY69" s="17"/>
      <c r="FZ69" s="17"/>
      <c r="GA69" s="34"/>
      <c r="GB69" s="8"/>
      <c r="GC69" s="35"/>
      <c r="GD69" s="35"/>
      <c r="GE69" s="35"/>
      <c r="GF69" s="33"/>
      <c r="GG69" s="17"/>
      <c r="GH69" s="17"/>
      <c r="GI69" s="34"/>
      <c r="GJ69" s="8"/>
      <c r="GK69" s="35"/>
      <c r="GL69" s="35"/>
      <c r="GM69" s="35"/>
      <c r="GN69" s="33"/>
      <c r="GO69" s="17"/>
      <c r="GP69" s="17"/>
      <c r="GQ69" s="34"/>
      <c r="GR69" s="8"/>
      <c r="GS69" s="35"/>
      <c r="GT69" s="35"/>
      <c r="GU69" s="35"/>
      <c r="GV69" s="33"/>
      <c r="GW69" s="17"/>
      <c r="GX69" s="17"/>
      <c r="GY69" s="34"/>
      <c r="GZ69" s="8"/>
      <c r="HA69" s="35"/>
      <c r="HB69" s="35"/>
      <c r="HC69" s="35"/>
      <c r="HD69" s="33"/>
      <c r="HE69" s="17"/>
      <c r="HF69" s="17"/>
      <c r="HG69" s="34"/>
      <c r="HH69" s="8"/>
      <c r="HI69" s="35"/>
      <c r="HJ69" s="35"/>
      <c r="HK69" s="35"/>
      <c r="HL69" s="33"/>
      <c r="HM69" s="17"/>
      <c r="HN69" s="17"/>
      <c r="HO69" s="34"/>
      <c r="HP69" s="8"/>
      <c r="HQ69" s="35"/>
      <c r="HR69" s="35"/>
      <c r="HS69" s="35"/>
      <c r="HT69" s="33"/>
      <c r="HU69" s="17"/>
      <c r="HV69" s="17"/>
      <c r="HW69" s="34"/>
      <c r="HX69" s="8"/>
      <c r="HY69" s="35"/>
      <c r="HZ69" s="35"/>
      <c r="IA69" s="35"/>
      <c r="IB69" s="33"/>
      <c r="IC69" s="17"/>
      <c r="ID69" s="17"/>
      <c r="IE69" s="34"/>
      <c r="IF69" s="8"/>
      <c r="IG69" s="35"/>
      <c r="IH69" s="35"/>
      <c r="II69" s="35"/>
      <c r="IJ69" s="33"/>
      <c r="IK69" s="17"/>
      <c r="IL69" s="17"/>
      <c r="IM69" s="34"/>
      <c r="IN69" s="8"/>
      <c r="IO69" s="35"/>
      <c r="IP69" s="35"/>
      <c r="IQ69" s="35"/>
      <c r="IR69" s="33"/>
      <c r="IS69" s="17"/>
      <c r="IT69" s="17"/>
      <c r="IU69" s="34"/>
    </row>
    <row r="70" spans="1:12" s="41" customFormat="1" ht="30" customHeight="1">
      <c r="A70" s="165" t="s">
        <v>17911</v>
      </c>
      <c r="B70" s="446" t="s">
        <v>4631</v>
      </c>
      <c r="C70" s="212" t="str">
        <f>IF($B70="","",VLOOKUP($B70,'CDHU 185'!$A$3:$D$4600,2,0))</f>
        <v>Bacia sifonada com caixa de descarga acoplada sem tampa - 6 litros</v>
      </c>
      <c r="D70" s="155" t="str">
        <f>IF($B70="","",VLOOKUP($B70,'CDHU 185'!$A$3:$D$4600,3,0))</f>
        <v>CJ</v>
      </c>
      <c r="E70" s="156">
        <v>2</v>
      </c>
      <c r="F70" s="243">
        <f>IF($B70="","",VLOOKUP($B70,'CDHU 185'!$A$3:$F$4600,4,0))</f>
        <v>618.01</v>
      </c>
      <c r="G70" s="243">
        <f>IF($B70="","",VLOOKUP($B70,'CDHU 185'!$A$3:$F$4600,5,0))</f>
        <v>43.65</v>
      </c>
      <c r="H70" s="243">
        <f>IF($B70="","",VLOOKUP($B70,'CDHU 185'!$A$3:$F$4600,6,0))</f>
        <v>661.66</v>
      </c>
      <c r="I70" s="243">
        <f t="shared" si="43"/>
        <v>1236.02</v>
      </c>
      <c r="J70" s="243">
        <f t="shared" si="44"/>
        <v>87.3</v>
      </c>
      <c r="K70" s="243">
        <f t="shared" si="45"/>
        <v>1323.32</v>
      </c>
      <c r="L70" s="244">
        <f t="shared" si="46"/>
        <v>0.00679820402024267</v>
      </c>
    </row>
    <row r="71" spans="1:255" s="36" customFormat="1" ht="30" customHeight="1">
      <c r="A71" s="165" t="s">
        <v>17912</v>
      </c>
      <c r="B71" s="446" t="s">
        <v>4794</v>
      </c>
      <c r="C71" s="212" t="str">
        <f>IF($B71="","",VLOOKUP($B71,'CDHU 185'!$A$3:$D$4600,2,0))</f>
        <v>Tampa de plástico para bacia sanitária</v>
      </c>
      <c r="D71" s="155" t="str">
        <f>IF($B71="","",VLOOKUP($B71,'CDHU 185'!$A$3:$D$4600,3,0))</f>
        <v>UN</v>
      </c>
      <c r="E71" s="156">
        <v>3</v>
      </c>
      <c r="F71" s="243">
        <f>IF($B71="","",VLOOKUP($B71,'CDHU 185'!$A$3:$F$4600,4,0))</f>
        <v>39.92</v>
      </c>
      <c r="G71" s="243">
        <f>IF($B71="","",VLOOKUP($B71,'CDHU 185'!$A$3:$F$4600,5,0))</f>
        <v>2.18</v>
      </c>
      <c r="H71" s="243">
        <f>IF($B71="","",VLOOKUP($B71,'CDHU 185'!$A$3:$F$4600,6,0))</f>
        <v>42.1</v>
      </c>
      <c r="I71" s="243">
        <f t="shared" si="43"/>
        <v>119.76</v>
      </c>
      <c r="J71" s="243">
        <f t="shared" si="44"/>
        <v>6.540000000000001</v>
      </c>
      <c r="K71" s="243">
        <f t="shared" si="45"/>
        <v>126.30000000000001</v>
      </c>
      <c r="L71" s="244">
        <f t="shared" si="46"/>
        <v>0.0006488326087088907</v>
      </c>
      <c r="M71" s="47"/>
      <c r="N71" s="17"/>
      <c r="O71" s="34"/>
      <c r="P71" s="8"/>
      <c r="Q71" s="48"/>
      <c r="R71" s="35"/>
      <c r="S71" s="49"/>
      <c r="T71" s="47"/>
      <c r="U71" s="17"/>
      <c r="V71" s="17"/>
      <c r="W71" s="34"/>
      <c r="X71" s="8"/>
      <c r="Y71" s="48"/>
      <c r="Z71" s="35"/>
      <c r="AA71" s="49"/>
      <c r="AB71" s="47"/>
      <c r="AC71" s="17"/>
      <c r="AD71" s="17"/>
      <c r="AE71" s="34"/>
      <c r="AF71" s="8"/>
      <c r="AG71" s="48"/>
      <c r="AH71" s="35"/>
      <c r="AI71" s="49"/>
      <c r="AJ71" s="47"/>
      <c r="AK71" s="17"/>
      <c r="AL71" s="17"/>
      <c r="AM71" s="34"/>
      <c r="AN71" s="8"/>
      <c r="AO71" s="48"/>
      <c r="AP71" s="35"/>
      <c r="AQ71" s="49"/>
      <c r="AR71" s="47"/>
      <c r="AS71" s="17"/>
      <c r="AT71" s="17"/>
      <c r="AU71" s="34"/>
      <c r="AV71" s="8"/>
      <c r="AW71" s="48"/>
      <c r="AX71" s="35"/>
      <c r="AY71" s="49"/>
      <c r="AZ71" s="47"/>
      <c r="BA71" s="17"/>
      <c r="BB71" s="17"/>
      <c r="BC71" s="34"/>
      <c r="BD71" s="8"/>
      <c r="BE71" s="48"/>
      <c r="BF71" s="35"/>
      <c r="BG71" s="49"/>
      <c r="BH71" s="47"/>
      <c r="BI71" s="17"/>
      <c r="BJ71" s="17"/>
      <c r="BK71" s="34"/>
      <c r="BL71" s="8"/>
      <c r="BM71" s="48"/>
      <c r="BN71" s="35"/>
      <c r="BO71" s="49"/>
      <c r="BP71" s="47"/>
      <c r="BQ71" s="17"/>
      <c r="BR71" s="17"/>
      <c r="BS71" s="34"/>
      <c r="BT71" s="8"/>
      <c r="BU71" s="48"/>
      <c r="BV71" s="35"/>
      <c r="BW71" s="49"/>
      <c r="BX71" s="47"/>
      <c r="BY71" s="17"/>
      <c r="BZ71" s="17"/>
      <c r="CA71" s="34"/>
      <c r="CB71" s="8"/>
      <c r="CC71" s="48"/>
      <c r="CD71" s="35"/>
      <c r="CE71" s="49"/>
      <c r="CF71" s="47"/>
      <c r="CG71" s="17"/>
      <c r="CH71" s="17"/>
      <c r="CI71" s="34"/>
      <c r="CJ71" s="8"/>
      <c r="CK71" s="48"/>
      <c r="CL71" s="35"/>
      <c r="CM71" s="49"/>
      <c r="CN71" s="47"/>
      <c r="CO71" s="17"/>
      <c r="CP71" s="17"/>
      <c r="CQ71" s="34"/>
      <c r="CR71" s="8"/>
      <c r="CS71" s="48"/>
      <c r="CT71" s="35"/>
      <c r="CU71" s="49"/>
      <c r="CV71" s="47"/>
      <c r="CW71" s="17"/>
      <c r="CX71" s="17"/>
      <c r="CY71" s="34"/>
      <c r="CZ71" s="8"/>
      <c r="DA71" s="48"/>
      <c r="DB71" s="35"/>
      <c r="DC71" s="49"/>
      <c r="DD71" s="47"/>
      <c r="DE71" s="17"/>
      <c r="DF71" s="17"/>
      <c r="DG71" s="34"/>
      <c r="DH71" s="8"/>
      <c r="DI71" s="48"/>
      <c r="DJ71" s="35"/>
      <c r="DK71" s="49"/>
      <c r="DL71" s="47"/>
      <c r="DM71" s="17"/>
      <c r="DN71" s="17"/>
      <c r="DO71" s="34"/>
      <c r="DP71" s="8"/>
      <c r="DQ71" s="48"/>
      <c r="DR71" s="35"/>
      <c r="DS71" s="49"/>
      <c r="DT71" s="47"/>
      <c r="DU71" s="17"/>
      <c r="DV71" s="17"/>
      <c r="DW71" s="34"/>
      <c r="DX71" s="8"/>
      <c r="DY71" s="48"/>
      <c r="DZ71" s="35"/>
      <c r="EA71" s="49"/>
      <c r="EB71" s="47"/>
      <c r="EC71" s="17"/>
      <c r="ED71" s="17"/>
      <c r="EE71" s="34"/>
      <c r="EF71" s="8"/>
      <c r="EG71" s="48"/>
      <c r="EH71" s="35"/>
      <c r="EI71" s="49"/>
      <c r="EJ71" s="47"/>
      <c r="EK71" s="17"/>
      <c r="EL71" s="17"/>
      <c r="EM71" s="34"/>
      <c r="EN71" s="8"/>
      <c r="EO71" s="48"/>
      <c r="EP71" s="35"/>
      <c r="EQ71" s="49"/>
      <c r="ER71" s="47"/>
      <c r="ES71" s="17"/>
      <c r="ET71" s="17"/>
      <c r="EU71" s="34"/>
      <c r="EV71" s="8"/>
      <c r="EW71" s="48"/>
      <c r="EX71" s="35"/>
      <c r="EY71" s="49"/>
      <c r="EZ71" s="47"/>
      <c r="FA71" s="17"/>
      <c r="FB71" s="17"/>
      <c r="FC71" s="34"/>
      <c r="FD71" s="8"/>
      <c r="FE71" s="48"/>
      <c r="FF71" s="35"/>
      <c r="FG71" s="49"/>
      <c r="FH71" s="47"/>
      <c r="FI71" s="17"/>
      <c r="FJ71" s="17"/>
      <c r="FK71" s="34"/>
      <c r="FL71" s="8"/>
      <c r="FM71" s="48"/>
      <c r="FN71" s="35"/>
      <c r="FO71" s="49"/>
      <c r="FP71" s="47"/>
      <c r="FQ71" s="17"/>
      <c r="FR71" s="17"/>
      <c r="FS71" s="34"/>
      <c r="FT71" s="8"/>
      <c r="FU71" s="48"/>
      <c r="FV71" s="35"/>
      <c r="FW71" s="49"/>
      <c r="FX71" s="47"/>
      <c r="FY71" s="17"/>
      <c r="FZ71" s="17"/>
      <c r="GA71" s="34"/>
      <c r="GB71" s="8"/>
      <c r="GC71" s="48"/>
      <c r="GD71" s="35"/>
      <c r="GE71" s="49"/>
      <c r="GF71" s="47"/>
      <c r="GG71" s="17"/>
      <c r="GH71" s="17"/>
      <c r="GI71" s="34"/>
      <c r="GJ71" s="8"/>
      <c r="GK71" s="48"/>
      <c r="GL71" s="35"/>
      <c r="GM71" s="49"/>
      <c r="GN71" s="47"/>
      <c r="GO71" s="17"/>
      <c r="GP71" s="17"/>
      <c r="GQ71" s="34"/>
      <c r="GR71" s="8"/>
      <c r="GS71" s="48"/>
      <c r="GT71" s="35"/>
      <c r="GU71" s="49"/>
      <c r="GV71" s="47"/>
      <c r="GW71" s="17"/>
      <c r="GX71" s="17"/>
      <c r="GY71" s="34"/>
      <c r="GZ71" s="8"/>
      <c r="HA71" s="48"/>
      <c r="HB71" s="35"/>
      <c r="HC71" s="49"/>
      <c r="HD71" s="47"/>
      <c r="HE71" s="17"/>
      <c r="HF71" s="17"/>
      <c r="HG71" s="34"/>
      <c r="HH71" s="8"/>
      <c r="HI71" s="48"/>
      <c r="HJ71" s="35"/>
      <c r="HK71" s="49"/>
      <c r="HL71" s="47"/>
      <c r="HM71" s="17"/>
      <c r="HN71" s="17"/>
      <c r="HO71" s="34"/>
      <c r="HP71" s="8"/>
      <c r="HQ71" s="48"/>
      <c r="HR71" s="35"/>
      <c r="HS71" s="49"/>
      <c r="HT71" s="47"/>
      <c r="HU71" s="17"/>
      <c r="HV71" s="17"/>
      <c r="HW71" s="34"/>
      <c r="HX71" s="8"/>
      <c r="HY71" s="48"/>
      <c r="HZ71" s="35"/>
      <c r="IA71" s="49"/>
      <c r="IB71" s="47"/>
      <c r="IC71" s="17"/>
      <c r="ID71" s="17"/>
      <c r="IE71" s="34"/>
      <c r="IF71" s="8"/>
      <c r="IG71" s="48"/>
      <c r="IH71" s="35"/>
      <c r="II71" s="49"/>
      <c r="IJ71" s="47"/>
      <c r="IK71" s="17"/>
      <c r="IL71" s="17"/>
      <c r="IM71" s="34"/>
      <c r="IN71" s="8"/>
      <c r="IO71" s="48"/>
      <c r="IP71" s="35"/>
      <c r="IQ71" s="49"/>
      <c r="IR71" s="47"/>
      <c r="IS71" s="17"/>
      <c r="IT71" s="17"/>
      <c r="IU71" s="34"/>
    </row>
    <row r="72" spans="1:12" s="41" customFormat="1" ht="30" customHeight="1">
      <c r="A72" s="165" t="s">
        <v>17913</v>
      </c>
      <c r="B72" s="155" t="s">
        <v>4788</v>
      </c>
      <c r="C72" s="212" t="str">
        <f>IF($B72="","",VLOOKUP($B72,'CDHU 185'!$A$3:$D$4600,2,0))</f>
        <v>Tubo de ligação para sanitário</v>
      </c>
      <c r="D72" s="155" t="str">
        <f>IF($B72="","",VLOOKUP($B72,'CDHU 185'!$A$3:$D$4600,3,0))</f>
        <v>UN</v>
      </c>
      <c r="E72" s="156">
        <v>3</v>
      </c>
      <c r="F72" s="243">
        <f>IF($B72="","",VLOOKUP($B72,'CDHU 185'!$A$3:$F$4600,4,0))</f>
        <v>50.47</v>
      </c>
      <c r="G72" s="243">
        <f>IF($B72="","",VLOOKUP($B72,'CDHU 185'!$A$3:$F$4600,5,0))</f>
        <v>4.36</v>
      </c>
      <c r="H72" s="243">
        <f>IF($B72="","",VLOOKUP($B72,'CDHU 185'!$A$3:$F$4600,6,0))</f>
        <v>54.83</v>
      </c>
      <c r="I72" s="243">
        <f t="shared" si="43"/>
        <v>151.41</v>
      </c>
      <c r="J72" s="243">
        <f t="shared" si="44"/>
        <v>13.080000000000002</v>
      </c>
      <c r="K72" s="243">
        <f t="shared" si="45"/>
        <v>164.49</v>
      </c>
      <c r="L72" s="244">
        <f t="shared" si="46"/>
        <v>0.000845023561413503</v>
      </c>
    </row>
    <row r="73" spans="1:12" s="41" customFormat="1" ht="30" customHeight="1">
      <c r="A73" s="165" t="s">
        <v>17914</v>
      </c>
      <c r="B73" s="446" t="s">
        <v>4796</v>
      </c>
      <c r="C73" s="212" t="str">
        <f>IF($B73="","",VLOOKUP($B73,'CDHU 185'!$A$3:$D$4600,2,0))</f>
        <v>Bolsa para bacia sanitária</v>
      </c>
      <c r="D73" s="155" t="str">
        <f>IF($B73="","",VLOOKUP($B73,'CDHU 185'!$A$3:$D$4600,3,0))</f>
        <v>UN</v>
      </c>
      <c r="E73" s="156">
        <v>3</v>
      </c>
      <c r="F73" s="243">
        <f>IF($B73="","",VLOOKUP($B73,'CDHU 185'!$A$3:$F$4600,4,0))</f>
        <v>7.32</v>
      </c>
      <c r="G73" s="243">
        <f>IF($B73="","",VLOOKUP($B73,'CDHU 185'!$A$3:$F$4600,5,0))</f>
        <v>6.19</v>
      </c>
      <c r="H73" s="243">
        <f>IF($B73="","",VLOOKUP($B73,'CDHU 185'!$A$3:$F$4600,6,0))</f>
        <v>13.51</v>
      </c>
      <c r="I73" s="243">
        <f t="shared" si="43"/>
        <v>21.96</v>
      </c>
      <c r="J73" s="243">
        <f t="shared" si="44"/>
        <v>18.57</v>
      </c>
      <c r="K73" s="243">
        <f t="shared" si="45"/>
        <v>40.53</v>
      </c>
      <c r="L73" s="244">
        <f t="shared" si="46"/>
        <v>0.00020821207942178416</v>
      </c>
    </row>
    <row r="74" spans="1:12" s="41" customFormat="1" ht="30" customHeight="1">
      <c r="A74" s="165" t="s">
        <v>17915</v>
      </c>
      <c r="B74" s="446" t="s">
        <v>4615</v>
      </c>
      <c r="C74" s="212" t="str">
        <f>IF($B74="","",VLOOKUP($B74,'CDHU 185'!$A$3:$D$4600,2,0))</f>
        <v>Lavatório em louça com coluna suspensa</v>
      </c>
      <c r="D74" s="155" t="str">
        <f>IF($B74="","",VLOOKUP($B74,'CDHU 185'!$A$3:$D$4600,3,0))</f>
        <v>UN</v>
      </c>
      <c r="E74" s="156">
        <v>2</v>
      </c>
      <c r="F74" s="243">
        <f>IF($B74="","",VLOOKUP($B74,'CDHU 185'!$A$3:$F$4600,4,0))</f>
        <v>415.38</v>
      </c>
      <c r="G74" s="243">
        <f>IF($B74="","",VLOOKUP($B74,'CDHU 185'!$A$3:$F$4600,5,0))</f>
        <v>50.91</v>
      </c>
      <c r="H74" s="243">
        <f>IF($B74="","",VLOOKUP($B74,'CDHU 185'!$A$3:$F$4600,6,0))</f>
        <v>466.29</v>
      </c>
      <c r="I74" s="243">
        <f t="shared" si="43"/>
        <v>830.76</v>
      </c>
      <c r="J74" s="243">
        <f t="shared" si="44"/>
        <v>101.82</v>
      </c>
      <c r="K74" s="243">
        <f t="shared" si="45"/>
        <v>932.58</v>
      </c>
      <c r="L74" s="244">
        <f t="shared" si="46"/>
        <v>0.004790881347820564</v>
      </c>
    </row>
    <row r="75" spans="1:12" s="41" customFormat="1" ht="30" customHeight="1">
      <c r="A75" s="165" t="s">
        <v>17916</v>
      </c>
      <c r="B75" s="446" t="s">
        <v>8099</v>
      </c>
      <c r="C75" s="212" t="str">
        <f>IF($B75="","",VLOOKUP($B75,'CDHU 185'!$A$3:$D$4600,2,0))</f>
        <v>Torneira para bancada automática, acionamento hidromecânico, em latão cromado, DN= 1/2´ou 3/4´</v>
      </c>
      <c r="D75" s="155" t="str">
        <f>IF($B75="","",VLOOKUP($B75,'CDHU 185'!$A$3:$D$4600,3,0))</f>
        <v>UN</v>
      </c>
      <c r="E75" s="156">
        <v>3</v>
      </c>
      <c r="F75" s="243">
        <f>IF($B75="","",VLOOKUP($B75,'CDHU 185'!$A$3:$F$4600,4,0))</f>
        <v>124.24</v>
      </c>
      <c r="G75" s="243">
        <f>IF($B75="","",VLOOKUP($B75,'CDHU 185'!$A$3:$F$4600,5,0))</f>
        <v>13.82</v>
      </c>
      <c r="H75" s="243">
        <f>IF($B75="","",VLOOKUP($B75,'CDHU 185'!$A$3:$F$4600,6,0))</f>
        <v>138.06</v>
      </c>
      <c r="I75" s="243">
        <f aca="true" t="shared" si="47" ref="I75:I83">F75*E75</f>
        <v>372.71999999999997</v>
      </c>
      <c r="J75" s="243">
        <f aca="true" t="shared" si="48" ref="J75:J83">G75*E75</f>
        <v>41.46</v>
      </c>
      <c r="K75" s="243">
        <f aca="true" t="shared" si="49" ref="K75:K83">E75*H75</f>
        <v>414.18</v>
      </c>
      <c r="L75" s="244">
        <f t="shared" si="46"/>
        <v>0.002127739428939417</v>
      </c>
    </row>
    <row r="76" spans="1:12" s="41" customFormat="1" ht="30" customHeight="1">
      <c r="A76" s="165" t="s">
        <v>17917</v>
      </c>
      <c r="B76" s="446" t="s">
        <v>4802</v>
      </c>
      <c r="C76" s="212" t="str">
        <f>IF($B76="","",VLOOKUP($B76,'CDHU 185'!$A$3:$D$4600,2,0))</f>
        <v>Válvula americana</v>
      </c>
      <c r="D76" s="155" t="str">
        <f>IF($B76="","",VLOOKUP($B76,'CDHU 185'!$A$3:$D$4600,3,0))</f>
        <v>UN</v>
      </c>
      <c r="E76" s="156">
        <v>3</v>
      </c>
      <c r="F76" s="243">
        <f>IF($B76="","",VLOOKUP($B76,'CDHU 185'!$A$3:$F$4600,4,0))</f>
        <v>54.17</v>
      </c>
      <c r="G76" s="243">
        <f>IF($B76="","",VLOOKUP($B76,'CDHU 185'!$A$3:$F$4600,5,0))</f>
        <v>1.45</v>
      </c>
      <c r="H76" s="243">
        <f>IF($B76="","",VLOOKUP($B76,'CDHU 185'!$A$3:$F$4600,6,0))</f>
        <v>55.62</v>
      </c>
      <c r="I76" s="243">
        <f t="shared" si="47"/>
        <v>162.51</v>
      </c>
      <c r="J76" s="243">
        <f t="shared" si="48"/>
        <v>4.35</v>
      </c>
      <c r="K76" s="243">
        <f t="shared" si="49"/>
        <v>166.85999999999999</v>
      </c>
      <c r="L76" s="244">
        <f t="shared" si="46"/>
        <v>0.0008571988051398693</v>
      </c>
    </row>
    <row r="77" spans="1:12" s="41" customFormat="1" ht="30" customHeight="1">
      <c r="A77" s="165" t="s">
        <v>17918</v>
      </c>
      <c r="B77" s="446" t="s">
        <v>4758</v>
      </c>
      <c r="C77" s="212" t="str">
        <f>IF($B77="","",VLOOKUP($B77,'CDHU 185'!$A$3:$D$4600,2,0))</f>
        <v>Sifão plástico sanfonado universal de 1´</v>
      </c>
      <c r="D77" s="155" t="str">
        <f>IF($B77="","",VLOOKUP($B77,'CDHU 185'!$A$3:$D$4600,3,0))</f>
        <v>UN</v>
      </c>
      <c r="E77" s="156">
        <v>3</v>
      </c>
      <c r="F77" s="243">
        <f>IF($B77="","",VLOOKUP($B77,'CDHU 185'!$A$3:$F$4600,4,0))</f>
        <v>14.75</v>
      </c>
      <c r="G77" s="243">
        <f>IF($B77="","",VLOOKUP($B77,'CDHU 185'!$A$3:$F$4600,5,0))</f>
        <v>14.56</v>
      </c>
      <c r="H77" s="243">
        <f>IF($B77="","",VLOOKUP($B77,'CDHU 185'!$A$3:$F$4600,6,0))</f>
        <v>29.31</v>
      </c>
      <c r="I77" s="243">
        <f t="shared" si="47"/>
        <v>44.25</v>
      </c>
      <c r="J77" s="243">
        <f t="shared" si="48"/>
        <v>43.68</v>
      </c>
      <c r="K77" s="243">
        <f t="shared" si="49"/>
        <v>87.92999999999999</v>
      </c>
      <c r="L77" s="244">
        <f t="shared" si="46"/>
        <v>0.0004517169539491113</v>
      </c>
    </row>
    <row r="78" spans="1:12" s="41" customFormat="1" ht="30" customHeight="1">
      <c r="A78" s="165" t="s">
        <v>17919</v>
      </c>
      <c r="B78" s="446" t="s">
        <v>4851</v>
      </c>
      <c r="C78" s="212" t="str">
        <f>IF($B78="","",VLOOKUP($B78,'CDHU 185'!$A$3:$D$4600,2,0))</f>
        <v>Tubo de PVC rígido soldável marrom, DN= 25 mm, (3/4´), inclusive conexões</v>
      </c>
      <c r="D78" s="155" t="str">
        <f>IF($B78="","",VLOOKUP($B78,'CDHU 185'!$A$3:$D$4600,3,0))</f>
        <v>M</v>
      </c>
      <c r="E78" s="156">
        <v>15</v>
      </c>
      <c r="F78" s="243">
        <f>IF($B78="","",VLOOKUP($B78,'CDHU 185'!$A$3:$F$4600,4,0))</f>
        <v>7.7</v>
      </c>
      <c r="G78" s="243">
        <f>IF($B78="","",VLOOKUP($B78,'CDHU 185'!$A$3:$F$4600,5,0))</f>
        <v>18.2</v>
      </c>
      <c r="H78" s="243">
        <f>IF($B78="","",VLOOKUP($B78,'CDHU 185'!$A$3:$F$4600,6,0))</f>
        <v>25.9</v>
      </c>
      <c r="I78" s="243">
        <f t="shared" si="47"/>
        <v>115.5</v>
      </c>
      <c r="J78" s="243">
        <f t="shared" si="48"/>
        <v>273</v>
      </c>
      <c r="K78" s="243">
        <f t="shared" si="49"/>
        <v>388.5</v>
      </c>
      <c r="L78" s="244">
        <f t="shared" si="46"/>
        <v>0.0019958152690689153</v>
      </c>
    </row>
    <row r="79" spans="1:12" s="41" customFormat="1" ht="30" customHeight="1">
      <c r="A79" s="165" t="s">
        <v>17920</v>
      </c>
      <c r="B79" s="446" t="s">
        <v>4874</v>
      </c>
      <c r="C79" s="212" t="str">
        <f>IF($B79="","",VLOOKUP($B79,'CDHU 185'!$A$3:$D$4600,2,0))</f>
        <v>Tubo de PVC rígido branco PxB com virola e anel de borracha, linha esgoto série normal, DN= 100 mm, inclusive conexões</v>
      </c>
      <c r="D79" s="155" t="str">
        <f>IF($B79="","",VLOOKUP($B79,'CDHU 185'!$A$3:$D$4600,3,0))</f>
        <v>M</v>
      </c>
      <c r="E79" s="156">
        <v>15</v>
      </c>
      <c r="F79" s="243">
        <f>IF($B79="","",VLOOKUP($B79,'CDHU 185'!$A$3:$F$4600,4,0))</f>
        <v>26.79</v>
      </c>
      <c r="G79" s="243">
        <f>IF($B79="","",VLOOKUP($B79,'CDHU 185'!$A$3:$F$4600,5,0))</f>
        <v>40.03</v>
      </c>
      <c r="H79" s="243">
        <f>IF($B79="","",VLOOKUP($B79,'CDHU 185'!$A$3:$F$4600,6,0))</f>
        <v>66.82</v>
      </c>
      <c r="I79" s="243">
        <f t="shared" si="47"/>
        <v>401.84999999999997</v>
      </c>
      <c r="J79" s="243">
        <f t="shared" si="48"/>
        <v>600.45</v>
      </c>
      <c r="K79" s="243">
        <f t="shared" si="49"/>
        <v>1002.3</v>
      </c>
      <c r="L79" s="244">
        <f t="shared" si="46"/>
        <v>0.005149049277188607</v>
      </c>
    </row>
    <row r="80" spans="1:12" s="41" customFormat="1" ht="30" customHeight="1">
      <c r="A80" s="165" t="s">
        <v>17921</v>
      </c>
      <c r="B80" s="446" t="s">
        <v>5788</v>
      </c>
      <c r="C80" s="212" t="str">
        <f>IF($B80="","",VLOOKUP($B80,'CDHU 185'!$A$3:$D$4600,2,0))</f>
        <v>Caixa sifonada de PVC rígido de 150 x 150 x 50 mm, com grelha</v>
      </c>
      <c r="D80" s="155" t="str">
        <f>IF($B80="","",VLOOKUP($B80,'CDHU 185'!$A$3:$D$4600,3,0))</f>
        <v>UN</v>
      </c>
      <c r="E80" s="156">
        <v>6</v>
      </c>
      <c r="F80" s="243">
        <f>IF($B80="","",VLOOKUP($B80,'CDHU 185'!$A$3:$F$4600,4,0))</f>
        <v>60.85</v>
      </c>
      <c r="G80" s="243">
        <f>IF($B80="","",VLOOKUP($B80,'CDHU 185'!$A$3:$F$4600,5,0))</f>
        <v>36.39</v>
      </c>
      <c r="H80" s="243">
        <f>IF($B80="","",VLOOKUP($B80,'CDHU 185'!$A$3:$F$4600,6,0))</f>
        <v>97.24</v>
      </c>
      <c r="I80" s="243">
        <f t="shared" si="47"/>
        <v>365.1</v>
      </c>
      <c r="J80" s="243">
        <f t="shared" si="48"/>
        <v>218.34</v>
      </c>
      <c r="K80" s="243">
        <f t="shared" si="49"/>
        <v>583.4399999999999</v>
      </c>
      <c r="L80" s="244">
        <f t="shared" si="46"/>
        <v>0.0029972675948148468</v>
      </c>
    </row>
    <row r="81" spans="1:12" s="41" customFormat="1" ht="30" customHeight="1">
      <c r="A81" s="165" t="s">
        <v>17922</v>
      </c>
      <c r="B81" s="446" t="s">
        <v>4680</v>
      </c>
      <c r="C81" s="212" t="str">
        <f>IF($B81="","",VLOOKUP($B81,'CDHU 185'!$A$3:$D$4600,2,0))</f>
        <v>Torneira de parede para pia com bica móvel e arejador, em latão fundido cromado</v>
      </c>
      <c r="D81" s="155" t="str">
        <f>IF($B81="","",VLOOKUP($B81,'CDHU 185'!$A$3:$D$4600,3,0))</f>
        <v>UN</v>
      </c>
      <c r="E81" s="156">
        <v>1</v>
      </c>
      <c r="F81" s="243">
        <f>IF($B81="","",VLOOKUP($B81,'CDHU 185'!$A$3:$F$4600,4,0))</f>
        <v>74.72</v>
      </c>
      <c r="G81" s="243">
        <f>IF($B81="","",VLOOKUP($B81,'CDHU 185'!$A$3:$F$4600,5,0))</f>
        <v>12.73</v>
      </c>
      <c r="H81" s="243">
        <f>IF($B81="","",VLOOKUP($B81,'CDHU 185'!$A$3:$F$4600,6,0))</f>
        <v>87.45</v>
      </c>
      <c r="I81" s="243">
        <f t="shared" si="47"/>
        <v>74.72</v>
      </c>
      <c r="J81" s="243">
        <f t="shared" si="48"/>
        <v>12.73</v>
      </c>
      <c r="K81" s="243">
        <f t="shared" si="49"/>
        <v>87.45</v>
      </c>
      <c r="L81" s="244">
        <f t="shared" si="46"/>
        <v>0.00044925108180199916</v>
      </c>
    </row>
    <row r="82" spans="1:12" s="41" customFormat="1" ht="30" customHeight="1">
      <c r="A82" s="165" t="s">
        <v>17923</v>
      </c>
      <c r="B82" s="446" t="s">
        <v>4657</v>
      </c>
      <c r="C82" s="212" t="str">
        <f>IF($B82="","",VLOOKUP($B82,'CDHU 185'!$A$3:$D$4600,2,0))</f>
        <v>Dispenser toalheiro em ABS, para folhas</v>
      </c>
      <c r="D82" s="155" t="str">
        <f>IF($B82="","",VLOOKUP($B82,'CDHU 185'!$A$3:$D$4600,3,0))</f>
        <v>UN</v>
      </c>
      <c r="E82" s="156">
        <v>3</v>
      </c>
      <c r="F82" s="243">
        <f>IF($B82="","",VLOOKUP($B82,'CDHU 185'!$A$3:$F$4600,4,0))</f>
        <v>58.77</v>
      </c>
      <c r="G82" s="243">
        <f>IF($B82="","",VLOOKUP($B82,'CDHU 185'!$A$3:$F$4600,5,0))</f>
        <v>4.41</v>
      </c>
      <c r="H82" s="243">
        <f>IF($B82="","",VLOOKUP($B82,'CDHU 185'!$A$3:$F$4600,6,0))</f>
        <v>63.18</v>
      </c>
      <c r="I82" s="243">
        <f t="shared" si="47"/>
        <v>176.31</v>
      </c>
      <c r="J82" s="243">
        <f t="shared" si="48"/>
        <v>13.23</v>
      </c>
      <c r="K82" s="243">
        <f t="shared" si="49"/>
        <v>189.54</v>
      </c>
      <c r="L82" s="244">
        <f t="shared" si="46"/>
        <v>0.0009737112640909195</v>
      </c>
    </row>
    <row r="83" spans="1:12" s="41" customFormat="1" ht="30" customHeight="1">
      <c r="A83" s="165" t="s">
        <v>17994</v>
      </c>
      <c r="B83" s="446" t="s">
        <v>7218</v>
      </c>
      <c r="C83" s="212" t="str">
        <f>IF($B83="","",VLOOKUP($B83,'CDHU 185'!$A$3:$D$4600,2,0))</f>
        <v>Recolocação de eletrodutos</v>
      </c>
      <c r="D83" s="155" t="str">
        <f>IF($B83="","",VLOOKUP($B83,'CDHU 185'!$A$3:$D$4600,3,0))</f>
        <v>M</v>
      </c>
      <c r="E83" s="156">
        <v>20</v>
      </c>
      <c r="F83" s="243">
        <f>IF($B83="","",VLOOKUP($B83,'CDHU 185'!$A$3:$F$4600,4,0))</f>
        <v>0</v>
      </c>
      <c r="G83" s="243">
        <f>IF($B83="","",VLOOKUP($B83,'CDHU 185'!$A$3:$F$4600,5,0))</f>
        <v>36.39</v>
      </c>
      <c r="H83" s="243">
        <f>IF($B83="","",VLOOKUP($B83,'CDHU 185'!$A$3:$F$4600,6,0))</f>
        <v>36.39</v>
      </c>
      <c r="I83" s="243">
        <f t="shared" si="47"/>
        <v>0</v>
      </c>
      <c r="J83" s="243">
        <f t="shared" si="48"/>
        <v>727.8</v>
      </c>
      <c r="K83" s="243">
        <f t="shared" si="49"/>
        <v>727.8</v>
      </c>
      <c r="L83" s="244">
        <f aca="true" t="shared" si="50" ref="L83">K83/$K$154</f>
        <v>0.003738878643058833</v>
      </c>
    </row>
    <row r="84" spans="1:12" s="41" customFormat="1" ht="30" customHeight="1">
      <c r="A84" s="165" t="s">
        <v>18007</v>
      </c>
      <c r="B84" s="446" t="s">
        <v>17885</v>
      </c>
      <c r="C84" s="212" t="s">
        <v>18008</v>
      </c>
      <c r="D84" s="155" t="s">
        <v>6583</v>
      </c>
      <c r="E84" s="156">
        <v>1</v>
      </c>
      <c r="F84" s="243" t="e">
        <f>IF($B84="","",VLOOKUP($B84,'CDHU 185'!$A$3:$F$4600,4,0))</f>
        <v>#N/A</v>
      </c>
      <c r="G84" s="243" t="e">
        <f>IF($B84="","",VLOOKUP($B84,'CDHU 185'!$A$3:$F$4600,5,0))</f>
        <v>#N/A</v>
      </c>
      <c r="H84" s="243">
        <v>1500</v>
      </c>
      <c r="I84" s="243" t="e">
        <f aca="true" t="shared" si="51" ref="I84">F84*E84</f>
        <v>#N/A</v>
      </c>
      <c r="J84" s="243" t="e">
        <f aca="true" t="shared" si="52" ref="J84">G84*E84</f>
        <v>#N/A</v>
      </c>
      <c r="K84" s="243">
        <f aca="true" t="shared" si="53" ref="K84">E84*H84</f>
        <v>1500</v>
      </c>
      <c r="L84" s="244">
        <f t="shared" si="46"/>
        <v>0.0077058504597255426</v>
      </c>
    </row>
    <row r="85" spans="1:12" s="398" customFormat="1" ht="30" customHeight="1">
      <c r="A85" s="387"/>
      <c r="B85" s="388"/>
      <c r="C85" s="389"/>
      <c r="D85" s="390"/>
      <c r="E85" s="391" t="s">
        <v>7529</v>
      </c>
      <c r="F85" s="392"/>
      <c r="G85" s="393" t="s">
        <v>6597</v>
      </c>
      <c r="H85" s="394" t="str">
        <f>A64</f>
        <v>5.</v>
      </c>
      <c r="I85" s="395"/>
      <c r="J85" s="395"/>
      <c r="K85" s="396">
        <f>SUBTOTAL(9,K65:K84)</f>
        <v>10922.900000000001</v>
      </c>
      <c r="L85" s="397">
        <f t="shared" si="46"/>
        <v>0.056113489324357425</v>
      </c>
    </row>
    <row r="86" spans="1:12" s="41" customFormat="1" ht="30" customHeight="1">
      <c r="A86" s="245"/>
      <c r="B86" s="248"/>
      <c r="C86" s="105"/>
      <c r="D86" s="106"/>
      <c r="E86" s="4"/>
      <c r="F86" s="107"/>
      <c r="G86" s="107"/>
      <c r="H86" s="108"/>
      <c r="I86" s="108"/>
      <c r="J86" s="108"/>
      <c r="K86" s="53"/>
      <c r="L86" s="109"/>
    </row>
    <row r="87" spans="1:12" s="24" customFormat="1" ht="30" customHeight="1">
      <c r="A87" s="381" t="s">
        <v>8338</v>
      </c>
      <c r="B87" s="382"/>
      <c r="C87" s="383" t="s">
        <v>17987</v>
      </c>
      <c r="D87" s="311"/>
      <c r="E87" s="329"/>
      <c r="F87" s="312"/>
      <c r="G87" s="312"/>
      <c r="H87" s="312"/>
      <c r="I87" s="312"/>
      <c r="J87" s="312"/>
      <c r="K87" s="312"/>
      <c r="L87" s="384"/>
    </row>
    <row r="88" spans="1:255" s="36" customFormat="1" ht="30" customHeight="1">
      <c r="A88" s="165" t="s">
        <v>8344</v>
      </c>
      <c r="B88" s="446" t="s">
        <v>17988</v>
      </c>
      <c r="C88" s="422" t="s">
        <v>14999</v>
      </c>
      <c r="D88" s="155" t="s">
        <v>7543</v>
      </c>
      <c r="E88" s="156">
        <v>8.12</v>
      </c>
      <c r="F88" s="243" t="e">
        <f>IF($B88="","",VLOOKUP($B88,'CDHU 185'!$A$3:$F$4600,4,0))</f>
        <v>#N/A</v>
      </c>
      <c r="G88" s="243" t="e">
        <f>IF($B88="","",VLOOKUP($B88,'CDHU 185'!$A$3:$F$4600,5,0))</f>
        <v>#N/A</v>
      </c>
      <c r="H88" s="243">
        <v>212.87</v>
      </c>
      <c r="I88" s="243" t="e">
        <f aca="true" t="shared" si="54" ref="I88">F88*E88</f>
        <v>#N/A</v>
      </c>
      <c r="J88" s="243" t="e">
        <f aca="true" t="shared" si="55" ref="J88">G88*E88</f>
        <v>#N/A</v>
      </c>
      <c r="K88" s="243">
        <f aca="true" t="shared" si="56" ref="K88">E88*H88</f>
        <v>1728.5043999999998</v>
      </c>
      <c r="L88" s="244">
        <f>K88/$K$154</f>
        <v>0.008879730950251748</v>
      </c>
      <c r="M88" s="47"/>
      <c r="N88" s="17"/>
      <c r="O88" s="34"/>
      <c r="P88" s="8"/>
      <c r="Q88" s="48"/>
      <c r="R88" s="35"/>
      <c r="S88" s="49"/>
      <c r="T88" s="47"/>
      <c r="U88" s="17"/>
      <c r="V88" s="17"/>
      <c r="W88" s="34"/>
      <c r="X88" s="8"/>
      <c r="Y88" s="48"/>
      <c r="Z88" s="35"/>
      <c r="AA88" s="49"/>
      <c r="AB88" s="47"/>
      <c r="AC88" s="17"/>
      <c r="AD88" s="17"/>
      <c r="AE88" s="34"/>
      <c r="AF88" s="8"/>
      <c r="AG88" s="48"/>
      <c r="AH88" s="35"/>
      <c r="AI88" s="49"/>
      <c r="AJ88" s="47"/>
      <c r="AK88" s="17"/>
      <c r="AL88" s="17"/>
      <c r="AM88" s="34"/>
      <c r="AN88" s="8"/>
      <c r="AO88" s="48"/>
      <c r="AP88" s="35"/>
      <c r="AQ88" s="49"/>
      <c r="AR88" s="47"/>
      <c r="AS88" s="17"/>
      <c r="AT88" s="17"/>
      <c r="AU88" s="34"/>
      <c r="AV88" s="8"/>
      <c r="AW88" s="48"/>
      <c r="AX88" s="35"/>
      <c r="AY88" s="49"/>
      <c r="AZ88" s="47"/>
      <c r="BA88" s="17"/>
      <c r="BB88" s="17"/>
      <c r="BC88" s="34"/>
      <c r="BD88" s="8"/>
      <c r="BE88" s="48"/>
      <c r="BF88" s="35"/>
      <c r="BG88" s="49"/>
      <c r="BH88" s="47"/>
      <c r="BI88" s="17"/>
      <c r="BJ88" s="17"/>
      <c r="BK88" s="34"/>
      <c r="BL88" s="8"/>
      <c r="BM88" s="48"/>
      <c r="BN88" s="35"/>
      <c r="BO88" s="49"/>
      <c r="BP88" s="47"/>
      <c r="BQ88" s="17"/>
      <c r="BR88" s="17"/>
      <c r="BS88" s="34"/>
      <c r="BT88" s="8"/>
      <c r="BU88" s="48"/>
      <c r="BV88" s="35"/>
      <c r="BW88" s="49"/>
      <c r="BX88" s="47"/>
      <c r="BY88" s="17"/>
      <c r="BZ88" s="17"/>
      <c r="CA88" s="34"/>
      <c r="CB88" s="8"/>
      <c r="CC88" s="48"/>
      <c r="CD88" s="35"/>
      <c r="CE88" s="49"/>
      <c r="CF88" s="47"/>
      <c r="CG88" s="17"/>
      <c r="CH88" s="17"/>
      <c r="CI88" s="34"/>
      <c r="CJ88" s="8"/>
      <c r="CK88" s="48"/>
      <c r="CL88" s="35"/>
      <c r="CM88" s="49"/>
      <c r="CN88" s="47"/>
      <c r="CO88" s="17"/>
      <c r="CP88" s="17"/>
      <c r="CQ88" s="34"/>
      <c r="CR88" s="8"/>
      <c r="CS88" s="48"/>
      <c r="CT88" s="35"/>
      <c r="CU88" s="49"/>
      <c r="CV88" s="47"/>
      <c r="CW88" s="17"/>
      <c r="CX88" s="17"/>
      <c r="CY88" s="34"/>
      <c r="CZ88" s="8"/>
      <c r="DA88" s="48"/>
      <c r="DB88" s="35"/>
      <c r="DC88" s="49"/>
      <c r="DD88" s="47"/>
      <c r="DE88" s="17"/>
      <c r="DF88" s="17"/>
      <c r="DG88" s="34"/>
      <c r="DH88" s="8"/>
      <c r="DI88" s="48"/>
      <c r="DJ88" s="35"/>
      <c r="DK88" s="49"/>
      <c r="DL88" s="47"/>
      <c r="DM88" s="17"/>
      <c r="DN88" s="17"/>
      <c r="DO88" s="34"/>
      <c r="DP88" s="8"/>
      <c r="DQ88" s="48"/>
      <c r="DR88" s="35"/>
      <c r="DS88" s="49"/>
      <c r="DT88" s="47"/>
      <c r="DU88" s="17"/>
      <c r="DV88" s="17"/>
      <c r="DW88" s="34"/>
      <c r="DX88" s="8"/>
      <c r="DY88" s="48"/>
      <c r="DZ88" s="35"/>
      <c r="EA88" s="49"/>
      <c r="EB88" s="47"/>
      <c r="EC88" s="17"/>
      <c r="ED88" s="17"/>
      <c r="EE88" s="34"/>
      <c r="EF88" s="8"/>
      <c r="EG88" s="48"/>
      <c r="EH88" s="35"/>
      <c r="EI88" s="49"/>
      <c r="EJ88" s="47"/>
      <c r="EK88" s="17"/>
      <c r="EL88" s="17"/>
      <c r="EM88" s="34"/>
      <c r="EN88" s="8"/>
      <c r="EO88" s="48"/>
      <c r="EP88" s="35"/>
      <c r="EQ88" s="49"/>
      <c r="ER88" s="47"/>
      <c r="ES88" s="17"/>
      <c r="ET88" s="17"/>
      <c r="EU88" s="34"/>
      <c r="EV88" s="8"/>
      <c r="EW88" s="48"/>
      <c r="EX88" s="35"/>
      <c r="EY88" s="49"/>
      <c r="EZ88" s="47"/>
      <c r="FA88" s="17"/>
      <c r="FB88" s="17"/>
      <c r="FC88" s="34"/>
      <c r="FD88" s="8"/>
      <c r="FE88" s="48"/>
      <c r="FF88" s="35"/>
      <c r="FG88" s="49"/>
      <c r="FH88" s="47"/>
      <c r="FI88" s="17"/>
      <c r="FJ88" s="17"/>
      <c r="FK88" s="34"/>
      <c r="FL88" s="8"/>
      <c r="FM88" s="48"/>
      <c r="FN88" s="35"/>
      <c r="FO88" s="49"/>
      <c r="FP88" s="47"/>
      <c r="FQ88" s="17"/>
      <c r="FR88" s="17"/>
      <c r="FS88" s="34"/>
      <c r="FT88" s="8"/>
      <c r="FU88" s="48"/>
      <c r="FV88" s="35"/>
      <c r="FW88" s="49"/>
      <c r="FX88" s="47"/>
      <c r="FY88" s="17"/>
      <c r="FZ88" s="17"/>
      <c r="GA88" s="34"/>
      <c r="GB88" s="8"/>
      <c r="GC88" s="48"/>
      <c r="GD88" s="35"/>
      <c r="GE88" s="49"/>
      <c r="GF88" s="47"/>
      <c r="GG88" s="17"/>
      <c r="GH88" s="17"/>
      <c r="GI88" s="34"/>
      <c r="GJ88" s="8"/>
      <c r="GK88" s="48"/>
      <c r="GL88" s="35"/>
      <c r="GM88" s="49"/>
      <c r="GN88" s="47"/>
      <c r="GO88" s="17"/>
      <c r="GP88" s="17"/>
      <c r="GQ88" s="34"/>
      <c r="GR88" s="8"/>
      <c r="GS88" s="48"/>
      <c r="GT88" s="35"/>
      <c r="GU88" s="49"/>
      <c r="GV88" s="47"/>
      <c r="GW88" s="17"/>
      <c r="GX88" s="17"/>
      <c r="GY88" s="34"/>
      <c r="GZ88" s="8"/>
      <c r="HA88" s="48"/>
      <c r="HB88" s="35"/>
      <c r="HC88" s="49"/>
      <c r="HD88" s="47"/>
      <c r="HE88" s="17"/>
      <c r="HF88" s="17"/>
      <c r="HG88" s="34"/>
      <c r="HH88" s="8"/>
      <c r="HI88" s="48"/>
      <c r="HJ88" s="35"/>
      <c r="HK88" s="49"/>
      <c r="HL88" s="47"/>
      <c r="HM88" s="17"/>
      <c r="HN88" s="17"/>
      <c r="HO88" s="34"/>
      <c r="HP88" s="8"/>
      <c r="HQ88" s="48"/>
      <c r="HR88" s="35"/>
      <c r="HS88" s="49"/>
      <c r="HT88" s="47"/>
      <c r="HU88" s="17"/>
      <c r="HV88" s="17"/>
      <c r="HW88" s="34"/>
      <c r="HX88" s="8"/>
      <c r="HY88" s="48"/>
      <c r="HZ88" s="35"/>
      <c r="IA88" s="49"/>
      <c r="IB88" s="47"/>
      <c r="IC88" s="17"/>
      <c r="ID88" s="17"/>
      <c r="IE88" s="34"/>
      <c r="IF88" s="8"/>
      <c r="IG88" s="48"/>
      <c r="IH88" s="35"/>
      <c r="II88" s="49"/>
      <c r="IJ88" s="47"/>
      <c r="IK88" s="17"/>
      <c r="IL88" s="17"/>
      <c r="IM88" s="34"/>
      <c r="IN88" s="8"/>
      <c r="IO88" s="48"/>
      <c r="IP88" s="35"/>
      <c r="IQ88" s="49"/>
      <c r="IR88" s="47"/>
      <c r="IS88" s="17"/>
      <c r="IT88" s="17"/>
      <c r="IU88" s="34"/>
    </row>
    <row r="89" spans="1:255" s="36" customFormat="1" ht="30" customHeight="1">
      <c r="A89" s="165" t="s">
        <v>17997</v>
      </c>
      <c r="B89" s="446" t="s">
        <v>17995</v>
      </c>
      <c r="C89" s="422" t="s">
        <v>8661</v>
      </c>
      <c r="D89" s="155" t="s">
        <v>7581</v>
      </c>
      <c r="E89" s="156">
        <v>2.8</v>
      </c>
      <c r="F89" s="243" t="e">
        <f>IF($B89="","",VLOOKUP($B89,'CDHU 185'!$A$3:$F$4600,4,0))</f>
        <v>#N/A</v>
      </c>
      <c r="G89" s="243" t="e">
        <f>IF($B89="","",VLOOKUP($B89,'CDHU 185'!$A$3:$F$4600,5,0))</f>
        <v>#N/A</v>
      </c>
      <c r="H89" s="243">
        <v>42.74</v>
      </c>
      <c r="I89" s="243" t="e">
        <f aca="true" t="shared" si="57" ref="I89">F89*E89</f>
        <v>#N/A</v>
      </c>
      <c r="J89" s="243" t="e">
        <f aca="true" t="shared" si="58" ref="J89">G89*E89</f>
        <v>#N/A</v>
      </c>
      <c r="K89" s="243">
        <f aca="true" t="shared" si="59" ref="K89">E89*H89</f>
        <v>119.672</v>
      </c>
      <c r="L89" s="244">
        <f>K89/$K$154</f>
        <v>0.0006147830241441834</v>
      </c>
      <c r="M89" s="47"/>
      <c r="N89" s="17"/>
      <c r="O89" s="34"/>
      <c r="P89" s="8"/>
      <c r="Q89" s="48"/>
      <c r="R89" s="35"/>
      <c r="S89" s="49"/>
      <c r="T89" s="47"/>
      <c r="U89" s="17"/>
      <c r="V89" s="17"/>
      <c r="W89" s="34"/>
      <c r="X89" s="8"/>
      <c r="Y89" s="48"/>
      <c r="Z89" s="35"/>
      <c r="AA89" s="49"/>
      <c r="AB89" s="47"/>
      <c r="AC89" s="17"/>
      <c r="AD89" s="17"/>
      <c r="AE89" s="34"/>
      <c r="AF89" s="8"/>
      <c r="AG89" s="48"/>
      <c r="AH89" s="35"/>
      <c r="AI89" s="49"/>
      <c r="AJ89" s="47"/>
      <c r="AK89" s="17"/>
      <c r="AL89" s="17"/>
      <c r="AM89" s="34"/>
      <c r="AN89" s="8"/>
      <c r="AO89" s="48"/>
      <c r="AP89" s="35"/>
      <c r="AQ89" s="49"/>
      <c r="AR89" s="47"/>
      <c r="AS89" s="17"/>
      <c r="AT89" s="17"/>
      <c r="AU89" s="34"/>
      <c r="AV89" s="8"/>
      <c r="AW89" s="48"/>
      <c r="AX89" s="35"/>
      <c r="AY89" s="49"/>
      <c r="AZ89" s="47"/>
      <c r="BA89" s="17"/>
      <c r="BB89" s="17"/>
      <c r="BC89" s="34"/>
      <c r="BD89" s="8"/>
      <c r="BE89" s="48"/>
      <c r="BF89" s="35"/>
      <c r="BG89" s="49"/>
      <c r="BH89" s="47"/>
      <c r="BI89" s="17"/>
      <c r="BJ89" s="17"/>
      <c r="BK89" s="34"/>
      <c r="BL89" s="8"/>
      <c r="BM89" s="48"/>
      <c r="BN89" s="35"/>
      <c r="BO89" s="49"/>
      <c r="BP89" s="47"/>
      <c r="BQ89" s="17"/>
      <c r="BR89" s="17"/>
      <c r="BS89" s="34"/>
      <c r="BT89" s="8"/>
      <c r="BU89" s="48"/>
      <c r="BV89" s="35"/>
      <c r="BW89" s="49"/>
      <c r="BX89" s="47"/>
      <c r="BY89" s="17"/>
      <c r="BZ89" s="17"/>
      <c r="CA89" s="34"/>
      <c r="CB89" s="8"/>
      <c r="CC89" s="48"/>
      <c r="CD89" s="35"/>
      <c r="CE89" s="49"/>
      <c r="CF89" s="47"/>
      <c r="CG89" s="17"/>
      <c r="CH89" s="17"/>
      <c r="CI89" s="34"/>
      <c r="CJ89" s="8"/>
      <c r="CK89" s="48"/>
      <c r="CL89" s="35"/>
      <c r="CM89" s="49"/>
      <c r="CN89" s="47"/>
      <c r="CO89" s="17"/>
      <c r="CP89" s="17"/>
      <c r="CQ89" s="34"/>
      <c r="CR89" s="8"/>
      <c r="CS89" s="48"/>
      <c r="CT89" s="35"/>
      <c r="CU89" s="49"/>
      <c r="CV89" s="47"/>
      <c r="CW89" s="17"/>
      <c r="CX89" s="17"/>
      <c r="CY89" s="34"/>
      <c r="CZ89" s="8"/>
      <c r="DA89" s="48"/>
      <c r="DB89" s="35"/>
      <c r="DC89" s="49"/>
      <c r="DD89" s="47"/>
      <c r="DE89" s="17"/>
      <c r="DF89" s="17"/>
      <c r="DG89" s="34"/>
      <c r="DH89" s="8"/>
      <c r="DI89" s="48"/>
      <c r="DJ89" s="35"/>
      <c r="DK89" s="49"/>
      <c r="DL89" s="47"/>
      <c r="DM89" s="17"/>
      <c r="DN89" s="17"/>
      <c r="DO89" s="34"/>
      <c r="DP89" s="8"/>
      <c r="DQ89" s="48"/>
      <c r="DR89" s="35"/>
      <c r="DS89" s="49"/>
      <c r="DT89" s="47"/>
      <c r="DU89" s="17"/>
      <c r="DV89" s="17"/>
      <c r="DW89" s="34"/>
      <c r="DX89" s="8"/>
      <c r="DY89" s="48"/>
      <c r="DZ89" s="35"/>
      <c r="EA89" s="49"/>
      <c r="EB89" s="47"/>
      <c r="EC89" s="17"/>
      <c r="ED89" s="17"/>
      <c r="EE89" s="34"/>
      <c r="EF89" s="8"/>
      <c r="EG89" s="48"/>
      <c r="EH89" s="35"/>
      <c r="EI89" s="49"/>
      <c r="EJ89" s="47"/>
      <c r="EK89" s="17"/>
      <c r="EL89" s="17"/>
      <c r="EM89" s="34"/>
      <c r="EN89" s="8"/>
      <c r="EO89" s="48"/>
      <c r="EP89" s="35"/>
      <c r="EQ89" s="49"/>
      <c r="ER89" s="47"/>
      <c r="ES89" s="17"/>
      <c r="ET89" s="17"/>
      <c r="EU89" s="34"/>
      <c r="EV89" s="8"/>
      <c r="EW89" s="48"/>
      <c r="EX89" s="35"/>
      <c r="EY89" s="49"/>
      <c r="EZ89" s="47"/>
      <c r="FA89" s="17"/>
      <c r="FB89" s="17"/>
      <c r="FC89" s="34"/>
      <c r="FD89" s="8"/>
      <c r="FE89" s="48"/>
      <c r="FF89" s="35"/>
      <c r="FG89" s="49"/>
      <c r="FH89" s="47"/>
      <c r="FI89" s="17"/>
      <c r="FJ89" s="17"/>
      <c r="FK89" s="34"/>
      <c r="FL89" s="8"/>
      <c r="FM89" s="48"/>
      <c r="FN89" s="35"/>
      <c r="FO89" s="49"/>
      <c r="FP89" s="47"/>
      <c r="FQ89" s="17"/>
      <c r="FR89" s="17"/>
      <c r="FS89" s="34"/>
      <c r="FT89" s="8"/>
      <c r="FU89" s="48"/>
      <c r="FV89" s="35"/>
      <c r="FW89" s="49"/>
      <c r="FX89" s="47"/>
      <c r="FY89" s="17"/>
      <c r="FZ89" s="17"/>
      <c r="GA89" s="34"/>
      <c r="GB89" s="8"/>
      <c r="GC89" s="48"/>
      <c r="GD89" s="35"/>
      <c r="GE89" s="49"/>
      <c r="GF89" s="47"/>
      <c r="GG89" s="17"/>
      <c r="GH89" s="17"/>
      <c r="GI89" s="34"/>
      <c r="GJ89" s="8"/>
      <c r="GK89" s="48"/>
      <c r="GL89" s="35"/>
      <c r="GM89" s="49"/>
      <c r="GN89" s="47"/>
      <c r="GO89" s="17"/>
      <c r="GP89" s="17"/>
      <c r="GQ89" s="34"/>
      <c r="GR89" s="8"/>
      <c r="GS89" s="48"/>
      <c r="GT89" s="35"/>
      <c r="GU89" s="49"/>
      <c r="GV89" s="47"/>
      <c r="GW89" s="17"/>
      <c r="GX89" s="17"/>
      <c r="GY89" s="34"/>
      <c r="GZ89" s="8"/>
      <c r="HA89" s="48"/>
      <c r="HB89" s="35"/>
      <c r="HC89" s="49"/>
      <c r="HD89" s="47"/>
      <c r="HE89" s="17"/>
      <c r="HF89" s="17"/>
      <c r="HG89" s="34"/>
      <c r="HH89" s="8"/>
      <c r="HI89" s="48"/>
      <c r="HJ89" s="35"/>
      <c r="HK89" s="49"/>
      <c r="HL89" s="47"/>
      <c r="HM89" s="17"/>
      <c r="HN89" s="17"/>
      <c r="HO89" s="34"/>
      <c r="HP89" s="8"/>
      <c r="HQ89" s="48"/>
      <c r="HR89" s="35"/>
      <c r="HS89" s="49"/>
      <c r="HT89" s="47"/>
      <c r="HU89" s="17"/>
      <c r="HV89" s="17"/>
      <c r="HW89" s="34"/>
      <c r="HX89" s="8"/>
      <c r="HY89" s="48"/>
      <c r="HZ89" s="35"/>
      <c r="IA89" s="49"/>
      <c r="IB89" s="47"/>
      <c r="IC89" s="17"/>
      <c r="ID89" s="17"/>
      <c r="IE89" s="34"/>
      <c r="IF89" s="8"/>
      <c r="IG89" s="48"/>
      <c r="IH89" s="35"/>
      <c r="II89" s="49"/>
      <c r="IJ89" s="47"/>
      <c r="IK89" s="17"/>
      <c r="IL89" s="17"/>
      <c r="IM89" s="34"/>
      <c r="IN89" s="8"/>
      <c r="IO89" s="48"/>
      <c r="IP89" s="35"/>
      <c r="IQ89" s="49"/>
      <c r="IR89" s="47"/>
      <c r="IS89" s="17"/>
      <c r="IT89" s="17"/>
      <c r="IU89" s="34"/>
    </row>
    <row r="90" spans="1:12" s="398" customFormat="1" ht="30" customHeight="1">
      <c r="A90" s="387"/>
      <c r="B90" s="388"/>
      <c r="C90" s="389"/>
      <c r="D90" s="390"/>
      <c r="E90" s="391" t="s">
        <v>7529</v>
      </c>
      <c r="F90" s="392"/>
      <c r="G90" s="393" t="s">
        <v>6597</v>
      </c>
      <c r="H90" s="394" t="str">
        <f>A87</f>
        <v>6.</v>
      </c>
      <c r="I90" s="395"/>
      <c r="J90" s="395"/>
      <c r="K90" s="396">
        <f>SUBTOTAL(9,K88:K89)</f>
        <v>1848.1763999999998</v>
      </c>
      <c r="L90" s="397">
        <f>K90/$K$154</f>
        <v>0.009494513974395932</v>
      </c>
    </row>
    <row r="91" spans="1:12" s="41" customFormat="1" ht="30" customHeight="1">
      <c r="A91" s="246"/>
      <c r="B91" s="254"/>
      <c r="C91" s="247"/>
      <c r="D91" s="241"/>
      <c r="E91" s="188"/>
      <c r="F91" s="17"/>
      <c r="G91" s="17"/>
      <c r="H91" s="17"/>
      <c r="I91" s="17"/>
      <c r="J91" s="17"/>
      <c r="K91" s="17"/>
      <c r="L91" s="109"/>
    </row>
    <row r="92" spans="1:12" s="316" customFormat="1" ht="30" customHeight="1">
      <c r="A92" s="381" t="s">
        <v>8339</v>
      </c>
      <c r="B92" s="382"/>
      <c r="C92" s="383" t="s">
        <v>7852</v>
      </c>
      <c r="D92" s="311"/>
      <c r="E92" s="329"/>
      <c r="F92" s="312"/>
      <c r="G92" s="312"/>
      <c r="H92" s="312"/>
      <c r="I92" s="312"/>
      <c r="J92" s="312"/>
      <c r="K92" s="312"/>
      <c r="L92" s="384"/>
    </row>
    <row r="93" spans="1:12" s="5" customFormat="1" ht="30" customHeight="1">
      <c r="A93" s="165" t="s">
        <v>8347</v>
      </c>
      <c r="B93" s="446" t="s">
        <v>17990</v>
      </c>
      <c r="C93" s="422" t="s">
        <v>15840</v>
      </c>
      <c r="D93" s="155" t="s">
        <v>7599</v>
      </c>
      <c r="E93" s="156">
        <v>120</v>
      </c>
      <c r="F93" s="243" t="e">
        <f>IF($B93="","",VLOOKUP($B93,'CDHU 185'!$A$3:$F$4600,4,0))</f>
        <v>#N/A</v>
      </c>
      <c r="G93" s="243" t="e">
        <f>IF($B93="","",VLOOKUP($B93,'CDHU 185'!$A$3:$F$4600,5,0))</f>
        <v>#N/A</v>
      </c>
      <c r="H93" s="243">
        <v>9.92</v>
      </c>
      <c r="I93" s="243" t="e">
        <f aca="true" t="shared" si="60" ref="I93:I97">F93*E93</f>
        <v>#N/A</v>
      </c>
      <c r="J93" s="243" t="e">
        <f aca="true" t="shared" si="61" ref="J93:J97">G93*E93</f>
        <v>#N/A</v>
      </c>
      <c r="K93" s="243">
        <f aca="true" t="shared" si="62" ref="K93:K97">E93*H93</f>
        <v>1190.4</v>
      </c>
      <c r="L93" s="244">
        <f aca="true" t="shared" si="63" ref="L93:L98">K93/$K$154</f>
        <v>0.006115362924838191</v>
      </c>
    </row>
    <row r="94" spans="1:12" s="56" customFormat="1" ht="30" customHeight="1">
      <c r="A94" s="165" t="s">
        <v>8348</v>
      </c>
      <c r="B94" s="446" t="s">
        <v>2760</v>
      </c>
      <c r="C94" s="212" t="str">
        <f>IF($B94="","",VLOOKUP($B94,'CDHU 185'!$A$3:$D$4600,2,0))</f>
        <v>Tinta acrílica antimofo em massa, inclusive preparo</v>
      </c>
      <c r="D94" s="155" t="str">
        <f>IF($B94="","",VLOOKUP($B94,'CDHU 185'!$A$3:$D$4600,3,0))</f>
        <v>M2</v>
      </c>
      <c r="E94" s="156">
        <v>93.2</v>
      </c>
      <c r="F94" s="243">
        <f>IF($B94="","",VLOOKUP($B94,'CDHU 185'!$A$3:$F$4600,4,0))</f>
        <v>9.46</v>
      </c>
      <c r="G94" s="243">
        <f>IF($B94="","",VLOOKUP($B94,'CDHU 185'!$A$3:$F$4600,5,0))</f>
        <v>15.32</v>
      </c>
      <c r="H94" s="243">
        <f>IF($B94="","",VLOOKUP($B94,'CDHU 185'!$A$3:$F$4600,6,0))</f>
        <v>24.78</v>
      </c>
      <c r="I94" s="243">
        <f aca="true" t="shared" si="64" ref="I94:I96">F94*E94</f>
        <v>881.6720000000001</v>
      </c>
      <c r="J94" s="243">
        <f aca="true" t="shared" si="65" ref="J94:J96">G94*E94</f>
        <v>1427.824</v>
      </c>
      <c r="K94" s="243">
        <f aca="true" t="shared" si="66" ref="K94:K96">E94*H94</f>
        <v>2309.496</v>
      </c>
      <c r="L94" s="244">
        <f t="shared" si="63"/>
        <v>0.011864420542222868</v>
      </c>
    </row>
    <row r="95" spans="1:12" s="56" customFormat="1" ht="30" customHeight="1">
      <c r="A95" s="165" t="s">
        <v>8349</v>
      </c>
      <c r="B95" s="446" t="s">
        <v>2718</v>
      </c>
      <c r="C95" s="212" t="str">
        <f>IF($B95="","",VLOOKUP($B95,'CDHU 185'!$A$3:$D$4600,2,0))</f>
        <v>Massa corrida à base de resina acrílica</v>
      </c>
      <c r="D95" s="155" t="str">
        <f>IF($B95="","",VLOOKUP($B95,'CDHU 185'!$A$3:$D$4600,3,0))</f>
        <v>M2</v>
      </c>
      <c r="E95" s="156">
        <v>93.2</v>
      </c>
      <c r="F95" s="243">
        <f>IF($B95="","",VLOOKUP($B95,'CDHU 185'!$A$3:$F$4600,4,0))</f>
        <v>4.58</v>
      </c>
      <c r="G95" s="243">
        <f>IF($B95="","",VLOOKUP($B95,'CDHU 185'!$A$3:$F$4600,5,0))</f>
        <v>8.59</v>
      </c>
      <c r="H95" s="243">
        <f>IF($B95="","",VLOOKUP($B95,'CDHU 185'!$A$3:$F$4600,6,0))</f>
        <v>13.17</v>
      </c>
      <c r="I95" s="243">
        <f t="shared" si="64"/>
        <v>426.856</v>
      </c>
      <c r="J95" s="243">
        <f t="shared" si="65"/>
        <v>800.588</v>
      </c>
      <c r="K95" s="243">
        <f t="shared" si="66"/>
        <v>1227.444</v>
      </c>
      <c r="L95" s="244">
        <f t="shared" si="63"/>
        <v>0.006305666607791572</v>
      </c>
    </row>
    <row r="96" spans="1:12" s="56" customFormat="1" ht="30" customHeight="1">
      <c r="A96" s="165" t="s">
        <v>8350</v>
      </c>
      <c r="B96" s="446" t="s">
        <v>2756</v>
      </c>
      <c r="C96" s="212" t="str">
        <f>IF($B96="","",VLOOKUP($B96,'CDHU 185'!$A$3:$D$4600,2,0))</f>
        <v>Tinta látex antimofo em massa, inclusive preparo</v>
      </c>
      <c r="D96" s="155" t="str">
        <f>IF($B96="","",VLOOKUP($B96,'CDHU 185'!$A$3:$D$4600,3,0))</f>
        <v>M2</v>
      </c>
      <c r="E96" s="156">
        <v>234</v>
      </c>
      <c r="F96" s="243">
        <f>IF($B96="","",VLOOKUP($B96,'CDHU 185'!$A$3:$F$4600,4,0))</f>
        <v>6.44</v>
      </c>
      <c r="G96" s="243">
        <f>IF($B96="","",VLOOKUP($B96,'CDHU 185'!$A$3:$F$4600,5,0))</f>
        <v>15.32</v>
      </c>
      <c r="H96" s="243">
        <f>IF($B96="","",VLOOKUP($B96,'CDHU 185'!$A$3:$F$4600,6,0))</f>
        <v>21.76</v>
      </c>
      <c r="I96" s="243">
        <f t="shared" si="64"/>
        <v>1506.96</v>
      </c>
      <c r="J96" s="243">
        <f t="shared" si="65"/>
        <v>3584.88</v>
      </c>
      <c r="K96" s="243">
        <f t="shared" si="66"/>
        <v>5091.84</v>
      </c>
      <c r="L96" s="244">
        <f t="shared" si="63"/>
        <v>0.02615797173656594</v>
      </c>
    </row>
    <row r="97" spans="1:12" s="56" customFormat="1" ht="30" customHeight="1">
      <c r="A97" s="165" t="s">
        <v>8351</v>
      </c>
      <c r="B97" s="446" t="s">
        <v>6799</v>
      </c>
      <c r="C97" s="212" t="str">
        <f>IF($B97="","",VLOOKUP($B97,'CDHU 185'!$A$3:$D$4600,2,0))</f>
        <v>Esmalte à base de água em madeira, inclusive preparo</v>
      </c>
      <c r="D97" s="155" t="str">
        <f>IF($B97="","",VLOOKUP($B97,'CDHU 185'!$A$3:$D$4600,3,0))</f>
        <v>M2</v>
      </c>
      <c r="E97" s="156">
        <v>13.86</v>
      </c>
      <c r="F97" s="243">
        <f>IF($B97="","",VLOOKUP($B97,'CDHU 185'!$A$3:$F$4600,4,0))</f>
        <v>15.28</v>
      </c>
      <c r="G97" s="243">
        <f>IF($B97="","",VLOOKUP($B97,'CDHU 185'!$A$3:$F$4600,5,0))</f>
        <v>21.39</v>
      </c>
      <c r="H97" s="243">
        <f>IF($B97="","",VLOOKUP($B97,'CDHU 185'!$A$3:$F$4600,6,0))</f>
        <v>36.67</v>
      </c>
      <c r="I97" s="243">
        <f t="shared" si="60"/>
        <v>211.78079999999997</v>
      </c>
      <c r="J97" s="243">
        <f t="shared" si="61"/>
        <v>296.4654</v>
      </c>
      <c r="K97" s="243">
        <f t="shared" si="62"/>
        <v>508.2462</v>
      </c>
      <c r="L97" s="244">
        <f t="shared" si="63"/>
        <v>0.002610979475949173</v>
      </c>
    </row>
    <row r="98" spans="1:12" s="398" customFormat="1" ht="30" customHeight="1">
      <c r="A98" s="387"/>
      <c r="B98" s="388"/>
      <c r="C98" s="389"/>
      <c r="D98" s="390"/>
      <c r="E98" s="391" t="s">
        <v>7529</v>
      </c>
      <c r="F98" s="392"/>
      <c r="G98" s="393" t="s">
        <v>6597</v>
      </c>
      <c r="H98" s="394" t="str">
        <f>A92</f>
        <v>7.</v>
      </c>
      <c r="I98" s="395"/>
      <c r="J98" s="395"/>
      <c r="K98" s="396">
        <f>SUBTOTAL(9,K93:K97)</f>
        <v>10327.4262</v>
      </c>
      <c r="L98" s="397">
        <f t="shared" si="63"/>
        <v>0.05305440128736774</v>
      </c>
    </row>
    <row r="99" spans="1:12" s="37" customFormat="1" ht="30" customHeight="1">
      <c r="A99" s="246"/>
      <c r="B99" s="254"/>
      <c r="C99" s="247"/>
      <c r="D99" s="241"/>
      <c r="E99" s="188"/>
      <c r="F99" s="17"/>
      <c r="G99" s="17"/>
      <c r="H99" s="17"/>
      <c r="I99" s="17"/>
      <c r="J99" s="17"/>
      <c r="K99" s="17"/>
      <c r="L99" s="109"/>
    </row>
    <row r="100" spans="1:12" s="129" customFormat="1" ht="30" customHeight="1">
      <c r="A100" s="381" t="s">
        <v>17904</v>
      </c>
      <c r="B100" s="382"/>
      <c r="C100" s="383" t="s">
        <v>8335</v>
      </c>
      <c r="D100" s="311"/>
      <c r="E100" s="329"/>
      <c r="F100" s="312"/>
      <c r="G100" s="312"/>
      <c r="H100" s="312"/>
      <c r="I100" s="312"/>
      <c r="J100" s="312"/>
      <c r="K100" s="312"/>
      <c r="L100" s="384"/>
    </row>
    <row r="101" spans="1:12" s="38" customFormat="1" ht="30" customHeight="1">
      <c r="A101" s="165" t="s">
        <v>17924</v>
      </c>
      <c r="B101" s="446" t="s">
        <v>17885</v>
      </c>
      <c r="C101" s="212" t="s">
        <v>18011</v>
      </c>
      <c r="D101" s="155" t="s">
        <v>6583</v>
      </c>
      <c r="E101" s="156">
        <v>1</v>
      </c>
      <c r="F101" s="243" t="e">
        <f>IF($B101="","",VLOOKUP($B101,'CDHU 185'!$A$3:$F$4600,4,0))</f>
        <v>#N/A</v>
      </c>
      <c r="G101" s="243" t="e">
        <f>IF($B101="","",VLOOKUP($B101,'CDHU 185'!$A$3:$F$4600,5,0))</f>
        <v>#N/A</v>
      </c>
      <c r="H101" s="243">
        <v>20800</v>
      </c>
      <c r="I101" s="243" t="e">
        <f aca="true" t="shared" si="67" ref="I101">F101*E101</f>
        <v>#N/A</v>
      </c>
      <c r="J101" s="243" t="e">
        <f aca="true" t="shared" si="68" ref="J101">G101*E101</f>
        <v>#N/A</v>
      </c>
      <c r="K101" s="243">
        <f aca="true" t="shared" si="69" ref="K101">E101*H101</f>
        <v>20800</v>
      </c>
      <c r="L101" s="244">
        <f aca="true" t="shared" si="70" ref="L101:L144">K101/$K$154</f>
        <v>0.1068544597081942</v>
      </c>
    </row>
    <row r="102" spans="1:12" s="38" customFormat="1" ht="30" customHeight="1">
      <c r="A102" s="165" t="s">
        <v>17925</v>
      </c>
      <c r="B102" s="446" t="s">
        <v>4520</v>
      </c>
      <c r="C102" s="212" t="str">
        <f>IF($B102="","",VLOOKUP($B102,'CDHU 185'!$A$3:$D$4600,2,0))</f>
        <v>Conjunto motor-bomba (centrífuga) 15 cv, monoestágio, Hman= 30 a 60 mca, Q= 82 a 20 m³/h</v>
      </c>
      <c r="D102" s="155" t="str">
        <f>IF($B102="","",VLOOKUP($B102,'CDHU 185'!$A$3:$D$4600,3,0))</f>
        <v>UN</v>
      </c>
      <c r="E102" s="156">
        <v>1</v>
      </c>
      <c r="F102" s="243">
        <f>IF($B102="","",VLOOKUP($B102,'CDHU 185'!$A$3:$F$4600,4,0))</f>
        <v>8408.02</v>
      </c>
      <c r="G102" s="243">
        <f>IF($B102="","",VLOOKUP($B102,'CDHU 185'!$A$3:$F$4600,5,0))</f>
        <v>203.64</v>
      </c>
      <c r="H102" s="243">
        <f>IF($B102="","",VLOOKUP($B102,'CDHU 185'!$A$3:$F$4600,6,0))</f>
        <v>8611.66</v>
      </c>
      <c r="I102" s="243">
        <f aca="true" t="shared" si="71" ref="I102:I126">F102*E102</f>
        <v>8408.02</v>
      </c>
      <c r="J102" s="243">
        <f aca="true" t="shared" si="72" ref="J102:J126">G102*E102</f>
        <v>203.64</v>
      </c>
      <c r="K102" s="243">
        <f aca="true" t="shared" si="73" ref="K102:K126">E102*H102</f>
        <v>8611.66</v>
      </c>
      <c r="L102" s="244">
        <f t="shared" si="70"/>
        <v>0.04424010944666671</v>
      </c>
    </row>
    <row r="103" spans="1:12" s="38" customFormat="1" ht="30" customHeight="1">
      <c r="A103" s="165" t="s">
        <v>17926</v>
      </c>
      <c r="B103" s="446" t="s">
        <v>17885</v>
      </c>
      <c r="C103" s="212" t="s">
        <v>17886</v>
      </c>
      <c r="D103" s="155" t="s">
        <v>6583</v>
      </c>
      <c r="E103" s="156">
        <v>1</v>
      </c>
      <c r="F103" s="243" t="e">
        <f>IF($B103="","",VLOOKUP($B103,'CDHU 185'!$A$3:$F$4600,4,0))</f>
        <v>#N/A</v>
      </c>
      <c r="G103" s="243" t="e">
        <f>IF($B103="","",VLOOKUP($B103,'CDHU 185'!$A$3:$F$4600,5,0))</f>
        <v>#N/A</v>
      </c>
      <c r="H103" s="243">
        <v>2500</v>
      </c>
      <c r="I103" s="243" t="e">
        <f t="shared" si="71"/>
        <v>#N/A</v>
      </c>
      <c r="J103" s="243" t="e">
        <f t="shared" si="72"/>
        <v>#N/A</v>
      </c>
      <c r="K103" s="243">
        <f t="shared" si="73"/>
        <v>2500</v>
      </c>
      <c r="L103" s="244">
        <f t="shared" si="70"/>
        <v>0.012843084099542572</v>
      </c>
    </row>
    <row r="104" spans="1:12" s="38" customFormat="1" ht="30" customHeight="1">
      <c r="A104" s="165" t="s">
        <v>17927</v>
      </c>
      <c r="B104" s="446" t="s">
        <v>5977</v>
      </c>
      <c r="C104" s="212" t="str">
        <f>IF($B104="","",VLOOKUP($B104,'CDHU 185'!$A$3:$D$4600,2,0))</f>
        <v>Extintor manual de pó químico seco ABC - capacidade de 4 kg</v>
      </c>
      <c r="D104" s="155" t="str">
        <f>IF($B104="","",VLOOKUP($B104,'CDHU 185'!$A$3:$D$4600,3,0))</f>
        <v>UN</v>
      </c>
      <c r="E104" s="156">
        <v>3</v>
      </c>
      <c r="F104" s="243">
        <f>IF($B104="","",VLOOKUP($B104,'CDHU 185'!$A$3:$F$4600,4,0))</f>
        <v>191.78</v>
      </c>
      <c r="G104" s="243">
        <f>IF($B104="","",VLOOKUP($B104,'CDHU 185'!$A$3:$F$4600,5,0))</f>
        <v>15.31</v>
      </c>
      <c r="H104" s="243">
        <f>IF($B104="","",VLOOKUP($B104,'CDHU 185'!$A$3:$F$4600,6,0))</f>
        <v>207.09</v>
      </c>
      <c r="I104" s="243">
        <f t="shared" si="71"/>
        <v>575.34</v>
      </c>
      <c r="J104" s="243">
        <f t="shared" si="72"/>
        <v>45.93</v>
      </c>
      <c r="K104" s="243">
        <f t="shared" si="73"/>
        <v>621.27</v>
      </c>
      <c r="L104" s="244">
        <f t="shared" si="70"/>
        <v>0.003191609143409125</v>
      </c>
    </row>
    <row r="105" spans="1:12" s="38" customFormat="1" ht="30" customHeight="1">
      <c r="A105" s="165" t="s">
        <v>17928</v>
      </c>
      <c r="B105" s="446" t="s">
        <v>5975</v>
      </c>
      <c r="C105" s="212" t="str">
        <f>IF($B105="","",VLOOKUP($B105,'CDHU 185'!$A$3:$D$4600,2,0))</f>
        <v>Extintor manual de água pressurizada - capacidade de 10 litros</v>
      </c>
      <c r="D105" s="155" t="str">
        <f>IF($B105="","",VLOOKUP($B105,'CDHU 185'!$A$3:$D$4600,3,0))</f>
        <v>UN</v>
      </c>
      <c r="E105" s="156">
        <v>2</v>
      </c>
      <c r="F105" s="243">
        <f>IF($B105="","",VLOOKUP($B105,'CDHU 185'!$A$3:$F$4600,4,0))</f>
        <v>160.96</v>
      </c>
      <c r="G105" s="243">
        <f>IF($B105="","",VLOOKUP($B105,'CDHU 185'!$A$3:$F$4600,5,0))</f>
        <v>15.31</v>
      </c>
      <c r="H105" s="243">
        <f>IF($B105="","",VLOOKUP($B105,'CDHU 185'!$A$3:$F$4600,6,0))</f>
        <v>176.27</v>
      </c>
      <c r="I105" s="243">
        <f t="shared" si="71"/>
        <v>321.92</v>
      </c>
      <c r="J105" s="243">
        <f t="shared" si="72"/>
        <v>30.62</v>
      </c>
      <c r="K105" s="243">
        <f t="shared" si="73"/>
        <v>352.54</v>
      </c>
      <c r="L105" s="244">
        <f t="shared" si="70"/>
        <v>0.0018110803473810953</v>
      </c>
    </row>
    <row r="106" spans="1:12" s="38" customFormat="1" ht="30" customHeight="1">
      <c r="A106" s="165" t="s">
        <v>17929</v>
      </c>
      <c r="B106" s="446" t="s">
        <v>5971</v>
      </c>
      <c r="C106" s="212" t="str">
        <f>IF($B106="","",VLOOKUP($B106,'CDHU 185'!$A$3:$D$4600,2,0))</f>
        <v>Extintor manual de pó químico seco BC - capacidade de 4 kg</v>
      </c>
      <c r="D106" s="155" t="str">
        <f>IF($B106="","",VLOOKUP($B106,'CDHU 185'!$A$3:$D$4600,3,0))</f>
        <v>UN</v>
      </c>
      <c r="E106" s="156">
        <v>2</v>
      </c>
      <c r="F106" s="243">
        <f>IF($B106="","",VLOOKUP($B106,'CDHU 185'!$A$3:$F$4600,4,0))</f>
        <v>161.2</v>
      </c>
      <c r="G106" s="243">
        <f>IF($B106="","",VLOOKUP($B106,'CDHU 185'!$A$3:$F$4600,5,0))</f>
        <v>15.31</v>
      </c>
      <c r="H106" s="243">
        <f>IF($B106="","",VLOOKUP($B106,'CDHU 185'!$A$3:$F$4600,6,0))</f>
        <v>176.51</v>
      </c>
      <c r="I106" s="243">
        <f t="shared" si="71"/>
        <v>322.4</v>
      </c>
      <c r="J106" s="243">
        <f t="shared" si="72"/>
        <v>30.62</v>
      </c>
      <c r="K106" s="243">
        <f t="shared" si="73"/>
        <v>353.02</v>
      </c>
      <c r="L106" s="244">
        <f t="shared" si="70"/>
        <v>0.0018135462195282073</v>
      </c>
    </row>
    <row r="107" spans="1:12" s="423" customFormat="1" ht="30" customHeight="1">
      <c r="A107" s="165" t="s">
        <v>17930</v>
      </c>
      <c r="B107" s="447" t="s">
        <v>17986</v>
      </c>
      <c r="C107" s="422" t="s">
        <v>16945</v>
      </c>
      <c r="D107" s="155" t="s">
        <v>7546</v>
      </c>
      <c r="E107" s="156">
        <v>54</v>
      </c>
      <c r="F107" s="243" t="e">
        <f>IF($B107="","",VLOOKUP($B107,'CDHU 185'!$A$3:$F$4600,4,0))</f>
        <v>#N/A</v>
      </c>
      <c r="G107" s="243" t="e">
        <f>IF($B107="","",VLOOKUP($B107,'CDHU 185'!$A$3:$F$4600,5,0))</f>
        <v>#N/A</v>
      </c>
      <c r="H107" s="243">
        <v>108.49</v>
      </c>
      <c r="I107" s="243" t="e">
        <f t="shared" si="71"/>
        <v>#N/A</v>
      </c>
      <c r="J107" s="243" t="e">
        <f t="shared" si="72"/>
        <v>#N/A</v>
      </c>
      <c r="K107" s="243">
        <f t="shared" si="73"/>
        <v>5858.46</v>
      </c>
      <c r="L107" s="244">
        <f t="shared" si="70"/>
        <v>0.03009627778952247</v>
      </c>
    </row>
    <row r="108" spans="1:12" s="38" customFormat="1" ht="30" customHeight="1">
      <c r="A108" s="165" t="s">
        <v>17931</v>
      </c>
      <c r="B108" s="446" t="s">
        <v>2434</v>
      </c>
      <c r="C108" s="212" t="str">
        <f>IF($B108="","",VLOOKUP($B108,'CDHU 185'!$A$3:$D$4600,2,0))</f>
        <v>Barra antipânico para porta dupla com travamentos horizontal e vertical completa, com maçaneta tipo alavanca e chave, para vãos de 1,70 a 2,60 m</v>
      </c>
      <c r="D108" s="155" t="str">
        <f>IF($B108="","",VLOOKUP($B108,'CDHU 185'!$A$3:$D$4600,3,0))</f>
        <v>CJ</v>
      </c>
      <c r="E108" s="156">
        <v>1</v>
      </c>
      <c r="F108" s="243">
        <f>IF($B108="","",VLOOKUP($B108,'CDHU 185'!$A$3:$F$4600,4,0))</f>
        <v>1281.73</v>
      </c>
      <c r="G108" s="243">
        <f>IF($B108="","",VLOOKUP($B108,'CDHU 185'!$A$3:$F$4600,5,0))</f>
        <v>154.04</v>
      </c>
      <c r="H108" s="243">
        <f>IF($B108="","",VLOOKUP($B108,'CDHU 185'!$A$3:$F$4600,6,0))</f>
        <v>1435.77</v>
      </c>
      <c r="I108" s="243">
        <f t="shared" si="71"/>
        <v>1281.73</v>
      </c>
      <c r="J108" s="243">
        <f t="shared" si="72"/>
        <v>154.04</v>
      </c>
      <c r="K108" s="243">
        <f t="shared" si="73"/>
        <v>1435.77</v>
      </c>
      <c r="L108" s="244">
        <f t="shared" si="70"/>
        <v>0.007375885943040094</v>
      </c>
    </row>
    <row r="109" spans="1:12" s="38" customFormat="1" ht="30" customHeight="1">
      <c r="A109" s="165" t="s">
        <v>17932</v>
      </c>
      <c r="B109" s="446" t="s">
        <v>5951</v>
      </c>
      <c r="C109" s="212" t="str">
        <f>IF($B109="","",VLOOKUP($B109,'CDHU 185'!$A$3:$D$4600,2,0))</f>
        <v>Central de detecção e alarme de incêndio completa, autonomia de 1 hora para 12 laços, 220 V/12 V</v>
      </c>
      <c r="D109" s="155" t="str">
        <f>IF($B109="","",VLOOKUP($B109,'CDHU 185'!$A$3:$D$4600,3,0))</f>
        <v>UN</v>
      </c>
      <c r="E109" s="156">
        <v>1</v>
      </c>
      <c r="F109" s="243">
        <f>IF($B109="","",VLOOKUP($B109,'CDHU 185'!$A$3:$F$4600,4,0))</f>
        <v>759.57</v>
      </c>
      <c r="G109" s="243">
        <f>IF($B109="","",VLOOKUP($B109,'CDHU 185'!$A$3:$F$4600,5,0))</f>
        <v>11.65</v>
      </c>
      <c r="H109" s="243">
        <f>IF($B109="","",VLOOKUP($B109,'CDHU 185'!$A$3:$F$4600,6,0))</f>
        <v>771.22</v>
      </c>
      <c r="I109" s="243">
        <f t="shared" si="71"/>
        <v>759.57</v>
      </c>
      <c r="J109" s="243">
        <f t="shared" si="72"/>
        <v>11.65</v>
      </c>
      <c r="K109" s="243">
        <f t="shared" si="73"/>
        <v>771.22</v>
      </c>
      <c r="L109" s="244">
        <f t="shared" si="70"/>
        <v>0.003961937327699689</v>
      </c>
    </row>
    <row r="110" spans="1:12" s="38" customFormat="1" ht="30" customHeight="1">
      <c r="A110" s="165" t="s">
        <v>17933</v>
      </c>
      <c r="B110" s="446" t="s">
        <v>5938</v>
      </c>
      <c r="C110" s="212" t="str">
        <f>IF($B110="","",VLOOKUP($B110,'CDHU 185'!$A$3:$D$4600,2,0))</f>
        <v>Acionador manual tipo quebra vidro, em caixa plástica</v>
      </c>
      <c r="D110" s="155" t="str">
        <f>IF($B110="","",VLOOKUP($B110,'CDHU 185'!$A$3:$D$4600,3,0))</f>
        <v>UN</v>
      </c>
      <c r="E110" s="156">
        <v>2</v>
      </c>
      <c r="F110" s="243">
        <f>IF($B110="","",VLOOKUP($B110,'CDHU 185'!$A$3:$F$4600,4,0))</f>
        <v>75.36</v>
      </c>
      <c r="G110" s="243">
        <f>IF($B110="","",VLOOKUP($B110,'CDHU 185'!$A$3:$F$4600,5,0))</f>
        <v>10.92</v>
      </c>
      <c r="H110" s="243">
        <f>IF($B110="","",VLOOKUP($B110,'CDHU 185'!$A$3:$F$4600,6,0))</f>
        <v>86.28</v>
      </c>
      <c r="I110" s="243">
        <f t="shared" si="71"/>
        <v>150.72</v>
      </c>
      <c r="J110" s="243">
        <f t="shared" si="72"/>
        <v>21.84</v>
      </c>
      <c r="K110" s="243">
        <f t="shared" si="73"/>
        <v>172.56</v>
      </c>
      <c r="L110" s="244">
        <f t="shared" si="70"/>
        <v>0.0008864810368868264</v>
      </c>
    </row>
    <row r="111" spans="1:12" s="38" customFormat="1" ht="30" customHeight="1">
      <c r="A111" s="165" t="s">
        <v>17934</v>
      </c>
      <c r="B111" s="446" t="s">
        <v>5938</v>
      </c>
      <c r="C111" s="212" t="str">
        <f>IF($B111="","",VLOOKUP($B111,'CDHU 185'!$A$3:$D$4600,2,0))</f>
        <v>Acionador manual tipo quebra vidro, em caixa plástica</v>
      </c>
      <c r="D111" s="155" t="str">
        <f>IF($B111="","",VLOOKUP($B111,'CDHU 185'!$A$3:$D$4600,3,0))</f>
        <v>UN</v>
      </c>
      <c r="E111" s="156">
        <v>2</v>
      </c>
      <c r="F111" s="243">
        <f>IF($B111="","",VLOOKUP($B111,'CDHU 185'!$A$3:$F$4600,4,0))</f>
        <v>75.36</v>
      </c>
      <c r="G111" s="243">
        <f>IF($B111="","",VLOOKUP($B111,'CDHU 185'!$A$3:$F$4600,5,0))</f>
        <v>10.92</v>
      </c>
      <c r="H111" s="243">
        <f>IF($B111="","",VLOOKUP($B111,'CDHU 185'!$A$3:$F$4600,6,0))</f>
        <v>86.28</v>
      </c>
      <c r="I111" s="243">
        <f t="shared" si="71"/>
        <v>150.72</v>
      </c>
      <c r="J111" s="243">
        <f t="shared" si="72"/>
        <v>21.84</v>
      </c>
      <c r="K111" s="243">
        <f t="shared" si="73"/>
        <v>172.56</v>
      </c>
      <c r="L111" s="244">
        <f t="shared" si="70"/>
        <v>0.0008864810368868264</v>
      </c>
    </row>
    <row r="112" spans="1:12" s="38" customFormat="1" ht="30" customHeight="1">
      <c r="A112" s="165" t="s">
        <v>17935</v>
      </c>
      <c r="B112" s="446" t="s">
        <v>5953</v>
      </c>
      <c r="C112" s="212" t="str">
        <f>IF($B112="","",VLOOKUP($B112,'CDHU 185'!$A$3:$D$4600,2,0))</f>
        <v>Sirene tipo corneta de 12 V</v>
      </c>
      <c r="D112" s="155" t="str">
        <f>IF($B112="","",VLOOKUP($B112,'CDHU 185'!$A$3:$D$4600,3,0))</f>
        <v>UN</v>
      </c>
      <c r="E112" s="156">
        <v>2</v>
      </c>
      <c r="F112" s="243">
        <f>IF($B112="","",VLOOKUP($B112,'CDHU 185'!$A$3:$F$4600,4,0))</f>
        <v>48.36</v>
      </c>
      <c r="G112" s="243">
        <f>IF($B112="","",VLOOKUP($B112,'CDHU 185'!$A$3:$F$4600,5,0))</f>
        <v>10.92</v>
      </c>
      <c r="H112" s="243">
        <f>IF($B112="","",VLOOKUP($B112,'CDHU 185'!$A$3:$F$4600,6,0))</f>
        <v>59.28</v>
      </c>
      <c r="I112" s="243">
        <f t="shared" si="71"/>
        <v>96.72</v>
      </c>
      <c r="J112" s="243">
        <f t="shared" si="72"/>
        <v>21.84</v>
      </c>
      <c r="K112" s="243">
        <f t="shared" si="73"/>
        <v>118.56</v>
      </c>
      <c r="L112" s="244">
        <f t="shared" si="70"/>
        <v>0.0006090704203367069</v>
      </c>
    </row>
    <row r="113" spans="1:12" s="423" customFormat="1" ht="30" customHeight="1">
      <c r="A113" s="165" t="s">
        <v>17936</v>
      </c>
      <c r="B113" s="447" t="s">
        <v>5891</v>
      </c>
      <c r="C113" s="212" t="str">
        <f>IF($B113="","",VLOOKUP($B113,'CDHU 185'!$A$3:$D$4600,2,0))</f>
        <v>Abrigo para hidrante/mangueira (embutir e externo)</v>
      </c>
      <c r="D113" s="155" t="str">
        <f>IF($B113="","",VLOOKUP($B113,'CDHU 185'!$A$3:$D$4600,3,0))</f>
        <v>UN</v>
      </c>
      <c r="E113" s="156">
        <v>2</v>
      </c>
      <c r="F113" s="243">
        <f>IF($B113="","",VLOOKUP($B113,'CDHU 185'!$A$3:$F$4600,4,0))</f>
        <v>361.54</v>
      </c>
      <c r="G113" s="243">
        <f>IF($B113="","",VLOOKUP($B113,'CDHU 185'!$A$3:$F$4600,5,0))</f>
        <v>127.37</v>
      </c>
      <c r="H113" s="243">
        <f>IF($B113="","",VLOOKUP($B113,'CDHU 185'!$A$3:$F$4600,6,0))</f>
        <v>488.91</v>
      </c>
      <c r="I113" s="243">
        <f t="shared" si="71"/>
        <v>723.08</v>
      </c>
      <c r="J113" s="243">
        <f t="shared" si="72"/>
        <v>254.74</v>
      </c>
      <c r="K113" s="243">
        <f t="shared" si="73"/>
        <v>977.82</v>
      </c>
      <c r="L113" s="244">
        <f t="shared" si="70"/>
        <v>0.005023289797685887</v>
      </c>
    </row>
    <row r="114" spans="1:12" s="38" customFormat="1" ht="30" customHeight="1">
      <c r="A114" s="165" t="s">
        <v>17937</v>
      </c>
      <c r="B114" s="446" t="s">
        <v>17885</v>
      </c>
      <c r="C114" s="212" t="s">
        <v>17887</v>
      </c>
      <c r="D114" s="155" t="s">
        <v>6583</v>
      </c>
      <c r="E114" s="156">
        <v>1</v>
      </c>
      <c r="F114" s="243" t="e">
        <f>IF($B114="","",VLOOKUP($B114,'CDHU 185'!$A$3:$F$4600,4,0))</f>
        <v>#N/A</v>
      </c>
      <c r="G114" s="243" t="e">
        <f>IF($B114="","",VLOOKUP($B114,'CDHU 185'!$A$3:$F$4600,5,0))</f>
        <v>#N/A</v>
      </c>
      <c r="H114" s="243">
        <v>350</v>
      </c>
      <c r="I114" s="243" t="e">
        <f t="shared" si="71"/>
        <v>#N/A</v>
      </c>
      <c r="J114" s="243" t="e">
        <f t="shared" si="72"/>
        <v>#N/A</v>
      </c>
      <c r="K114" s="243">
        <f t="shared" si="73"/>
        <v>350</v>
      </c>
      <c r="L114" s="244">
        <f t="shared" si="70"/>
        <v>0.0017980317739359599</v>
      </c>
    </row>
    <row r="115" spans="1:12" s="38" customFormat="1" ht="30" customHeight="1">
      <c r="A115" s="165" t="s">
        <v>17938</v>
      </c>
      <c r="B115" s="446" t="s">
        <v>5902</v>
      </c>
      <c r="C115" s="212" t="str">
        <f>IF($B115="","",VLOOKUP($B115,'CDHU 185'!$A$3:$D$4600,2,0))</f>
        <v>Adaptador de engate rápido em latão de 2 1/2´ x 1 1/2´</v>
      </c>
      <c r="D115" s="155" t="str">
        <f>IF($B115="","",VLOOKUP($B115,'CDHU 185'!$A$3:$D$4600,3,0))</f>
        <v>UN</v>
      </c>
      <c r="E115" s="156">
        <v>2</v>
      </c>
      <c r="F115" s="243">
        <f>IF($B115="","",VLOOKUP($B115,'CDHU 185'!$A$3:$F$4600,4,0))</f>
        <v>65.02</v>
      </c>
      <c r="G115" s="243">
        <f>IF($B115="","",VLOOKUP($B115,'CDHU 185'!$A$3:$F$4600,5,0))</f>
        <v>3.64</v>
      </c>
      <c r="H115" s="243">
        <f>IF($B115="","",VLOOKUP($B115,'CDHU 185'!$A$3:$F$4600,6,0))</f>
        <v>68.66</v>
      </c>
      <c r="I115" s="243">
        <f t="shared" si="71"/>
        <v>130.04</v>
      </c>
      <c r="J115" s="243">
        <f t="shared" si="72"/>
        <v>7.28</v>
      </c>
      <c r="K115" s="243">
        <f t="shared" si="73"/>
        <v>137.32</v>
      </c>
      <c r="L115" s="244">
        <f t="shared" si="70"/>
        <v>0.0007054449234196743</v>
      </c>
    </row>
    <row r="116" spans="1:12" s="38" customFormat="1" ht="30" customHeight="1">
      <c r="A116" s="165" t="s">
        <v>17939</v>
      </c>
      <c r="B116" s="446" t="s">
        <v>17975</v>
      </c>
      <c r="C116" s="422" t="s">
        <v>14064</v>
      </c>
      <c r="D116" s="155" t="s">
        <v>6583</v>
      </c>
      <c r="E116" s="156">
        <v>4</v>
      </c>
      <c r="F116" s="243" t="e">
        <f>IF($B116="","",VLOOKUP($B116,'CDHU 185'!$A$3:$F$4600,4,0))</f>
        <v>#N/A</v>
      </c>
      <c r="G116" s="243" t="e">
        <f>IF($B116="","",VLOOKUP($B116,'CDHU 185'!$A$3:$F$4600,5,0))</f>
        <v>#N/A</v>
      </c>
      <c r="H116" s="243">
        <v>334.88</v>
      </c>
      <c r="I116" s="243" t="e">
        <f t="shared" si="71"/>
        <v>#N/A</v>
      </c>
      <c r="J116" s="243" t="e">
        <f t="shared" si="72"/>
        <v>#N/A</v>
      </c>
      <c r="K116" s="243">
        <f t="shared" si="73"/>
        <v>1339.52</v>
      </c>
      <c r="L116" s="244">
        <f t="shared" si="70"/>
        <v>0.006881427205207706</v>
      </c>
    </row>
    <row r="117" spans="1:12" s="38" customFormat="1" ht="30" customHeight="1">
      <c r="A117" s="165" t="s">
        <v>17940</v>
      </c>
      <c r="B117" s="446" t="s">
        <v>17888</v>
      </c>
      <c r="C117" s="422" t="s">
        <v>15692</v>
      </c>
      <c r="D117" s="155" t="s">
        <v>6583</v>
      </c>
      <c r="E117" s="156">
        <v>3</v>
      </c>
      <c r="F117" s="243" t="e">
        <f>IF($B117="","",VLOOKUP($B117,'CDHU 185'!$A$3:$F$4600,4,0))</f>
        <v>#N/A</v>
      </c>
      <c r="G117" s="243" t="e">
        <f>IF($B117="","",VLOOKUP($B117,'CDHU 185'!$A$3:$F$4600,5,0))</f>
        <v>#N/A</v>
      </c>
      <c r="H117" s="243">
        <v>233</v>
      </c>
      <c r="I117" s="243" t="e">
        <f t="shared" si="71"/>
        <v>#N/A</v>
      </c>
      <c r="J117" s="243" t="e">
        <f t="shared" si="72"/>
        <v>#N/A</v>
      </c>
      <c r="K117" s="243">
        <f t="shared" si="73"/>
        <v>699</v>
      </c>
      <c r="L117" s="244">
        <f t="shared" si="70"/>
        <v>0.003590926314232103</v>
      </c>
    </row>
    <row r="118" spans="1:12" s="38" customFormat="1" ht="30" customHeight="1">
      <c r="A118" s="165" t="s">
        <v>17941</v>
      </c>
      <c r="B118" s="446" t="s">
        <v>5502</v>
      </c>
      <c r="C118" s="212" t="str">
        <f>IF($B118="","",VLOOKUP($B118,'CDHU 185'!$A$3:$D$4600,2,0))</f>
        <v>Registro de gaveta em latão fundido sem acabamento, DN= 2 1/2´</v>
      </c>
      <c r="D118" s="155" t="str">
        <f>IF($B118="","",VLOOKUP($B118,'CDHU 185'!$A$3:$D$4600,3,0))</f>
        <v>UN</v>
      </c>
      <c r="E118" s="156">
        <v>2</v>
      </c>
      <c r="F118" s="243">
        <f>IF($B118="","",VLOOKUP($B118,'CDHU 185'!$A$3:$F$4600,4,0))</f>
        <v>323.7</v>
      </c>
      <c r="G118" s="243">
        <f>IF($B118="","",VLOOKUP($B118,'CDHU 185'!$A$3:$F$4600,5,0))</f>
        <v>54.59</v>
      </c>
      <c r="H118" s="243">
        <f>IF($B118="","",VLOOKUP($B118,'CDHU 185'!$A$3:$F$4600,6,0))</f>
        <v>378.29</v>
      </c>
      <c r="I118" s="243">
        <f t="shared" si="71"/>
        <v>647.4</v>
      </c>
      <c r="J118" s="243">
        <f t="shared" si="72"/>
        <v>109.18</v>
      </c>
      <c r="K118" s="243">
        <f t="shared" si="73"/>
        <v>756.58</v>
      </c>
      <c r="L118" s="244">
        <f t="shared" si="70"/>
        <v>0.0038867282272127676</v>
      </c>
    </row>
    <row r="119" spans="1:12" s="38" customFormat="1" ht="30" customHeight="1">
      <c r="A119" s="165" t="s">
        <v>17942</v>
      </c>
      <c r="B119" s="446" t="s">
        <v>5566</v>
      </c>
      <c r="C119" s="212" t="str">
        <f>IF($B119="","",VLOOKUP($B119,'CDHU 185'!$A$3:$D$4600,2,0))</f>
        <v>Válvula de retenção horizontal em bronze, DN= 2 1/2´</v>
      </c>
      <c r="D119" s="155" t="str">
        <f>IF($B119="","",VLOOKUP($B119,'CDHU 185'!$A$3:$D$4600,3,0))</f>
        <v>UN</v>
      </c>
      <c r="E119" s="156">
        <v>2</v>
      </c>
      <c r="F119" s="243">
        <f>IF($B119="","",VLOOKUP($B119,'CDHU 185'!$A$3:$F$4600,4,0))</f>
        <v>428.2</v>
      </c>
      <c r="G119" s="243">
        <f>IF($B119="","",VLOOKUP($B119,'CDHU 185'!$A$3:$F$4600,5,0))</f>
        <v>16.37</v>
      </c>
      <c r="H119" s="243">
        <f>IF($B119="","",VLOOKUP($B119,'CDHU 185'!$A$3:$F$4600,6,0))</f>
        <v>444.57</v>
      </c>
      <c r="I119" s="243">
        <f t="shared" si="71"/>
        <v>856.4</v>
      </c>
      <c r="J119" s="243">
        <f t="shared" si="72"/>
        <v>32.74</v>
      </c>
      <c r="K119" s="243">
        <f t="shared" si="73"/>
        <v>889.14</v>
      </c>
      <c r="L119" s="244">
        <f t="shared" si="70"/>
        <v>0.0045677199185069125</v>
      </c>
    </row>
    <row r="120" spans="1:12" s="38" customFormat="1" ht="30" customHeight="1">
      <c r="A120" s="165" t="s">
        <v>17943</v>
      </c>
      <c r="B120" s="446" t="s">
        <v>17889</v>
      </c>
      <c r="C120" s="422" t="s">
        <v>14463</v>
      </c>
      <c r="D120" s="155" t="s">
        <v>6583</v>
      </c>
      <c r="E120" s="156">
        <v>4</v>
      </c>
      <c r="F120" s="243" t="e">
        <f>IF($B120="","",VLOOKUP($B120,'CDHU 185'!$A$3:$F$4600,4,0))</f>
        <v>#N/A</v>
      </c>
      <c r="G120" s="243" t="e">
        <f>IF($B120="","",VLOOKUP($B120,'CDHU 185'!$A$3:$F$4600,5,0))</f>
        <v>#N/A</v>
      </c>
      <c r="H120" s="243">
        <v>55.81</v>
      </c>
      <c r="I120" s="243" t="e">
        <f t="shared" si="71"/>
        <v>#N/A</v>
      </c>
      <c r="J120" s="243" t="e">
        <f t="shared" si="72"/>
        <v>#N/A</v>
      </c>
      <c r="K120" s="243">
        <f t="shared" si="73"/>
        <v>223.24</v>
      </c>
      <c r="L120" s="244">
        <f t="shared" si="70"/>
        <v>0.0011468360377527534</v>
      </c>
    </row>
    <row r="121" spans="1:12" s="38" customFormat="1" ht="30" customHeight="1">
      <c r="A121" s="165" t="s">
        <v>17944</v>
      </c>
      <c r="B121" s="446" t="s">
        <v>17976</v>
      </c>
      <c r="C121" s="422" t="s">
        <v>15616</v>
      </c>
      <c r="D121" s="155" t="s">
        <v>6583</v>
      </c>
      <c r="E121" s="156">
        <v>3</v>
      </c>
      <c r="F121" s="243" t="e">
        <f>IF($B121="","",VLOOKUP($B121,'CDHU 185'!$A$3:$F$4600,4,0))</f>
        <v>#N/A</v>
      </c>
      <c r="G121" s="243" t="e">
        <f>IF($B121="","",VLOOKUP($B121,'CDHU 185'!$A$3:$F$4600,5,0))</f>
        <v>#N/A</v>
      </c>
      <c r="H121" s="243">
        <v>166.42</v>
      </c>
      <c r="I121" s="243" t="e">
        <f t="shared" si="71"/>
        <v>#N/A</v>
      </c>
      <c r="J121" s="243" t="e">
        <f t="shared" si="72"/>
        <v>#N/A</v>
      </c>
      <c r="K121" s="243">
        <f t="shared" si="73"/>
        <v>499.26</v>
      </c>
      <c r="L121" s="244">
        <f t="shared" si="70"/>
        <v>0.0025648152670150496</v>
      </c>
    </row>
    <row r="122" spans="1:12" s="38" customFormat="1" ht="30" customHeight="1">
      <c r="A122" s="165" t="s">
        <v>17945</v>
      </c>
      <c r="B122" s="446" t="s">
        <v>5914</v>
      </c>
      <c r="C122" s="212" t="str">
        <f>IF($B122="","",VLOOKUP($B122,'CDHU 185'!$A$3:$D$4600,2,0))</f>
        <v>Esguicho latão com engate rápido, DN= 1 1/2´, jato regulável</v>
      </c>
      <c r="D122" s="155" t="str">
        <f>IF($B122="","",VLOOKUP($B122,'CDHU 185'!$A$3:$D$4600,3,0))</f>
        <v>UN</v>
      </c>
      <c r="E122" s="156">
        <v>2</v>
      </c>
      <c r="F122" s="243">
        <f>IF($B122="","",VLOOKUP($B122,'CDHU 185'!$A$3:$F$4600,4,0))</f>
        <v>268.46</v>
      </c>
      <c r="G122" s="243">
        <f>IF($B122="","",VLOOKUP($B122,'CDHU 185'!$A$3:$F$4600,5,0))</f>
        <v>3.64</v>
      </c>
      <c r="H122" s="243">
        <f>IF($B122="","",VLOOKUP($B122,'CDHU 185'!$A$3:$F$4600,6,0))</f>
        <v>272.1</v>
      </c>
      <c r="I122" s="243">
        <f t="shared" si="71"/>
        <v>536.92</v>
      </c>
      <c r="J122" s="243">
        <f t="shared" si="72"/>
        <v>7.28</v>
      </c>
      <c r="K122" s="243">
        <f t="shared" si="73"/>
        <v>544.2</v>
      </c>
      <c r="L122" s="244">
        <f t="shared" si="70"/>
        <v>0.002795682546788427</v>
      </c>
    </row>
    <row r="123" spans="1:12" s="41" customFormat="1" ht="30" customHeight="1">
      <c r="A123" s="165" t="s">
        <v>17946</v>
      </c>
      <c r="B123" s="446" t="s">
        <v>5912</v>
      </c>
      <c r="C123" s="212" t="str">
        <f>IF($B123="","",VLOOKUP($B123,'CDHU 185'!$A$3:$D$4600,2,0))</f>
        <v>Chave para conexão de engate rápido</v>
      </c>
      <c r="D123" s="155" t="str">
        <f>IF($B123="","",VLOOKUP($B123,'CDHU 185'!$A$3:$D$4600,3,0))</f>
        <v>UN</v>
      </c>
      <c r="E123" s="156">
        <v>2</v>
      </c>
      <c r="F123" s="243">
        <f>IF($B123="","",VLOOKUP($B123,'CDHU 185'!$A$3:$F$4600,4,0))</f>
        <v>18.36</v>
      </c>
      <c r="G123" s="243">
        <f>IF($B123="","",VLOOKUP($B123,'CDHU 185'!$A$3:$F$4600,5,0))</f>
        <v>0.48</v>
      </c>
      <c r="H123" s="243">
        <f>IF($B123="","",VLOOKUP($B123,'CDHU 185'!$A$3:$F$4600,6,0))</f>
        <v>18.84</v>
      </c>
      <c r="I123" s="243">
        <f t="shared" si="71"/>
        <v>36.72</v>
      </c>
      <c r="J123" s="243">
        <f t="shared" si="72"/>
        <v>0.96</v>
      </c>
      <c r="K123" s="243">
        <f t="shared" si="73"/>
        <v>37.68</v>
      </c>
      <c r="L123" s="244">
        <f t="shared" si="70"/>
        <v>0.00019357096354830563</v>
      </c>
    </row>
    <row r="124" spans="1:12" s="41" customFormat="1" ht="30" customHeight="1">
      <c r="A124" s="165" t="s">
        <v>17947</v>
      </c>
      <c r="B124" s="446" t="s">
        <v>17891</v>
      </c>
      <c r="C124" s="422" t="s">
        <v>16379</v>
      </c>
      <c r="D124" s="155" t="s">
        <v>6583</v>
      </c>
      <c r="E124" s="156">
        <v>4</v>
      </c>
      <c r="F124" s="243" t="e">
        <f>IF($B124="","",VLOOKUP($B124,'CDHU 185'!$A$3:$F$4600,4,0))</f>
        <v>#N/A</v>
      </c>
      <c r="G124" s="243" t="e">
        <f>IF($B124="","",VLOOKUP($B124,'CDHU 185'!$A$3:$F$4600,5,0))</f>
        <v>#N/A</v>
      </c>
      <c r="H124" s="243">
        <v>71.07</v>
      </c>
      <c r="I124" s="243" t="e">
        <f t="shared" si="71"/>
        <v>#N/A</v>
      </c>
      <c r="J124" s="243" t="e">
        <f t="shared" si="72"/>
        <v>#N/A</v>
      </c>
      <c r="K124" s="243">
        <f t="shared" si="73"/>
        <v>284.28</v>
      </c>
      <c r="L124" s="244">
        <f t="shared" si="70"/>
        <v>0.0014604127791271848</v>
      </c>
    </row>
    <row r="125" spans="1:12" s="41" customFormat="1" ht="30" customHeight="1">
      <c r="A125" s="165" t="s">
        <v>17948</v>
      </c>
      <c r="B125" s="446" t="s">
        <v>17890</v>
      </c>
      <c r="C125" s="422" t="s">
        <v>11705</v>
      </c>
      <c r="D125" s="155" t="s">
        <v>6583</v>
      </c>
      <c r="E125" s="156">
        <v>15</v>
      </c>
      <c r="F125" s="243" t="e">
        <f>IF($B125="","",VLOOKUP($B125,'CDHU 185'!$A$3:$F$4600,4,0))</f>
        <v>#N/A</v>
      </c>
      <c r="G125" s="243" t="e">
        <f>IF($B125="","",VLOOKUP($B125,'CDHU 185'!$A$3:$F$4600,5,0))</f>
        <v>#N/A</v>
      </c>
      <c r="H125" s="243">
        <v>42.38</v>
      </c>
      <c r="I125" s="243" t="e">
        <f t="shared" si="71"/>
        <v>#N/A</v>
      </c>
      <c r="J125" s="243" t="e">
        <f t="shared" si="72"/>
        <v>#N/A</v>
      </c>
      <c r="K125" s="243">
        <f t="shared" si="73"/>
        <v>635.7</v>
      </c>
      <c r="L125" s="244">
        <f t="shared" si="70"/>
        <v>0.003265739424831685</v>
      </c>
    </row>
    <row r="126" spans="1:12" s="41" customFormat="1" ht="30" customHeight="1">
      <c r="A126" s="165" t="s">
        <v>17949</v>
      </c>
      <c r="B126" s="446" t="s">
        <v>17977</v>
      </c>
      <c r="C126" s="422" t="s">
        <v>8535</v>
      </c>
      <c r="D126" s="155" t="s">
        <v>6583</v>
      </c>
      <c r="E126" s="156">
        <v>48</v>
      </c>
      <c r="F126" s="243" t="e">
        <f>IF($B126="","",VLOOKUP($B126,'CDHU 185'!$A$3:$F$4600,4,0))</f>
        <v>#N/A</v>
      </c>
      <c r="G126" s="243" t="e">
        <f>IF($B126="","",VLOOKUP($B126,'CDHU 185'!$A$3:$F$4600,5,0))</f>
        <v>#N/A</v>
      </c>
      <c r="H126" s="243">
        <v>33.93</v>
      </c>
      <c r="I126" s="243" t="e">
        <f t="shared" si="71"/>
        <v>#N/A</v>
      </c>
      <c r="J126" s="243" t="e">
        <f t="shared" si="72"/>
        <v>#N/A</v>
      </c>
      <c r="K126" s="243">
        <f t="shared" si="73"/>
        <v>1628.6399999999999</v>
      </c>
      <c r="L126" s="244">
        <f t="shared" si="70"/>
        <v>0.008366704195151604</v>
      </c>
    </row>
    <row r="127" spans="1:12" s="41" customFormat="1" ht="30" customHeight="1">
      <c r="A127" s="165" t="s">
        <v>17950</v>
      </c>
      <c r="B127" s="446" t="s">
        <v>17885</v>
      </c>
      <c r="C127" s="212" t="s">
        <v>17989</v>
      </c>
      <c r="D127" s="155" t="s">
        <v>17892</v>
      </c>
      <c r="E127" s="156">
        <v>2</v>
      </c>
      <c r="F127" s="243" t="e">
        <f>IF($B127="","",VLOOKUP($B127,'CDHU 185'!$A$3:$F$4600,4,0))</f>
        <v>#N/A</v>
      </c>
      <c r="G127" s="243" t="e">
        <f>IF($B127="","",VLOOKUP($B127,'CDHU 185'!$A$3:$F$4600,5,0))</f>
        <v>#N/A</v>
      </c>
      <c r="H127" s="243">
        <v>350</v>
      </c>
      <c r="I127" s="243" t="e">
        <f aca="true" t="shared" si="74" ref="I127:I152">F127*E127</f>
        <v>#N/A</v>
      </c>
      <c r="J127" s="243" t="e">
        <f aca="true" t="shared" si="75" ref="J127:J152">G127*E127</f>
        <v>#N/A</v>
      </c>
      <c r="K127" s="243">
        <f aca="true" t="shared" si="76" ref="K127:K152">E127*H127</f>
        <v>700</v>
      </c>
      <c r="L127" s="244">
        <f t="shared" si="70"/>
        <v>0.0035960635478719197</v>
      </c>
    </row>
    <row r="128" spans="1:12" s="41" customFormat="1" ht="30" customHeight="1">
      <c r="A128" s="165" t="s">
        <v>17951</v>
      </c>
      <c r="B128" s="446" t="s">
        <v>3810</v>
      </c>
      <c r="C128" s="212" t="str">
        <f>IF($B128="","",VLOOKUP($B128,'CDHU 185'!$A$3:$D$4600,2,0))</f>
        <v>Cabo de cobre flexível de 1,5 mm², isolamento 0,6/1kV - isolação HEPR 90°C</v>
      </c>
      <c r="D128" s="155" t="str">
        <f>IF($B128="","",VLOOKUP($B128,'CDHU 185'!$A$3:$D$4600,3,0))</f>
        <v>M</v>
      </c>
      <c r="E128" s="156">
        <v>800</v>
      </c>
      <c r="F128" s="243">
        <f>IF($B128="","",VLOOKUP($B128,'CDHU 185'!$A$3:$F$4600,4,0))</f>
        <v>1.71</v>
      </c>
      <c r="G128" s="243">
        <f>IF($B128="","",VLOOKUP($B128,'CDHU 185'!$A$3:$F$4600,5,0))</f>
        <v>0.73</v>
      </c>
      <c r="H128" s="243">
        <f>IF($B128="","",VLOOKUP($B128,'CDHU 185'!$A$3:$F$4600,6,0))</f>
        <v>2.44</v>
      </c>
      <c r="I128" s="243">
        <f t="shared" si="74"/>
        <v>1368</v>
      </c>
      <c r="J128" s="243">
        <f t="shared" si="75"/>
        <v>584</v>
      </c>
      <c r="K128" s="243">
        <f t="shared" si="76"/>
        <v>1952</v>
      </c>
      <c r="L128" s="244">
        <f t="shared" si="70"/>
        <v>0.010027880064922839</v>
      </c>
    </row>
    <row r="129" spans="1:12" s="41" customFormat="1" ht="30" customHeight="1">
      <c r="A129" s="165" t="s">
        <v>17952</v>
      </c>
      <c r="B129" s="446" t="s">
        <v>3818</v>
      </c>
      <c r="C129" s="212" t="str">
        <f>IF($B129="","",VLOOKUP($B129,'CDHU 185'!$A$3:$D$4600,2,0))</f>
        <v>Cabo de cobre flexível de 10 mm², isolamento 0,6/1kV - isolação HEPR 90°C</v>
      </c>
      <c r="D129" s="155" t="str">
        <f>IF($B129="","",VLOOKUP($B129,'CDHU 185'!$A$3:$D$4600,3,0))</f>
        <v>M</v>
      </c>
      <c r="E129" s="156">
        <v>100</v>
      </c>
      <c r="F129" s="243">
        <f>IF($B129="","",VLOOKUP($B129,'CDHU 185'!$A$3:$F$4600,4,0))</f>
        <v>9.42</v>
      </c>
      <c r="G129" s="243">
        <f>IF($B129="","",VLOOKUP($B129,'CDHU 185'!$A$3:$F$4600,5,0))</f>
        <v>2.91</v>
      </c>
      <c r="H129" s="243">
        <f>IF($B129="","",VLOOKUP($B129,'CDHU 185'!$A$3:$F$4600,6,0))</f>
        <v>12.33</v>
      </c>
      <c r="I129" s="243">
        <f t="shared" si="74"/>
        <v>942</v>
      </c>
      <c r="J129" s="243">
        <f t="shared" si="75"/>
        <v>291</v>
      </c>
      <c r="K129" s="243">
        <f t="shared" si="76"/>
        <v>1233</v>
      </c>
      <c r="L129" s="244">
        <f t="shared" si="70"/>
        <v>0.006334209077894396</v>
      </c>
    </row>
    <row r="130" spans="1:12" s="41" customFormat="1" ht="30" customHeight="1">
      <c r="A130" s="165" t="s">
        <v>17953</v>
      </c>
      <c r="B130" s="446" t="s">
        <v>17893</v>
      </c>
      <c r="C130" s="422" t="s">
        <v>13604</v>
      </c>
      <c r="D130" s="155" t="s">
        <v>6583</v>
      </c>
      <c r="E130" s="156">
        <v>20</v>
      </c>
      <c r="F130" s="243" t="e">
        <f>IF($B130="","",VLOOKUP($B130,'CDHU 185'!$A$3:$F$4600,4,0))</f>
        <v>#N/A</v>
      </c>
      <c r="G130" s="243" t="e">
        <f>IF($B130="","",VLOOKUP($B130,'CDHU 185'!$A$3:$F$4600,5,0))</f>
        <v>#N/A</v>
      </c>
      <c r="H130" s="243">
        <v>23.69</v>
      </c>
      <c r="I130" s="243" t="e">
        <f t="shared" si="74"/>
        <v>#N/A</v>
      </c>
      <c r="J130" s="243" t="e">
        <f t="shared" si="75"/>
        <v>#N/A</v>
      </c>
      <c r="K130" s="243">
        <f t="shared" si="76"/>
        <v>473.8</v>
      </c>
      <c r="L130" s="244">
        <f t="shared" si="70"/>
        <v>0.002434021298545308</v>
      </c>
    </row>
    <row r="131" spans="1:12" s="41" customFormat="1" ht="30" customHeight="1">
      <c r="A131" s="165" t="s">
        <v>17954</v>
      </c>
      <c r="B131" s="446" t="s">
        <v>3395</v>
      </c>
      <c r="C131" s="212" t="str">
        <f>IF($B131="","",VLOOKUP($B131,'CDHU 185'!$A$3:$D$4600,2,0))</f>
        <v>Eletroduto galvanizado conforme NBR13057 -  3/4´ com acessórios</v>
      </c>
      <c r="D131" s="155" t="str">
        <f>IF($B131="","",VLOOKUP($B131,'CDHU 185'!$A$3:$D$4600,3,0))</f>
        <v>M</v>
      </c>
      <c r="E131" s="156">
        <v>28</v>
      </c>
      <c r="F131" s="243">
        <f>IF($B131="","",VLOOKUP($B131,'CDHU 185'!$A$3:$F$4600,4,0))</f>
        <v>9.53</v>
      </c>
      <c r="G131" s="243">
        <f>IF($B131="","",VLOOKUP($B131,'CDHU 185'!$A$3:$F$4600,5,0))</f>
        <v>21.83</v>
      </c>
      <c r="H131" s="243">
        <f>IF($B131="","",VLOOKUP($B131,'CDHU 185'!$A$3:$F$4600,6,0))</f>
        <v>31.36</v>
      </c>
      <c r="I131" s="243">
        <f aca="true" t="shared" si="77" ref="I131:I143">F131*E131</f>
        <v>266.84</v>
      </c>
      <c r="J131" s="243">
        <f aca="true" t="shared" si="78" ref="J131:J143">G131*E131</f>
        <v>611.24</v>
      </c>
      <c r="K131" s="243">
        <f aca="true" t="shared" si="79" ref="K131:K143">E131*H131</f>
        <v>878.0799999999999</v>
      </c>
      <c r="L131" s="244">
        <f t="shared" si="70"/>
        <v>0.004510902114450536</v>
      </c>
    </row>
    <row r="132" spans="1:12" s="41" customFormat="1" ht="30" customHeight="1">
      <c r="A132" s="165" t="s">
        <v>17955</v>
      </c>
      <c r="B132" s="446" t="s">
        <v>3972</v>
      </c>
      <c r="C132" s="212" t="str">
        <f>IF($B132="","",VLOOKUP($B132,'CDHU 185'!$A$3:$D$4600,2,0))</f>
        <v>Tomada 2P+T de 10 A - 250 V, completa</v>
      </c>
      <c r="D132" s="155" t="str">
        <f>IF($B132="","",VLOOKUP($B132,'CDHU 185'!$A$3:$D$4600,3,0))</f>
        <v>CJ</v>
      </c>
      <c r="E132" s="156">
        <v>20</v>
      </c>
      <c r="F132" s="243">
        <f>IF($B132="","",VLOOKUP($B132,'CDHU 185'!$A$3:$F$4600,4,0))</f>
        <v>11.24</v>
      </c>
      <c r="G132" s="243">
        <f>IF($B132="","",VLOOKUP($B132,'CDHU 185'!$A$3:$F$4600,5,0))</f>
        <v>10.92</v>
      </c>
      <c r="H132" s="243">
        <f>IF($B132="","",VLOOKUP($B132,'CDHU 185'!$A$3:$F$4600,6,0))</f>
        <v>22.16</v>
      </c>
      <c r="I132" s="243">
        <f t="shared" si="77"/>
        <v>224.8</v>
      </c>
      <c r="J132" s="243">
        <f t="shared" si="78"/>
        <v>218.4</v>
      </c>
      <c r="K132" s="243">
        <f t="shared" si="79"/>
        <v>443.2</v>
      </c>
      <c r="L132" s="244">
        <f t="shared" si="70"/>
        <v>0.002276821949166907</v>
      </c>
    </row>
    <row r="133" spans="1:12" s="41" customFormat="1" ht="30" customHeight="1">
      <c r="A133" s="165" t="s">
        <v>17956</v>
      </c>
      <c r="B133" s="446" t="s">
        <v>17894</v>
      </c>
      <c r="C133" s="422" t="s">
        <v>10866</v>
      </c>
      <c r="D133" s="155" t="s">
        <v>6583</v>
      </c>
      <c r="E133" s="156">
        <v>12</v>
      </c>
      <c r="F133" s="243" t="e">
        <f>IF($B133="","",VLOOKUP($B133,'CDHU 185'!$A$3:$F$4600,4,0))</f>
        <v>#N/A</v>
      </c>
      <c r="G133" s="243" t="e">
        <f>IF($B133="","",VLOOKUP($B133,'CDHU 185'!$A$3:$F$4600,5,0))</f>
        <v>#N/A</v>
      </c>
      <c r="H133" s="243">
        <v>12.34</v>
      </c>
      <c r="I133" s="243" t="e">
        <f t="shared" si="77"/>
        <v>#N/A</v>
      </c>
      <c r="J133" s="243" t="e">
        <f t="shared" si="78"/>
        <v>#N/A</v>
      </c>
      <c r="K133" s="243">
        <f t="shared" si="79"/>
        <v>148.07999999999998</v>
      </c>
      <c r="L133" s="244">
        <f t="shared" si="70"/>
        <v>0.0007607215573841055</v>
      </c>
    </row>
    <row r="134" spans="1:12" s="41" customFormat="1" ht="30" customHeight="1">
      <c r="A134" s="165" t="s">
        <v>17957</v>
      </c>
      <c r="B134" s="446" t="s">
        <v>17895</v>
      </c>
      <c r="C134" s="422" t="s">
        <v>11065</v>
      </c>
      <c r="D134" s="155" t="s">
        <v>6583</v>
      </c>
      <c r="E134" s="156">
        <v>20</v>
      </c>
      <c r="F134" s="243" t="e">
        <f>IF($B134="","",VLOOKUP($B134,'CDHU 185'!$A$3:$F$4600,4,0))</f>
        <v>#N/A</v>
      </c>
      <c r="G134" s="243" t="e">
        <f>IF($B134="","",VLOOKUP($B134,'CDHU 185'!$A$3:$F$4600,5,0))</f>
        <v>#N/A</v>
      </c>
      <c r="H134" s="243">
        <v>2.13</v>
      </c>
      <c r="I134" s="243" t="e">
        <f t="shared" si="77"/>
        <v>#N/A</v>
      </c>
      <c r="J134" s="243" t="e">
        <f t="shared" si="78"/>
        <v>#N/A</v>
      </c>
      <c r="K134" s="243">
        <f t="shared" si="79"/>
        <v>42.599999999999994</v>
      </c>
      <c r="L134" s="244">
        <f t="shared" si="70"/>
        <v>0.00021884615305620538</v>
      </c>
    </row>
    <row r="135" spans="1:12" s="424" customFormat="1" ht="30" customHeight="1">
      <c r="A135" s="165" t="s">
        <v>17958</v>
      </c>
      <c r="B135" s="447" t="s">
        <v>17978</v>
      </c>
      <c r="C135" s="422" t="s">
        <v>13900</v>
      </c>
      <c r="D135" s="155" t="s">
        <v>6583</v>
      </c>
      <c r="E135" s="156">
        <v>36</v>
      </c>
      <c r="F135" s="243" t="e">
        <f>IF($B135="","",VLOOKUP($B135,'CDHU 185'!$A$3:$F$4600,4,0))</f>
        <v>#N/A</v>
      </c>
      <c r="G135" s="243" t="e">
        <f>IF($B135="","",VLOOKUP($B135,'CDHU 185'!$A$3:$F$4600,5,0))</f>
        <v>#N/A</v>
      </c>
      <c r="H135" s="243">
        <v>2.3</v>
      </c>
      <c r="I135" s="243" t="e">
        <f t="shared" si="77"/>
        <v>#N/A</v>
      </c>
      <c r="J135" s="243" t="e">
        <f t="shared" si="78"/>
        <v>#N/A</v>
      </c>
      <c r="K135" s="243">
        <f t="shared" si="79"/>
        <v>82.8</v>
      </c>
      <c r="L135" s="244">
        <f t="shared" si="70"/>
        <v>0.0004253629453768499</v>
      </c>
    </row>
    <row r="136" spans="1:12" s="41" customFormat="1" ht="30" customHeight="1">
      <c r="A136" s="165" t="s">
        <v>17959</v>
      </c>
      <c r="B136" s="446" t="s">
        <v>17979</v>
      </c>
      <c r="C136" s="422" t="s">
        <v>16049</v>
      </c>
      <c r="D136" s="155" t="s">
        <v>6583</v>
      </c>
      <c r="E136" s="156">
        <v>60</v>
      </c>
      <c r="F136" s="243" t="e">
        <f>IF($B136="","",VLOOKUP($B136,'CDHU 185'!$A$3:$F$4600,4,0))</f>
        <v>#N/A</v>
      </c>
      <c r="G136" s="243" t="e">
        <f>IF($B136="","",VLOOKUP($B136,'CDHU 185'!$A$3:$F$4600,5,0))</f>
        <v>#N/A</v>
      </c>
      <c r="H136" s="243">
        <v>4.19</v>
      </c>
      <c r="I136" s="243" t="e">
        <f t="shared" si="77"/>
        <v>#N/A</v>
      </c>
      <c r="J136" s="243" t="e">
        <f t="shared" si="78"/>
        <v>#N/A</v>
      </c>
      <c r="K136" s="243">
        <f t="shared" si="79"/>
        <v>251.40000000000003</v>
      </c>
      <c r="L136" s="244">
        <f t="shared" si="70"/>
        <v>0.0012915005370500012</v>
      </c>
    </row>
    <row r="137" spans="1:12" s="41" customFormat="1" ht="30" customHeight="1">
      <c r="A137" s="165" t="s">
        <v>17960</v>
      </c>
      <c r="B137" s="446" t="s">
        <v>1763</v>
      </c>
      <c r="C137" s="212" t="str">
        <f>IF($B137="","",VLOOKUP($B137,'CDHU 185'!$A$3:$D$4600,2,0))</f>
        <v>Fita adesiva antiderrapante com largura de 5 cm</v>
      </c>
      <c r="D137" s="155" t="str">
        <f>IF($B137="","",VLOOKUP($B137,'CDHU 185'!$A$3:$D$4600,3,0))</f>
        <v>M</v>
      </c>
      <c r="E137" s="156">
        <v>40</v>
      </c>
      <c r="F137" s="243">
        <f>IF($B137="","",VLOOKUP($B137,'CDHU 185'!$A$3:$F$4600,4,0))</f>
        <v>12.32</v>
      </c>
      <c r="G137" s="243">
        <f>IF($B137="","",VLOOKUP($B137,'CDHU 185'!$A$3:$F$4600,5,0))</f>
        <v>8.82</v>
      </c>
      <c r="H137" s="243">
        <f>IF($B137="","",VLOOKUP($B137,'CDHU 185'!$A$3:$F$4600,6,0))</f>
        <v>21.14</v>
      </c>
      <c r="I137" s="243">
        <f t="shared" si="77"/>
        <v>492.8</v>
      </c>
      <c r="J137" s="243">
        <f t="shared" si="78"/>
        <v>352.8</v>
      </c>
      <c r="K137" s="243">
        <f t="shared" si="79"/>
        <v>845.6</v>
      </c>
      <c r="L137" s="244">
        <f t="shared" si="70"/>
        <v>0.004344044765829279</v>
      </c>
    </row>
    <row r="138" spans="1:12" s="41" customFormat="1" ht="30" customHeight="1">
      <c r="A138" s="165" t="s">
        <v>17961</v>
      </c>
      <c r="B138" s="446" t="s">
        <v>7071</v>
      </c>
      <c r="C138" s="212" t="str">
        <f>IF($B138="","",VLOOKUP($B138,'CDHU 185'!$A$3:$D$4600,2,0))</f>
        <v>Esmalte à base água em superfície metálica, inclusive preparo</v>
      </c>
      <c r="D138" s="155" t="str">
        <f>IF($B138="","",VLOOKUP($B138,'CDHU 185'!$A$3:$D$4600,3,0))</f>
        <v>M2</v>
      </c>
      <c r="E138" s="156">
        <v>12.42</v>
      </c>
      <c r="F138" s="243">
        <f>IF($B138="","",VLOOKUP($B138,'CDHU 185'!$A$3:$F$4600,4,0))</f>
        <v>14.94</v>
      </c>
      <c r="G138" s="243">
        <f>IF($B138="","",VLOOKUP($B138,'CDHU 185'!$A$3:$F$4600,5,0))</f>
        <v>21.39</v>
      </c>
      <c r="H138" s="243">
        <f>IF($B138="","",VLOOKUP($B138,'CDHU 185'!$A$3:$F$4600,6,0))</f>
        <v>36.33</v>
      </c>
      <c r="I138" s="243">
        <f t="shared" si="77"/>
        <v>185.5548</v>
      </c>
      <c r="J138" s="243">
        <f t="shared" si="78"/>
        <v>265.6638</v>
      </c>
      <c r="K138" s="243">
        <f t="shared" si="79"/>
        <v>451.2186</v>
      </c>
      <c r="L138" s="244">
        <f t="shared" si="70"/>
        <v>0.0023180153708311437</v>
      </c>
    </row>
    <row r="139" spans="1:12" s="41" customFormat="1" ht="30" customHeight="1">
      <c r="A139" s="165" t="s">
        <v>17962</v>
      </c>
      <c r="B139" s="446" t="s">
        <v>17885</v>
      </c>
      <c r="C139" s="212" t="s">
        <v>17980</v>
      </c>
      <c r="D139" s="155" t="s">
        <v>6583</v>
      </c>
      <c r="E139" s="156">
        <v>3</v>
      </c>
      <c r="F139" s="243" t="e">
        <f>IF($B139="","",VLOOKUP($B139,'CDHU 185'!$A$3:$F$4600,4,0))</f>
        <v>#N/A</v>
      </c>
      <c r="G139" s="243" t="e">
        <f>IF($B139="","",VLOOKUP($B139,'CDHU 185'!$A$3:$F$4600,5,0))</f>
        <v>#N/A</v>
      </c>
      <c r="H139" s="243">
        <v>128</v>
      </c>
      <c r="I139" s="243" t="e">
        <f t="shared" si="77"/>
        <v>#N/A</v>
      </c>
      <c r="J139" s="243" t="e">
        <f t="shared" si="78"/>
        <v>#N/A</v>
      </c>
      <c r="K139" s="243">
        <f t="shared" si="79"/>
        <v>384</v>
      </c>
      <c r="L139" s="244">
        <f t="shared" si="70"/>
        <v>0.001972697717689739</v>
      </c>
    </row>
    <row r="140" spans="1:12" s="41" customFormat="1" ht="30" customHeight="1">
      <c r="A140" s="165" t="s">
        <v>17963</v>
      </c>
      <c r="B140" s="446" t="s">
        <v>17896</v>
      </c>
      <c r="C140" s="422" t="s">
        <v>15058</v>
      </c>
      <c r="D140" s="155" t="s">
        <v>6583</v>
      </c>
      <c r="E140" s="156">
        <v>3</v>
      </c>
      <c r="F140" s="243" t="e">
        <f>IF($B140="","",VLOOKUP($B140,'CDHU 185'!$A$3:$F$4600,4,0))</f>
        <v>#N/A</v>
      </c>
      <c r="G140" s="243" t="e">
        <f>IF($B140="","",VLOOKUP($B140,'CDHU 185'!$A$3:$F$4600,5,0))</f>
        <v>#N/A</v>
      </c>
      <c r="H140" s="243">
        <v>12.77</v>
      </c>
      <c r="I140" s="243" t="e">
        <f t="shared" si="77"/>
        <v>#N/A</v>
      </c>
      <c r="J140" s="243" t="e">
        <f t="shared" si="78"/>
        <v>#N/A</v>
      </c>
      <c r="K140" s="243">
        <f t="shared" si="79"/>
        <v>38.31</v>
      </c>
      <c r="L140" s="244">
        <f t="shared" si="70"/>
        <v>0.00019680742074139036</v>
      </c>
    </row>
    <row r="141" spans="1:12" s="41" customFormat="1" ht="30" customHeight="1">
      <c r="A141" s="165" t="s">
        <v>17964</v>
      </c>
      <c r="B141" s="446" t="s">
        <v>3193</v>
      </c>
      <c r="C141" s="212" t="str">
        <f>IF($B141="","",VLOOKUP($B141,'CDHU 185'!$A$3:$D$4600,2,0))</f>
        <v>Disjuntor termomagnético, tripolar 220/380 V, corrente de 10 A até 50 A</v>
      </c>
      <c r="D141" s="155" t="str">
        <f>IF($B141="","",VLOOKUP($B141,'CDHU 185'!$A$3:$D$4600,3,0))</f>
        <v>UN</v>
      </c>
      <c r="E141" s="156">
        <v>1</v>
      </c>
      <c r="F141" s="243">
        <f>IF($B141="","",VLOOKUP($B141,'CDHU 185'!$A$3:$F$4600,4,0))</f>
        <v>123.97</v>
      </c>
      <c r="G141" s="243">
        <f>IF($B141="","",VLOOKUP($B141,'CDHU 185'!$A$3:$F$4600,5,0))</f>
        <v>32.75</v>
      </c>
      <c r="H141" s="243">
        <f>IF($B141="","",VLOOKUP($B141,'CDHU 185'!$A$3:$F$4600,6,0))</f>
        <v>156.72</v>
      </c>
      <c r="I141" s="243">
        <f aca="true" t="shared" si="80" ref="I141">F141*E141</f>
        <v>123.97</v>
      </c>
      <c r="J141" s="243">
        <f aca="true" t="shared" si="81" ref="J141">G141*E141</f>
        <v>32.75</v>
      </c>
      <c r="K141" s="243">
        <f aca="true" t="shared" si="82" ref="K141">E141*H141</f>
        <v>156.72</v>
      </c>
      <c r="L141" s="244">
        <f t="shared" si="70"/>
        <v>0.0008051072560321246</v>
      </c>
    </row>
    <row r="142" spans="1:12" s="41" customFormat="1" ht="30" customHeight="1">
      <c r="A142" s="165" t="s">
        <v>17965</v>
      </c>
      <c r="B142" s="446" t="s">
        <v>17897</v>
      </c>
      <c r="C142" s="422" t="s">
        <v>15909</v>
      </c>
      <c r="D142" s="155" t="s">
        <v>6583</v>
      </c>
      <c r="E142" s="156">
        <v>3</v>
      </c>
      <c r="F142" s="243" t="e">
        <f>IF($B142="","",VLOOKUP($B142,'CDHU 185'!$A$3:$F$4600,4,0))</f>
        <v>#N/A</v>
      </c>
      <c r="G142" s="243" t="e">
        <f>IF($B142="","",VLOOKUP($B142,'CDHU 185'!$A$3:$F$4600,5,0))</f>
        <v>#N/A</v>
      </c>
      <c r="H142" s="243">
        <v>23.07</v>
      </c>
      <c r="I142" s="243" t="e">
        <f t="shared" si="77"/>
        <v>#N/A</v>
      </c>
      <c r="J142" s="243" t="e">
        <f t="shared" si="78"/>
        <v>#N/A</v>
      </c>
      <c r="K142" s="243">
        <f t="shared" si="79"/>
        <v>69.21000000000001</v>
      </c>
      <c r="L142" s="244">
        <f t="shared" si="70"/>
        <v>0.0003555479402117366</v>
      </c>
    </row>
    <row r="143" spans="1:12" s="41" customFormat="1" ht="30" customHeight="1">
      <c r="A143" s="165" t="s">
        <v>17966</v>
      </c>
      <c r="B143" s="446" t="s">
        <v>17898</v>
      </c>
      <c r="C143" s="422" t="s">
        <v>12539</v>
      </c>
      <c r="D143" s="155" t="s">
        <v>6583</v>
      </c>
      <c r="E143" s="156">
        <v>2</v>
      </c>
      <c r="F143" s="243" t="e">
        <f>IF($B143="","",VLOOKUP($B143,'CDHU 185'!$A$3:$F$4600,4,0))</f>
        <v>#N/A</v>
      </c>
      <c r="G143" s="243" t="e">
        <f>IF($B143="","",VLOOKUP($B143,'CDHU 185'!$A$3:$F$4600,5,0))</f>
        <v>#N/A</v>
      </c>
      <c r="H143" s="243">
        <v>6.07</v>
      </c>
      <c r="I143" s="243" t="e">
        <f t="shared" si="77"/>
        <v>#N/A</v>
      </c>
      <c r="J143" s="243" t="e">
        <f t="shared" si="78"/>
        <v>#N/A</v>
      </c>
      <c r="K143" s="243">
        <f t="shared" si="79"/>
        <v>12.14</v>
      </c>
      <c r="L143" s="244">
        <f t="shared" si="70"/>
        <v>6.236601638737872E-05</v>
      </c>
    </row>
    <row r="144" spans="1:12" s="41" customFormat="1" ht="30" customHeight="1">
      <c r="A144" s="165" t="s">
        <v>17967</v>
      </c>
      <c r="B144" s="446" t="s">
        <v>17885</v>
      </c>
      <c r="C144" s="212" t="s">
        <v>17981</v>
      </c>
      <c r="D144" s="155" t="s">
        <v>6583</v>
      </c>
      <c r="E144" s="156">
        <v>10</v>
      </c>
      <c r="F144" s="243" t="e">
        <f>IF($B144="","",VLOOKUP($B144,'CDHU 185'!$A$3:$F$4600,4,0))</f>
        <v>#N/A</v>
      </c>
      <c r="G144" s="243" t="e">
        <f>IF($B144="","",VLOOKUP($B144,'CDHU 185'!$A$3:$F$4600,5,0))</f>
        <v>#N/A</v>
      </c>
      <c r="H144" s="243">
        <v>30</v>
      </c>
      <c r="I144" s="243" t="e">
        <f aca="true" t="shared" si="83" ref="I144:I151">F144*E144</f>
        <v>#N/A</v>
      </c>
      <c r="J144" s="243" t="e">
        <f aca="true" t="shared" si="84" ref="J144:J151">G144*E144</f>
        <v>#N/A</v>
      </c>
      <c r="K144" s="243">
        <f aca="true" t="shared" si="85" ref="K144:K151">E144*H144</f>
        <v>300</v>
      </c>
      <c r="L144" s="244">
        <f t="shared" si="70"/>
        <v>0.0015411700919451086</v>
      </c>
    </row>
    <row r="145" spans="1:12" s="41" customFormat="1" ht="30" customHeight="1">
      <c r="A145" s="165" t="s">
        <v>17968</v>
      </c>
      <c r="B145" s="446" t="s">
        <v>17885</v>
      </c>
      <c r="C145" s="212" t="s">
        <v>17982</v>
      </c>
      <c r="D145" s="155" t="s">
        <v>17983</v>
      </c>
      <c r="E145" s="156">
        <v>1</v>
      </c>
      <c r="F145" s="243" t="e">
        <f>IF($B145="","",VLOOKUP($B145,'CDHU 185'!$A$3:$F$4600,4,0))</f>
        <v>#N/A</v>
      </c>
      <c r="G145" s="243" t="e">
        <f>IF($B145="","",VLOOKUP($B145,'CDHU 185'!$A$3:$F$4600,5,0))</f>
        <v>#N/A</v>
      </c>
      <c r="H145" s="243">
        <v>480</v>
      </c>
      <c r="I145" s="243" t="e">
        <f t="shared" si="83"/>
        <v>#N/A</v>
      </c>
      <c r="J145" s="243" t="e">
        <f t="shared" si="84"/>
        <v>#N/A</v>
      </c>
      <c r="K145" s="243">
        <f t="shared" si="85"/>
        <v>480</v>
      </c>
      <c r="L145" s="244">
        <f aca="true" t="shared" si="86" ref="L145:L148">K145/$K$154</f>
        <v>0.0024658721471121736</v>
      </c>
    </row>
    <row r="146" spans="1:12" s="41" customFormat="1" ht="30" customHeight="1">
      <c r="A146" s="165" t="s">
        <v>17969</v>
      </c>
      <c r="B146" s="446" t="s">
        <v>17899</v>
      </c>
      <c r="C146" s="422" t="s">
        <v>13556</v>
      </c>
      <c r="D146" s="155" t="s">
        <v>17903</v>
      </c>
      <c r="E146" s="156">
        <v>8</v>
      </c>
      <c r="F146" s="243" t="e">
        <f>IF($B146="","",VLOOKUP($B146,'CDHU 185'!$A$3:$F$4600,4,0))</f>
        <v>#N/A</v>
      </c>
      <c r="G146" s="243" t="e">
        <f>IF($B146="","",VLOOKUP($B146,'CDHU 185'!$A$3:$F$4600,5,0))</f>
        <v>#N/A</v>
      </c>
      <c r="H146" s="243">
        <v>20.4</v>
      </c>
      <c r="I146" s="243" t="e">
        <f aca="true" t="shared" si="87" ref="I146:I148">F146*E146</f>
        <v>#N/A</v>
      </c>
      <c r="J146" s="243" t="e">
        <f aca="true" t="shared" si="88" ref="J146:J148">G146*E146</f>
        <v>#N/A</v>
      </c>
      <c r="K146" s="243">
        <f aca="true" t="shared" si="89" ref="K146:K148">E146*H146</f>
        <v>163.2</v>
      </c>
      <c r="L146" s="244">
        <f t="shared" si="86"/>
        <v>0.000838396530018139</v>
      </c>
    </row>
    <row r="147" spans="1:12" s="41" customFormat="1" ht="30" customHeight="1">
      <c r="A147" s="165" t="s">
        <v>17970</v>
      </c>
      <c r="B147" s="446" t="s">
        <v>17885</v>
      </c>
      <c r="C147" s="212" t="s">
        <v>18005</v>
      </c>
      <c r="D147" s="155" t="s">
        <v>18006</v>
      </c>
      <c r="E147" s="156">
        <v>1</v>
      </c>
      <c r="F147" s="243" t="e">
        <f>IF($B147="","",VLOOKUP($B147,'CDHU 185'!$A$3:$F$4600,4,0))</f>
        <v>#N/A</v>
      </c>
      <c r="G147" s="243" t="e">
        <f>IF($B147="","",VLOOKUP($B147,'CDHU 185'!$A$3:$F$4600,5,0))</f>
        <v>#N/A</v>
      </c>
      <c r="H147" s="243">
        <v>3500</v>
      </c>
      <c r="I147" s="243" t="e">
        <f t="shared" si="87"/>
        <v>#N/A</v>
      </c>
      <c r="J147" s="243" t="e">
        <f t="shared" si="88"/>
        <v>#N/A</v>
      </c>
      <c r="K147" s="243">
        <f t="shared" si="89"/>
        <v>3500</v>
      </c>
      <c r="L147" s="244">
        <f t="shared" si="86"/>
        <v>0.0179803177393596</v>
      </c>
    </row>
    <row r="148" spans="1:12" s="41" customFormat="1" ht="30" customHeight="1">
      <c r="A148" s="165" t="s">
        <v>17971</v>
      </c>
      <c r="B148" s="448" t="s">
        <v>17885</v>
      </c>
      <c r="C148" s="212" t="s">
        <v>17900</v>
      </c>
      <c r="D148" s="155" t="s">
        <v>17983</v>
      </c>
      <c r="E148" s="156">
        <v>1</v>
      </c>
      <c r="F148" s="243" t="e">
        <f>IF($B148="","",VLOOKUP($B148,'CDHU 185'!$A$3:$F$4600,4,0))</f>
        <v>#N/A</v>
      </c>
      <c r="G148" s="243" t="e">
        <f>IF($B148="","",VLOOKUP($B148,'CDHU 185'!$A$3:$F$4600,5,0))</f>
        <v>#N/A</v>
      </c>
      <c r="H148" s="243">
        <v>600</v>
      </c>
      <c r="I148" s="243" t="e">
        <f t="shared" si="87"/>
        <v>#N/A</v>
      </c>
      <c r="J148" s="243" t="e">
        <f t="shared" si="88"/>
        <v>#N/A</v>
      </c>
      <c r="K148" s="243">
        <f t="shared" si="89"/>
        <v>600</v>
      </c>
      <c r="L148" s="244">
        <f t="shared" si="86"/>
        <v>0.003082340183890217</v>
      </c>
    </row>
    <row r="149" spans="1:12" s="41" customFormat="1" ht="30" customHeight="1">
      <c r="A149" s="165" t="s">
        <v>17972</v>
      </c>
      <c r="B149" s="446" t="s">
        <v>17885</v>
      </c>
      <c r="C149" s="212" t="s">
        <v>17902</v>
      </c>
      <c r="D149" s="155" t="s">
        <v>17983</v>
      </c>
      <c r="E149" s="156">
        <v>1</v>
      </c>
      <c r="F149" s="243" t="e">
        <f>IF($B149="","",VLOOKUP($B149,'CDHU 185'!$A$3:$F$4600,4,0))</f>
        <v>#N/A</v>
      </c>
      <c r="G149" s="243" t="e">
        <f>IF($B149="","",VLOOKUP($B149,'CDHU 185'!$A$3:$F$4600,5,0))</f>
        <v>#N/A</v>
      </c>
      <c r="H149" s="243">
        <v>4500</v>
      </c>
      <c r="I149" s="243" t="e">
        <f t="shared" si="83"/>
        <v>#N/A</v>
      </c>
      <c r="J149" s="243" t="e">
        <f t="shared" si="84"/>
        <v>#N/A</v>
      </c>
      <c r="K149" s="243">
        <f t="shared" si="85"/>
        <v>4500</v>
      </c>
      <c r="L149" s="244">
        <f>K149/$K$154</f>
        <v>0.023117551379176628</v>
      </c>
    </row>
    <row r="150" spans="1:12" s="41" customFormat="1" ht="30" customHeight="1">
      <c r="A150" s="165" t="s">
        <v>17973</v>
      </c>
      <c r="B150" s="446" t="s">
        <v>17885</v>
      </c>
      <c r="C150" s="212" t="s">
        <v>17901</v>
      </c>
      <c r="D150" s="155" t="s">
        <v>17983</v>
      </c>
      <c r="E150" s="156">
        <v>1</v>
      </c>
      <c r="F150" s="243" t="e">
        <f>IF($B150="","",VLOOKUP($B150,'CDHU 185'!$A$3:$F$4600,4,0))</f>
        <v>#N/A</v>
      </c>
      <c r="G150" s="243" t="e">
        <f>IF($B150="","",VLOOKUP($B150,'CDHU 185'!$A$3:$F$4600,5,0))</f>
        <v>#N/A</v>
      </c>
      <c r="H150" s="243">
        <v>3000</v>
      </c>
      <c r="I150" s="243" t="e">
        <f aca="true" t="shared" si="90" ref="I150">F150*E150</f>
        <v>#N/A</v>
      </c>
      <c r="J150" s="243" t="e">
        <f aca="true" t="shared" si="91" ref="J150">G150*E150</f>
        <v>#N/A</v>
      </c>
      <c r="K150" s="243">
        <f aca="true" t="shared" si="92" ref="K150">E150*H150</f>
        <v>3000</v>
      </c>
      <c r="L150" s="244">
        <f>K150/$K$154</f>
        <v>0.015411700919451085</v>
      </c>
    </row>
    <row r="151" spans="1:12" s="41" customFormat="1" ht="30" customHeight="1">
      <c r="A151" s="165" t="s">
        <v>17974</v>
      </c>
      <c r="B151" s="446" t="s">
        <v>17885</v>
      </c>
      <c r="C151" s="212" t="s">
        <v>18009</v>
      </c>
      <c r="D151" s="155" t="s">
        <v>17983</v>
      </c>
      <c r="E151" s="156">
        <v>1</v>
      </c>
      <c r="F151" s="243" t="e">
        <f>IF($B151="","",VLOOKUP($B151,'CDHU 185'!$A$3:$F$4600,4,0))</f>
        <v>#N/A</v>
      </c>
      <c r="G151" s="243" t="e">
        <f>IF($B151="","",VLOOKUP($B151,'CDHU 185'!$A$3:$F$4600,5,0))</f>
        <v>#N/A</v>
      </c>
      <c r="H151" s="243">
        <v>800</v>
      </c>
      <c r="I151" s="243" t="e">
        <f t="shared" si="83"/>
        <v>#N/A</v>
      </c>
      <c r="J151" s="243" t="e">
        <f t="shared" si="84"/>
        <v>#N/A</v>
      </c>
      <c r="K151" s="243">
        <f t="shared" si="85"/>
        <v>800</v>
      </c>
      <c r="L151" s="244">
        <f>K151/$K$154</f>
        <v>0.004109786911853623</v>
      </c>
    </row>
    <row r="152" spans="1:12" s="41" customFormat="1" ht="30" customHeight="1">
      <c r="A152" s="165" t="s">
        <v>18010</v>
      </c>
      <c r="B152" s="446" t="s">
        <v>17885</v>
      </c>
      <c r="C152" s="212" t="s">
        <v>17984</v>
      </c>
      <c r="D152" s="155" t="s">
        <v>17983</v>
      </c>
      <c r="E152" s="156">
        <v>1</v>
      </c>
      <c r="F152" s="243" t="e">
        <f>IF($B152="","",VLOOKUP($B152,'CDHU 185'!$A$3:$F$4600,4,0))</f>
        <v>#N/A</v>
      </c>
      <c r="G152" s="243" t="e">
        <f>IF($B152="","",VLOOKUP($B152,'CDHU 185'!$A$3:$F$4600,5,0))</f>
        <v>#N/A</v>
      </c>
      <c r="H152" s="243">
        <v>28000</v>
      </c>
      <c r="I152" s="243" t="e">
        <f t="shared" si="74"/>
        <v>#N/A</v>
      </c>
      <c r="J152" s="243" t="e">
        <f t="shared" si="75"/>
        <v>#N/A</v>
      </c>
      <c r="K152" s="243">
        <f t="shared" si="76"/>
        <v>28000</v>
      </c>
      <c r="L152" s="244">
        <f>K152/$K$154</f>
        <v>0.1438425419148768</v>
      </c>
    </row>
    <row r="153" spans="1:12" s="398" customFormat="1" ht="30" customHeight="1" thickBot="1">
      <c r="A153" s="387"/>
      <c r="B153" s="388"/>
      <c r="C153" s="389"/>
      <c r="D153" s="390"/>
      <c r="E153" s="391" t="s">
        <v>7529</v>
      </c>
      <c r="F153" s="392"/>
      <c r="G153" s="393" t="s">
        <v>6597</v>
      </c>
      <c r="H153" s="394" t="str">
        <f>A100</f>
        <v>8.</v>
      </c>
      <c r="I153" s="395"/>
      <c r="J153" s="395"/>
      <c r="K153" s="396">
        <f>SUBTOTAL(9,K101:K152)</f>
        <v>100275.35859999998</v>
      </c>
      <c r="L153" s="397">
        <f>K153/$K$154</f>
        <v>0.5151379454446356</v>
      </c>
    </row>
    <row r="154" spans="1:12" s="398" customFormat="1" ht="30" customHeight="1" thickBot="1" thickTop="1">
      <c r="A154" s="449"/>
      <c r="B154" s="450"/>
      <c r="C154" s="489" t="s">
        <v>6598</v>
      </c>
      <c r="D154" s="489"/>
      <c r="E154" s="489"/>
      <c r="F154" s="489"/>
      <c r="G154" s="489"/>
      <c r="H154" s="489"/>
      <c r="I154" s="400"/>
      <c r="J154" s="401"/>
      <c r="K154" s="402">
        <f>SUM(K25+K45+K51+K85+K90+K98+K153+K62)</f>
        <v>194657.29419999997</v>
      </c>
      <c r="L154" s="403"/>
    </row>
    <row r="155" spans="1:12" s="398" customFormat="1" ht="30" customHeight="1" thickBot="1" thickTop="1">
      <c r="A155" s="449"/>
      <c r="B155" s="450"/>
      <c r="C155" s="490" t="s">
        <v>6599</v>
      </c>
      <c r="D155" s="490"/>
      <c r="E155" s="490"/>
      <c r="F155" s="490"/>
      <c r="G155" s="490"/>
      <c r="H155" s="406">
        <v>0.25</v>
      </c>
      <c r="I155" s="404"/>
      <c r="J155" s="401"/>
      <c r="K155" s="405">
        <f>K154*(1+H155)</f>
        <v>243321.61774999998</v>
      </c>
      <c r="L155" s="403">
        <f>L25+L45+L51+L85+L90+L98+L153+L62</f>
        <v>1</v>
      </c>
    </row>
    <row r="156" spans="1:12" s="41" customFormat="1" ht="24" thickTop="1">
      <c r="A156" s="18"/>
      <c r="B156" s="19"/>
      <c r="C156" s="124"/>
      <c r="D156" s="21"/>
      <c r="E156" s="22"/>
      <c r="F156" s="22"/>
      <c r="G156" s="22"/>
      <c r="H156" s="18"/>
      <c r="I156" s="40"/>
      <c r="J156" s="5"/>
      <c r="K156" s="5"/>
      <c r="L156" s="5"/>
    </row>
    <row r="157" spans="1:12" s="41" customFormat="1" ht="20.25">
      <c r="A157" s="21"/>
      <c r="B157" s="470"/>
      <c r="C157" s="470"/>
      <c r="D157" s="470"/>
      <c r="E157" s="470"/>
      <c r="F157" s="470"/>
      <c r="G157" s="470"/>
      <c r="H157" s="470"/>
      <c r="I157" s="470"/>
      <c r="J157" s="470"/>
      <c r="K157" s="470"/>
      <c r="L157" s="5"/>
    </row>
    <row r="158" spans="1:12" s="41" customFormat="1" ht="18">
      <c r="A158" s="24"/>
      <c r="B158" s="249"/>
      <c r="C158" s="25"/>
      <c r="D158" s="125"/>
      <c r="E158" s="127"/>
      <c r="F158" s="125"/>
      <c r="G158" s="125"/>
      <c r="H158" s="125"/>
      <c r="I158" s="125"/>
      <c r="J158" s="125"/>
      <c r="K158" s="125"/>
      <c r="L158" s="5"/>
    </row>
    <row r="159" spans="1:12" s="41" customFormat="1" ht="31.5">
      <c r="A159" s="24"/>
      <c r="B159" s="249"/>
      <c r="C159" s="128" t="s">
        <v>7531</v>
      </c>
      <c r="D159" s="128"/>
      <c r="E159" s="128"/>
      <c r="F159" s="471"/>
      <c r="G159" s="471"/>
      <c r="H159" s="471"/>
      <c r="I159" s="471"/>
      <c r="J159" s="471"/>
      <c r="K159" s="471"/>
      <c r="L159" s="471"/>
    </row>
    <row r="160" spans="1:12" s="41" customFormat="1" ht="25.5">
      <c r="A160" s="129"/>
      <c r="B160" s="130"/>
      <c r="C160" s="255" t="s">
        <v>8356</v>
      </c>
      <c r="D160" s="132"/>
      <c r="E160" s="132"/>
      <c r="F160" s="468"/>
      <c r="G160" s="468"/>
      <c r="H160" s="468"/>
      <c r="I160" s="468"/>
      <c r="J160" s="468"/>
      <c r="K160" s="468"/>
      <c r="L160" s="184"/>
    </row>
    <row r="161" spans="1:12" s="41" customFormat="1" ht="25.5">
      <c r="A161" s="133"/>
      <c r="B161" s="472" t="s">
        <v>7274</v>
      </c>
      <c r="C161" s="472"/>
      <c r="D161" s="134"/>
      <c r="E161" s="135"/>
      <c r="F161" s="469"/>
      <c r="G161" s="469"/>
      <c r="H161" s="469"/>
      <c r="I161" s="469"/>
      <c r="J161" s="469"/>
      <c r="K161" s="469"/>
      <c r="L161" s="185"/>
    </row>
    <row r="162" spans="1:12" s="41" customFormat="1" ht="25.5">
      <c r="A162" s="37"/>
      <c r="B162" s="477"/>
      <c r="C162" s="477"/>
      <c r="D162" s="136"/>
      <c r="E162" s="137"/>
      <c r="F162" s="468"/>
      <c r="G162" s="468"/>
      <c r="H162" s="468"/>
      <c r="I162" s="468"/>
      <c r="J162" s="468"/>
      <c r="K162" s="468"/>
      <c r="L162" s="185"/>
    </row>
    <row r="163" spans="1:12" s="41" customFormat="1" ht="25.5">
      <c r="A163" s="38"/>
      <c r="B163" s="138"/>
      <c r="C163" s="139"/>
      <c r="D163" s="140"/>
      <c r="E163" s="39"/>
      <c r="F163" s="469"/>
      <c r="G163" s="469"/>
      <c r="H163" s="469"/>
      <c r="I163" s="469"/>
      <c r="J163" s="469"/>
      <c r="K163" s="469"/>
      <c r="L163" s="186"/>
    </row>
    <row r="164" spans="1:12" s="41" customFormat="1" ht="25.5">
      <c r="A164" s="140"/>
      <c r="B164" s="42"/>
      <c r="C164" s="43"/>
      <c r="D164" s="44"/>
      <c r="E164" s="45"/>
      <c r="F164" s="468"/>
      <c r="G164" s="468"/>
      <c r="H164" s="468"/>
      <c r="I164" s="468"/>
      <c r="J164" s="468"/>
      <c r="K164" s="468"/>
      <c r="L164" s="184"/>
    </row>
    <row r="165" spans="1:12" s="41" customFormat="1" ht="25.5">
      <c r="A165" s="44"/>
      <c r="B165" s="42"/>
      <c r="C165" s="50"/>
      <c r="D165" s="44"/>
      <c r="E165" s="45"/>
      <c r="F165" s="469"/>
      <c r="G165" s="469"/>
      <c r="H165" s="469"/>
      <c r="I165" s="469"/>
      <c r="J165" s="469"/>
      <c r="K165" s="469"/>
      <c r="L165" s="185"/>
    </row>
    <row r="166" spans="1:12" s="41" customFormat="1" ht="25.5">
      <c r="A166" s="44"/>
      <c r="B166" s="42"/>
      <c r="C166" s="43"/>
      <c r="D166" s="44"/>
      <c r="E166" s="45"/>
      <c r="F166" s="468"/>
      <c r="G166" s="468"/>
      <c r="H166" s="468"/>
      <c r="I166" s="468"/>
      <c r="J166" s="468"/>
      <c r="K166" s="468"/>
      <c r="L166" s="185"/>
    </row>
    <row r="167" spans="1:12" s="41" customFormat="1" ht="25.5">
      <c r="A167" s="38"/>
      <c r="B167" s="138"/>
      <c r="C167" s="139"/>
      <c r="D167" s="140"/>
      <c r="E167" s="39"/>
      <c r="F167" s="469"/>
      <c r="G167" s="469"/>
      <c r="H167" s="469"/>
      <c r="I167" s="469"/>
      <c r="J167" s="469"/>
      <c r="K167" s="469"/>
      <c r="L167" s="186"/>
    </row>
    <row r="168" spans="1:12" s="41" customFormat="1" ht="25.5">
      <c r="A168" s="140"/>
      <c r="B168" s="42"/>
      <c r="C168" s="43"/>
      <c r="D168" s="44"/>
      <c r="E168" s="45"/>
      <c r="F168" s="468"/>
      <c r="G168" s="468"/>
      <c r="H168" s="468"/>
      <c r="I168" s="468"/>
      <c r="J168" s="468"/>
      <c r="K168" s="468"/>
      <c r="L168" s="184"/>
    </row>
    <row r="169" spans="1:12" s="41" customFormat="1" ht="25.5">
      <c r="A169" s="44"/>
      <c r="B169" s="42"/>
      <c r="C169" s="50"/>
      <c r="D169" s="44"/>
      <c r="E169" s="45"/>
      <c r="F169" s="469"/>
      <c r="G169" s="469"/>
      <c r="H169" s="469"/>
      <c r="I169" s="469"/>
      <c r="J169" s="469"/>
      <c r="K169" s="469"/>
      <c r="L169" s="185"/>
    </row>
    <row r="170" spans="1:12" s="41" customFormat="1" ht="25.5">
      <c r="A170" s="44"/>
      <c r="B170" s="42"/>
      <c r="C170" s="43"/>
      <c r="D170" s="44"/>
      <c r="E170" s="45"/>
      <c r="F170" s="468"/>
      <c r="G170" s="468"/>
      <c r="H170" s="468"/>
      <c r="I170" s="468"/>
      <c r="J170" s="468"/>
      <c r="K170" s="468"/>
      <c r="L170" s="185"/>
    </row>
    <row r="171" spans="1:12" s="41" customFormat="1" ht="25.5">
      <c r="A171" s="38"/>
      <c r="B171" s="138"/>
      <c r="C171" s="139"/>
      <c r="D171" s="140"/>
      <c r="E171" s="39"/>
      <c r="F171" s="478"/>
      <c r="G171" s="478"/>
      <c r="H171" s="478"/>
      <c r="I171" s="187"/>
      <c r="J171" s="187"/>
      <c r="K171" s="187"/>
      <c r="L171" s="187"/>
    </row>
    <row r="172" spans="1:12" s="41" customFormat="1" ht="25.5">
      <c r="A172" s="140"/>
      <c r="B172" s="42"/>
      <c r="C172" s="43"/>
      <c r="D172" s="44"/>
      <c r="E172" s="45"/>
      <c r="F172" s="478"/>
      <c r="G172" s="478"/>
      <c r="H172" s="478"/>
      <c r="I172" s="187"/>
      <c r="J172" s="187"/>
      <c r="K172" s="479"/>
      <c r="L172" s="479"/>
    </row>
    <row r="173" spans="1:12" s="41" customFormat="1" ht="16.5" customHeight="1">
      <c r="A173" s="44"/>
      <c r="B173" s="42"/>
      <c r="C173" s="50"/>
      <c r="D173" s="44"/>
      <c r="E173" s="45"/>
      <c r="F173" s="45"/>
      <c r="G173" s="45"/>
      <c r="H173" s="46"/>
      <c r="I173" s="40"/>
      <c r="J173" s="51"/>
      <c r="L173" s="5"/>
    </row>
    <row r="174" spans="1:12" s="41" customFormat="1" ht="14.25">
      <c r="A174" s="44"/>
      <c r="B174" s="42"/>
      <c r="C174" s="43"/>
      <c r="D174" s="44"/>
      <c r="E174" s="45"/>
      <c r="F174" s="45"/>
      <c r="G174" s="45"/>
      <c r="H174" s="46"/>
      <c r="I174" s="40"/>
      <c r="J174" s="51"/>
      <c r="K174" s="5"/>
      <c r="L174" s="5"/>
    </row>
    <row r="175" spans="1:12" s="41" customFormat="1" ht="31.5">
      <c r="A175" s="44"/>
      <c r="B175" s="42"/>
      <c r="C175" s="43"/>
      <c r="D175" s="44"/>
      <c r="E175" s="45"/>
      <c r="F175" s="471"/>
      <c r="G175" s="471"/>
      <c r="H175" s="471"/>
      <c r="I175" s="471"/>
      <c r="J175" s="471"/>
      <c r="K175" s="471"/>
      <c r="L175" s="471"/>
    </row>
    <row r="176" spans="1:12" s="41" customFormat="1" ht="31.5">
      <c r="A176" s="44"/>
      <c r="B176" s="42"/>
      <c r="C176" s="141"/>
      <c r="D176" s="44"/>
      <c r="E176" s="45"/>
      <c r="F176" s="469"/>
      <c r="G176" s="469"/>
      <c r="H176" s="469"/>
      <c r="I176" s="469"/>
      <c r="J176" s="469"/>
      <c r="K176" s="469"/>
      <c r="L176" s="185"/>
    </row>
    <row r="177" spans="1:12" s="41" customFormat="1" ht="31.5">
      <c r="A177" s="44"/>
      <c r="B177" s="42"/>
      <c r="C177" s="141"/>
      <c r="D177" s="44"/>
      <c r="E177" s="45"/>
      <c r="F177" s="468"/>
      <c r="G177" s="468"/>
      <c r="H177" s="468"/>
      <c r="I177" s="468"/>
      <c r="J177" s="468"/>
      <c r="K177" s="468"/>
      <c r="L177" s="185"/>
    </row>
    <row r="178" spans="1:12" s="41" customFormat="1" ht="25.5">
      <c r="A178" s="44"/>
      <c r="B178" s="42"/>
      <c r="C178" s="50"/>
      <c r="D178" s="44"/>
      <c r="E178" s="45"/>
      <c r="F178" s="469"/>
      <c r="G178" s="469"/>
      <c r="H178" s="469"/>
      <c r="I178" s="469"/>
      <c r="J178" s="469"/>
      <c r="K178" s="469"/>
      <c r="L178" s="186"/>
    </row>
    <row r="179" spans="1:12" s="41" customFormat="1" ht="15" customHeight="1">
      <c r="A179" s="44"/>
      <c r="B179" s="42"/>
      <c r="C179" s="50"/>
      <c r="D179" s="44"/>
      <c r="E179" s="45"/>
      <c r="F179" s="468"/>
      <c r="G179" s="468"/>
      <c r="H179" s="468"/>
      <c r="I179" s="468"/>
      <c r="J179" s="468"/>
      <c r="K179" s="468"/>
      <c r="L179" s="184"/>
    </row>
    <row r="180" spans="1:12" s="41" customFormat="1" ht="25.5">
      <c r="A180" s="44"/>
      <c r="B180" s="42"/>
      <c r="C180" s="50"/>
      <c r="D180" s="44"/>
      <c r="E180" s="45"/>
      <c r="F180" s="478"/>
      <c r="G180" s="478"/>
      <c r="H180" s="478"/>
      <c r="I180" s="187"/>
      <c r="J180" s="187"/>
      <c r="K180" s="187"/>
      <c r="L180" s="187"/>
    </row>
    <row r="181" spans="1:12" s="41" customFormat="1" ht="25.5">
      <c r="A181" s="44"/>
      <c r="B181" s="42"/>
      <c r="C181" s="50"/>
      <c r="D181" s="44"/>
      <c r="E181" s="45"/>
      <c r="F181" s="478"/>
      <c r="G181" s="478"/>
      <c r="H181" s="478"/>
      <c r="I181" s="187"/>
      <c r="J181" s="187"/>
      <c r="K181" s="479"/>
      <c r="L181" s="479"/>
    </row>
    <row r="182" spans="1:12" s="41" customFormat="1" ht="14.25" customHeight="1">
      <c r="A182" s="44"/>
      <c r="B182" s="42"/>
      <c r="C182" s="50"/>
      <c r="D182" s="44"/>
      <c r="E182" s="45"/>
      <c r="F182" s="45"/>
      <c r="G182" s="45"/>
      <c r="H182" s="46"/>
      <c r="I182" s="40"/>
      <c r="J182" s="51"/>
      <c r="K182" s="5"/>
      <c r="L182" s="5"/>
    </row>
    <row r="183" spans="1:12" s="41" customFormat="1" ht="17.25">
      <c r="A183" s="44"/>
      <c r="B183" s="42"/>
      <c r="C183" s="50"/>
      <c r="D183" s="44"/>
      <c r="E183" s="45"/>
      <c r="F183" s="45"/>
      <c r="G183" s="45"/>
      <c r="H183" s="46"/>
      <c r="I183" s="40"/>
      <c r="J183" s="5"/>
      <c r="K183" s="9"/>
      <c r="L183" s="5"/>
    </row>
    <row r="184" spans="1:12" s="41" customFormat="1" ht="17.25">
      <c r="A184" s="44"/>
      <c r="B184" s="42"/>
      <c r="C184" s="50"/>
      <c r="D184" s="44"/>
      <c r="E184" s="45"/>
      <c r="F184" s="45"/>
      <c r="G184" s="45"/>
      <c r="H184" s="46"/>
      <c r="I184" s="52"/>
      <c r="J184" s="9"/>
      <c r="K184" s="9"/>
      <c r="L184" s="5"/>
    </row>
    <row r="185" spans="1:12" s="41" customFormat="1" ht="14.25">
      <c r="A185" s="44"/>
      <c r="B185" s="42"/>
      <c r="C185" s="50"/>
      <c r="D185" s="44"/>
      <c r="E185" s="45"/>
      <c r="F185" s="45"/>
      <c r="G185" s="45"/>
      <c r="H185" s="46"/>
      <c r="I185" s="54"/>
      <c r="J185" s="55"/>
      <c r="K185" s="6"/>
      <c r="L185" s="5"/>
    </row>
    <row r="186" spans="1:12" s="41" customFormat="1" ht="17.25">
      <c r="A186" s="44"/>
      <c r="B186" s="42"/>
      <c r="C186" s="50"/>
      <c r="D186" s="44"/>
      <c r="E186" s="45"/>
      <c r="F186" s="45"/>
      <c r="G186" s="45"/>
      <c r="H186" s="46"/>
      <c r="I186" s="54"/>
      <c r="J186" s="55"/>
      <c r="K186" s="7"/>
      <c r="L186" s="9"/>
    </row>
    <row r="187" spans="1:12" s="41" customFormat="1" ht="14.25">
      <c r="A187" s="44"/>
      <c r="B187" s="42"/>
      <c r="C187" s="50"/>
      <c r="D187" s="44"/>
      <c r="E187" s="45"/>
      <c r="F187" s="45"/>
      <c r="G187" s="45"/>
      <c r="H187" s="46"/>
      <c r="I187" s="40"/>
      <c r="J187" s="5"/>
      <c r="K187" s="26"/>
      <c r="L187" s="55"/>
    </row>
    <row r="188" spans="1:12" s="41" customFormat="1" ht="14.25">
      <c r="A188" s="44"/>
      <c r="B188" s="42"/>
      <c r="C188" s="50"/>
      <c r="D188" s="44"/>
      <c r="E188" s="45"/>
      <c r="F188" s="45"/>
      <c r="G188" s="45"/>
      <c r="H188" s="46"/>
      <c r="I188" s="40"/>
      <c r="J188" s="5"/>
      <c r="K188" s="26"/>
      <c r="L188" s="55"/>
    </row>
    <row r="189" spans="1:12" s="41" customFormat="1" ht="14.25">
      <c r="A189" s="44"/>
      <c r="B189" s="42"/>
      <c r="C189" s="50"/>
      <c r="D189" s="44"/>
      <c r="E189" s="45"/>
      <c r="F189" s="45"/>
      <c r="G189" s="45"/>
      <c r="H189" s="46"/>
      <c r="I189" s="40"/>
      <c r="J189" s="5"/>
      <c r="K189" s="51"/>
      <c r="L189" s="51"/>
    </row>
    <row r="190" spans="1:12" s="41" customFormat="1" ht="14.25">
      <c r="A190" s="44"/>
      <c r="B190" s="42"/>
      <c r="C190" s="50"/>
      <c r="D190" s="44"/>
      <c r="E190" s="45"/>
      <c r="F190" s="45"/>
      <c r="G190" s="45"/>
      <c r="H190" s="46"/>
      <c r="I190" s="40"/>
      <c r="J190" s="5"/>
      <c r="K190" s="51"/>
      <c r="L190" s="51"/>
    </row>
    <row r="191" spans="1:12" s="41" customFormat="1" ht="14.25">
      <c r="A191" s="44"/>
      <c r="B191" s="42"/>
      <c r="C191" s="50"/>
      <c r="D191" s="44"/>
      <c r="E191" s="45"/>
      <c r="F191" s="45"/>
      <c r="G191" s="45"/>
      <c r="H191" s="46"/>
      <c r="I191" s="40"/>
      <c r="J191" s="5"/>
      <c r="K191" s="51"/>
      <c r="L191" s="51"/>
    </row>
    <row r="192" spans="1:12" s="41" customFormat="1" ht="14.25">
      <c r="A192" s="44"/>
      <c r="B192" s="42"/>
      <c r="C192" s="50"/>
      <c r="D192" s="44"/>
      <c r="E192" s="45"/>
      <c r="F192" s="45"/>
      <c r="G192" s="45"/>
      <c r="H192" s="46"/>
      <c r="I192" s="40"/>
      <c r="J192" s="5"/>
      <c r="K192" s="51"/>
      <c r="L192" s="51"/>
    </row>
    <row r="193" spans="1:12" s="41" customFormat="1" ht="14.25">
      <c r="A193" s="44"/>
      <c r="B193" s="42"/>
      <c r="C193" s="50"/>
      <c r="D193" s="44"/>
      <c r="E193" s="45"/>
      <c r="F193" s="45"/>
      <c r="G193" s="45"/>
      <c r="H193" s="46"/>
      <c r="I193" s="40"/>
      <c r="J193" s="5"/>
      <c r="K193" s="51"/>
      <c r="L193" s="51"/>
    </row>
    <row r="194" spans="1:12" s="41" customFormat="1" ht="14.25">
      <c r="A194" s="44"/>
      <c r="B194" s="42"/>
      <c r="C194" s="50"/>
      <c r="D194" s="44"/>
      <c r="E194" s="45"/>
      <c r="F194" s="45"/>
      <c r="G194" s="45"/>
      <c r="H194" s="46"/>
      <c r="I194" s="40"/>
      <c r="J194" s="5"/>
      <c r="K194" s="51"/>
      <c r="L194" s="51"/>
    </row>
    <row r="195" spans="1:12" s="41" customFormat="1" ht="14.25">
      <c r="A195" s="44"/>
      <c r="B195" s="42"/>
      <c r="C195" s="50"/>
      <c r="D195" s="44"/>
      <c r="E195" s="45"/>
      <c r="F195" s="45"/>
      <c r="G195" s="45"/>
      <c r="H195" s="46"/>
      <c r="I195" s="40"/>
      <c r="J195" s="5"/>
      <c r="K195" s="51"/>
      <c r="L195" s="51"/>
    </row>
    <row r="196" spans="1:12" s="41" customFormat="1" ht="14.25">
      <c r="A196" s="44"/>
      <c r="B196" s="42"/>
      <c r="C196" s="50"/>
      <c r="D196" s="44"/>
      <c r="E196" s="45"/>
      <c r="F196" s="45"/>
      <c r="G196" s="45"/>
      <c r="H196" s="46"/>
      <c r="I196" s="40"/>
      <c r="J196" s="5"/>
      <c r="K196" s="51"/>
      <c r="L196" s="51"/>
    </row>
    <row r="197" spans="1:12" s="41" customFormat="1" ht="14.25">
      <c r="A197" s="44"/>
      <c r="B197" s="42"/>
      <c r="C197" s="50"/>
      <c r="D197" s="44"/>
      <c r="E197" s="45"/>
      <c r="F197" s="45"/>
      <c r="G197" s="45"/>
      <c r="H197" s="46"/>
      <c r="I197" s="40"/>
      <c r="J197" s="5"/>
      <c r="K197" s="51"/>
      <c r="L197" s="51"/>
    </row>
    <row r="198" spans="1:12" s="41" customFormat="1" ht="55.5" customHeight="1">
      <c r="A198" s="44"/>
      <c r="B198" s="42"/>
      <c r="C198" s="50"/>
      <c r="D198" s="44"/>
      <c r="E198" s="45"/>
      <c r="F198" s="45"/>
      <c r="G198" s="45"/>
      <c r="H198" s="46"/>
      <c r="I198" s="40"/>
      <c r="J198" s="5"/>
      <c r="K198" s="51"/>
      <c r="L198" s="51"/>
    </row>
    <row r="199" spans="1:12" s="41" customFormat="1" ht="78" customHeight="1">
      <c r="A199" s="44"/>
      <c r="B199" s="42"/>
      <c r="C199" s="50"/>
      <c r="D199" s="44"/>
      <c r="E199" s="45"/>
      <c r="F199" s="45"/>
      <c r="G199" s="45"/>
      <c r="H199" s="46"/>
      <c r="I199" s="40"/>
      <c r="J199" s="5"/>
      <c r="K199" s="51"/>
      <c r="L199" s="51"/>
    </row>
    <row r="200" spans="1:12" s="41" customFormat="1" ht="14.25">
      <c r="A200" s="44"/>
      <c r="B200" s="42"/>
      <c r="C200" s="50"/>
      <c r="D200" s="44"/>
      <c r="E200" s="45"/>
      <c r="F200" s="45"/>
      <c r="G200" s="45"/>
      <c r="H200" s="46"/>
      <c r="I200" s="40"/>
      <c r="J200" s="5"/>
      <c r="K200" s="51"/>
      <c r="L200" s="51"/>
    </row>
    <row r="201" spans="1:12" s="41" customFormat="1" ht="14.25">
      <c r="A201" s="44"/>
      <c r="B201" s="42"/>
      <c r="C201" s="50"/>
      <c r="D201" s="44"/>
      <c r="E201" s="45"/>
      <c r="F201" s="45"/>
      <c r="G201" s="45"/>
      <c r="H201" s="46"/>
      <c r="I201" s="40"/>
      <c r="J201" s="5"/>
      <c r="K201" s="51"/>
      <c r="L201" s="51"/>
    </row>
    <row r="202" spans="1:12" s="41" customFormat="1" ht="14.25">
      <c r="A202" s="44"/>
      <c r="B202" s="42"/>
      <c r="C202" s="50"/>
      <c r="D202" s="44"/>
      <c r="E202" s="45"/>
      <c r="F202" s="45"/>
      <c r="G202" s="45"/>
      <c r="H202" s="46"/>
      <c r="I202" s="40"/>
      <c r="J202" s="5"/>
      <c r="K202" s="51"/>
      <c r="L202" s="51"/>
    </row>
    <row r="203" spans="1:12" s="41" customFormat="1" ht="14.25">
      <c r="A203" s="44"/>
      <c r="B203" s="42"/>
      <c r="C203" s="50"/>
      <c r="D203" s="44"/>
      <c r="E203" s="45"/>
      <c r="F203" s="45"/>
      <c r="G203" s="45"/>
      <c r="H203" s="46"/>
      <c r="I203" s="40"/>
      <c r="J203" s="5"/>
      <c r="K203" s="51"/>
      <c r="L203" s="51"/>
    </row>
    <row r="204" spans="1:12" s="41" customFormat="1" ht="58.5" customHeight="1">
      <c r="A204" s="44"/>
      <c r="B204" s="42"/>
      <c r="C204" s="50"/>
      <c r="D204" s="44"/>
      <c r="E204" s="45"/>
      <c r="F204" s="45"/>
      <c r="G204" s="45"/>
      <c r="H204" s="46"/>
      <c r="I204" s="40"/>
      <c r="J204" s="5"/>
      <c r="K204" s="51"/>
      <c r="L204" s="51"/>
    </row>
    <row r="205" spans="1:12" s="41" customFormat="1" ht="14.25">
      <c r="A205" s="44"/>
      <c r="B205" s="42"/>
      <c r="C205" s="50"/>
      <c r="D205" s="44"/>
      <c r="E205" s="45"/>
      <c r="F205" s="45"/>
      <c r="G205" s="45"/>
      <c r="H205" s="46"/>
      <c r="I205" s="40"/>
      <c r="J205" s="5"/>
      <c r="K205" s="51"/>
      <c r="L205" s="51"/>
    </row>
    <row r="206" spans="1:12" s="41" customFormat="1" ht="14.25">
      <c r="A206" s="44"/>
      <c r="B206" s="42"/>
      <c r="C206" s="50"/>
      <c r="D206" s="44"/>
      <c r="E206" s="45"/>
      <c r="F206" s="45"/>
      <c r="G206" s="45"/>
      <c r="H206" s="46"/>
      <c r="I206" s="40"/>
      <c r="J206" s="5"/>
      <c r="K206" s="51"/>
      <c r="L206" s="51"/>
    </row>
    <row r="207" spans="1:12" s="41" customFormat="1" ht="14.25">
      <c r="A207" s="44"/>
      <c r="B207" s="42"/>
      <c r="C207" s="50"/>
      <c r="D207" s="44"/>
      <c r="E207" s="45"/>
      <c r="F207" s="45"/>
      <c r="G207" s="45"/>
      <c r="H207" s="46"/>
      <c r="I207" s="40"/>
      <c r="J207" s="5"/>
      <c r="K207" s="51"/>
      <c r="L207" s="51"/>
    </row>
    <row r="208" spans="1:12" s="41" customFormat="1" ht="14.25">
      <c r="A208" s="44"/>
      <c r="B208" s="42"/>
      <c r="C208" s="50"/>
      <c r="D208" s="44"/>
      <c r="E208" s="45"/>
      <c r="F208" s="45"/>
      <c r="G208" s="45"/>
      <c r="H208" s="46"/>
      <c r="I208" s="40"/>
      <c r="J208" s="5"/>
      <c r="K208" s="51"/>
      <c r="L208" s="51"/>
    </row>
    <row r="209" spans="1:12" s="41" customFormat="1" ht="14.25">
      <c r="A209" s="44"/>
      <c r="B209" s="42"/>
      <c r="C209" s="50"/>
      <c r="D209" s="44"/>
      <c r="E209" s="45"/>
      <c r="F209" s="45"/>
      <c r="G209" s="45"/>
      <c r="H209" s="46"/>
      <c r="I209" s="40"/>
      <c r="J209" s="5"/>
      <c r="K209" s="51"/>
      <c r="L209" s="51"/>
    </row>
    <row r="210" spans="1:12" s="41" customFormat="1" ht="14.25">
      <c r="A210" s="44"/>
      <c r="B210" s="42"/>
      <c r="C210" s="50"/>
      <c r="D210" s="44"/>
      <c r="E210" s="45"/>
      <c r="F210" s="45"/>
      <c r="G210" s="45"/>
      <c r="H210" s="46"/>
      <c r="I210" s="8"/>
      <c r="J210" s="48"/>
      <c r="K210" s="51"/>
      <c r="L210" s="51"/>
    </row>
    <row r="211" spans="1:12" s="41" customFormat="1" ht="14.25">
      <c r="A211" s="44"/>
      <c r="B211" s="42"/>
      <c r="C211" s="50"/>
      <c r="D211" s="44"/>
      <c r="E211" s="45"/>
      <c r="F211" s="45"/>
      <c r="G211" s="45"/>
      <c r="H211" s="46"/>
      <c r="I211" s="40"/>
      <c r="J211" s="5"/>
      <c r="K211" s="51"/>
      <c r="L211" s="51"/>
    </row>
    <row r="212" spans="1:12" s="41" customFormat="1" ht="14.25">
      <c r="A212" s="44"/>
      <c r="B212" s="42"/>
      <c r="C212" s="50"/>
      <c r="D212" s="44"/>
      <c r="E212" s="45"/>
      <c r="F212" s="45"/>
      <c r="G212" s="45"/>
      <c r="H212" s="46"/>
      <c r="I212" s="40"/>
      <c r="J212" s="5"/>
      <c r="K212" s="35"/>
      <c r="L212" s="49"/>
    </row>
    <row r="213" spans="1:12" s="41" customFormat="1" ht="17.25">
      <c r="A213" s="44"/>
      <c r="B213" s="42"/>
      <c r="C213" s="50"/>
      <c r="D213" s="44"/>
      <c r="E213" s="45"/>
      <c r="F213" s="45"/>
      <c r="G213" s="45"/>
      <c r="H213" s="46"/>
      <c r="I213" s="52"/>
      <c r="J213" s="9"/>
      <c r="K213" s="6"/>
      <c r="L213" s="5"/>
    </row>
    <row r="214" spans="1:12" s="41" customFormat="1" ht="14.25">
      <c r="A214" s="44"/>
      <c r="B214" s="42"/>
      <c r="C214" s="50"/>
      <c r="D214" s="44"/>
      <c r="E214" s="45"/>
      <c r="F214" s="45"/>
      <c r="G214" s="45"/>
      <c r="H214" s="46"/>
      <c r="I214" s="40"/>
      <c r="J214" s="5"/>
      <c r="K214" s="26"/>
      <c r="L214" s="5"/>
    </row>
    <row r="215" spans="1:12" s="41" customFormat="1" ht="17.25">
      <c r="A215" s="44"/>
      <c r="B215" s="42"/>
      <c r="C215" s="50"/>
      <c r="D215" s="44"/>
      <c r="E215" s="45"/>
      <c r="F215" s="45"/>
      <c r="G215" s="45"/>
      <c r="H215" s="46"/>
      <c r="I215" s="40"/>
      <c r="J215" s="5"/>
      <c r="K215" s="7"/>
      <c r="L215" s="9"/>
    </row>
    <row r="216" spans="1:12" s="41" customFormat="1" ht="14.25">
      <c r="A216" s="44"/>
      <c r="B216" s="42"/>
      <c r="C216" s="50"/>
      <c r="D216" s="44"/>
      <c r="E216" s="45"/>
      <c r="F216" s="45"/>
      <c r="G216" s="45"/>
      <c r="H216" s="46"/>
      <c r="I216" s="40"/>
      <c r="J216" s="5"/>
      <c r="K216" s="51"/>
      <c r="L216" s="51"/>
    </row>
    <row r="217" spans="1:12" s="41" customFormat="1" ht="14.25">
      <c r="A217" s="44"/>
      <c r="B217" s="42"/>
      <c r="C217" s="50"/>
      <c r="D217" s="44"/>
      <c r="E217" s="45"/>
      <c r="F217" s="45"/>
      <c r="G217" s="45"/>
      <c r="H217" s="46"/>
      <c r="I217" s="40"/>
      <c r="J217" s="5"/>
      <c r="K217" s="51"/>
      <c r="L217" s="51"/>
    </row>
    <row r="218" spans="1:12" s="41" customFormat="1" ht="14.25">
      <c r="A218" s="44"/>
      <c r="B218" s="42"/>
      <c r="C218" s="50"/>
      <c r="D218" s="44"/>
      <c r="E218" s="45"/>
      <c r="F218" s="45"/>
      <c r="G218" s="45"/>
      <c r="H218" s="46"/>
      <c r="I218" s="40"/>
      <c r="J218" s="5"/>
      <c r="K218" s="51"/>
      <c r="L218" s="51"/>
    </row>
    <row r="219" spans="1:12" s="41" customFormat="1" ht="14.25">
      <c r="A219" s="44"/>
      <c r="B219" s="42"/>
      <c r="C219" s="50"/>
      <c r="D219" s="44"/>
      <c r="E219" s="45"/>
      <c r="F219" s="45"/>
      <c r="G219" s="45"/>
      <c r="H219" s="46"/>
      <c r="I219" s="40"/>
      <c r="J219" s="5"/>
      <c r="K219" s="51"/>
      <c r="L219" s="51"/>
    </row>
    <row r="220" spans="1:12" s="41" customFormat="1" ht="14.25">
      <c r="A220" s="44"/>
      <c r="B220" s="42"/>
      <c r="C220" s="50"/>
      <c r="D220" s="44"/>
      <c r="E220" s="45"/>
      <c r="F220" s="45"/>
      <c r="G220" s="45"/>
      <c r="H220" s="46"/>
      <c r="I220" s="40"/>
      <c r="J220" s="5"/>
      <c r="K220" s="51"/>
      <c r="L220" s="51"/>
    </row>
    <row r="221" spans="1:12" s="41" customFormat="1" ht="14.25">
      <c r="A221" s="44"/>
      <c r="B221" s="42"/>
      <c r="C221" s="50"/>
      <c r="D221" s="44"/>
      <c r="E221" s="45"/>
      <c r="F221" s="45"/>
      <c r="G221" s="45"/>
      <c r="H221" s="46"/>
      <c r="I221" s="40"/>
      <c r="J221" s="5"/>
      <c r="K221" s="51"/>
      <c r="L221" s="51"/>
    </row>
    <row r="222" spans="1:12" s="41" customFormat="1" ht="14.25">
      <c r="A222" s="44"/>
      <c r="B222" s="42"/>
      <c r="C222" s="50"/>
      <c r="D222" s="44"/>
      <c r="E222" s="45"/>
      <c r="F222" s="45"/>
      <c r="G222" s="45"/>
      <c r="H222" s="46"/>
      <c r="I222" s="40"/>
      <c r="J222" s="5"/>
      <c r="K222" s="51"/>
      <c r="L222" s="51"/>
    </row>
    <row r="223" spans="1:12" s="41" customFormat="1" ht="14.25">
      <c r="A223" s="44"/>
      <c r="B223" s="42"/>
      <c r="C223" s="50"/>
      <c r="D223" s="44"/>
      <c r="E223" s="45"/>
      <c r="F223" s="45"/>
      <c r="G223" s="45"/>
      <c r="H223" s="46"/>
      <c r="I223" s="40"/>
      <c r="J223" s="5"/>
      <c r="K223" s="51"/>
      <c r="L223" s="51"/>
    </row>
    <row r="224" spans="1:12" s="41" customFormat="1" ht="14.25">
      <c r="A224" s="44"/>
      <c r="B224" s="42"/>
      <c r="C224" s="50"/>
      <c r="D224" s="44"/>
      <c r="E224" s="45"/>
      <c r="F224" s="45"/>
      <c r="G224" s="45"/>
      <c r="H224" s="46"/>
      <c r="I224" s="40"/>
      <c r="J224" s="5"/>
      <c r="K224" s="51"/>
      <c r="L224" s="51"/>
    </row>
    <row r="225" spans="1:12" s="41" customFormat="1" ht="14.25">
      <c r="A225" s="44"/>
      <c r="B225" s="42"/>
      <c r="C225" s="50"/>
      <c r="D225" s="44"/>
      <c r="E225" s="45"/>
      <c r="F225" s="45"/>
      <c r="G225" s="45"/>
      <c r="H225" s="46"/>
      <c r="I225" s="40"/>
      <c r="J225" s="5"/>
      <c r="K225" s="51"/>
      <c r="L225" s="51"/>
    </row>
    <row r="226" spans="1:12" s="41" customFormat="1" ht="14.25">
      <c r="A226" s="44"/>
      <c r="B226" s="42"/>
      <c r="C226" s="50"/>
      <c r="D226" s="44"/>
      <c r="E226" s="45"/>
      <c r="F226" s="45"/>
      <c r="G226" s="45"/>
      <c r="H226" s="46"/>
      <c r="I226" s="40"/>
      <c r="J226" s="5"/>
      <c r="K226" s="51"/>
      <c r="L226" s="51"/>
    </row>
    <row r="227" spans="1:12" s="41" customFormat="1" ht="14.25">
      <c r="A227" s="44"/>
      <c r="B227" s="42"/>
      <c r="C227" s="50"/>
      <c r="D227" s="44"/>
      <c r="E227" s="45"/>
      <c r="F227" s="45"/>
      <c r="G227" s="45"/>
      <c r="H227" s="46"/>
      <c r="I227" s="40"/>
      <c r="J227" s="5"/>
      <c r="K227" s="51"/>
      <c r="L227" s="51"/>
    </row>
    <row r="228" spans="1:12" s="41" customFormat="1" ht="14.25">
      <c r="A228" s="44"/>
      <c r="B228" s="42"/>
      <c r="C228" s="50"/>
      <c r="D228" s="44"/>
      <c r="E228" s="45"/>
      <c r="F228" s="45"/>
      <c r="G228" s="45"/>
      <c r="H228" s="46"/>
      <c r="I228" s="40"/>
      <c r="J228" s="5"/>
      <c r="K228" s="51"/>
      <c r="L228" s="51"/>
    </row>
    <row r="229" spans="1:12" s="41" customFormat="1" ht="14.25">
      <c r="A229" s="44"/>
      <c r="B229" s="42"/>
      <c r="C229" s="50"/>
      <c r="D229" s="44"/>
      <c r="E229" s="45"/>
      <c r="F229" s="45"/>
      <c r="G229" s="45"/>
      <c r="H229" s="46"/>
      <c r="I229" s="40"/>
      <c r="J229" s="5"/>
      <c r="K229" s="51"/>
      <c r="L229" s="51"/>
    </row>
    <row r="230" spans="1:12" s="41" customFormat="1" ht="14.25">
      <c r="A230" s="44"/>
      <c r="B230" s="42"/>
      <c r="C230" s="50"/>
      <c r="D230" s="44"/>
      <c r="E230" s="45"/>
      <c r="F230" s="45"/>
      <c r="G230" s="45"/>
      <c r="H230" s="46"/>
      <c r="I230" s="40"/>
      <c r="J230" s="5"/>
      <c r="K230" s="51"/>
      <c r="L230" s="51"/>
    </row>
    <row r="231" spans="1:12" s="41" customFormat="1" ht="17.25">
      <c r="A231" s="44"/>
      <c r="B231" s="42"/>
      <c r="C231" s="50"/>
      <c r="D231" s="44"/>
      <c r="E231" s="45"/>
      <c r="F231" s="45"/>
      <c r="G231" s="45"/>
      <c r="H231" s="46"/>
      <c r="I231" s="52"/>
      <c r="J231" s="9"/>
      <c r="K231" s="23"/>
      <c r="L231" s="5"/>
    </row>
    <row r="232" spans="1:12" s="41" customFormat="1" ht="14.25">
      <c r="A232" s="44"/>
      <c r="B232" s="42"/>
      <c r="C232" s="50"/>
      <c r="D232" s="44"/>
      <c r="E232" s="45"/>
      <c r="F232" s="45"/>
      <c r="G232" s="45"/>
      <c r="H232" s="46"/>
      <c r="I232" s="8"/>
      <c r="J232" s="35"/>
      <c r="K232" s="26"/>
      <c r="L232" s="5"/>
    </row>
    <row r="233" spans="1:12" s="41" customFormat="1" ht="17.25">
      <c r="A233" s="44"/>
      <c r="B233" s="42"/>
      <c r="C233" s="50"/>
      <c r="D233" s="44"/>
      <c r="E233" s="45"/>
      <c r="F233" s="45"/>
      <c r="G233" s="45"/>
      <c r="H233" s="46"/>
      <c r="I233" s="8"/>
      <c r="J233" s="35"/>
      <c r="K233" s="7"/>
      <c r="L233" s="9"/>
    </row>
    <row r="234" spans="1:12" s="41" customFormat="1" ht="14.25">
      <c r="A234" s="44"/>
      <c r="B234" s="42"/>
      <c r="C234" s="50"/>
      <c r="D234" s="44"/>
      <c r="E234" s="45"/>
      <c r="F234" s="45"/>
      <c r="G234" s="45"/>
      <c r="H234" s="46"/>
      <c r="I234" s="8"/>
      <c r="J234" s="35"/>
      <c r="K234" s="35"/>
      <c r="L234" s="35"/>
    </row>
    <row r="235" spans="1:12" s="41" customFormat="1" ht="14.25">
      <c r="A235" s="44"/>
      <c r="B235" s="42"/>
      <c r="C235" s="50"/>
      <c r="D235" s="44"/>
      <c r="E235" s="45"/>
      <c r="F235" s="45"/>
      <c r="G235" s="45"/>
      <c r="H235" s="46"/>
      <c r="I235" s="40"/>
      <c r="K235" s="35"/>
      <c r="L235" s="35"/>
    </row>
    <row r="236" spans="1:12" s="41" customFormat="1" ht="14.25">
      <c r="A236" s="44"/>
      <c r="B236" s="42"/>
      <c r="C236" s="50"/>
      <c r="D236" s="44"/>
      <c r="E236" s="45"/>
      <c r="F236" s="45"/>
      <c r="G236" s="45"/>
      <c r="H236" s="46"/>
      <c r="I236" s="8"/>
      <c r="J236" s="48"/>
      <c r="K236" s="35"/>
      <c r="L236" s="35"/>
    </row>
    <row r="237" spans="1:12" s="41" customFormat="1" ht="14.25">
      <c r="A237" s="44"/>
      <c r="B237" s="42"/>
      <c r="C237" s="50"/>
      <c r="D237" s="44"/>
      <c r="E237" s="45"/>
      <c r="F237" s="45"/>
      <c r="G237" s="45"/>
      <c r="H237" s="46"/>
      <c r="I237" s="40"/>
      <c r="K237" s="51"/>
      <c r="L237" s="51"/>
    </row>
    <row r="238" spans="1:12" s="41" customFormat="1" ht="14.25">
      <c r="A238" s="44"/>
      <c r="B238" s="42"/>
      <c r="C238" s="50"/>
      <c r="D238" s="44"/>
      <c r="E238" s="45"/>
      <c r="F238" s="45"/>
      <c r="G238" s="45"/>
      <c r="H238" s="46"/>
      <c r="I238" s="40"/>
      <c r="K238" s="35"/>
      <c r="L238" s="49"/>
    </row>
    <row r="239" spans="1:12" s="41" customFormat="1" ht="14.25">
      <c r="A239" s="44"/>
      <c r="B239" s="42"/>
      <c r="C239" s="50"/>
      <c r="D239" s="44"/>
      <c r="E239" s="45"/>
      <c r="F239" s="45"/>
      <c r="G239" s="45"/>
      <c r="H239" s="46"/>
      <c r="I239" s="40"/>
      <c r="K239" s="51"/>
      <c r="L239" s="51"/>
    </row>
    <row r="240" spans="1:12" s="41" customFormat="1" ht="14.25">
      <c r="A240" s="44"/>
      <c r="B240" s="42"/>
      <c r="C240" s="50"/>
      <c r="D240" s="44"/>
      <c r="E240" s="45"/>
      <c r="F240" s="45"/>
      <c r="G240" s="45"/>
      <c r="H240" s="46"/>
      <c r="I240" s="40"/>
      <c r="K240" s="51"/>
      <c r="L240" s="51"/>
    </row>
    <row r="241" spans="8:12" ht="14.25">
      <c r="H241" s="46"/>
      <c r="I241" s="40"/>
      <c r="J241" s="41"/>
      <c r="K241" s="51"/>
      <c r="L241" s="51"/>
    </row>
    <row r="242" spans="8:12" ht="14.25">
      <c r="H242" s="46"/>
      <c r="I242" s="40"/>
      <c r="J242" s="41"/>
      <c r="K242" s="51"/>
      <c r="L242" s="51"/>
    </row>
    <row r="243" spans="8:12" ht="17.25">
      <c r="H243" s="46"/>
      <c r="I243" s="52"/>
      <c r="J243" s="9"/>
      <c r="K243" s="23"/>
      <c r="L243" s="41"/>
    </row>
    <row r="244" spans="8:12" ht="17.25">
      <c r="H244" s="46"/>
      <c r="I244" s="52"/>
      <c r="J244" s="9"/>
      <c r="K244" s="26"/>
      <c r="L244" s="41"/>
    </row>
    <row r="245" spans="8:12" ht="17.25">
      <c r="H245" s="46"/>
      <c r="I245" s="52"/>
      <c r="J245" s="9"/>
      <c r="K245" s="7"/>
      <c r="L245" s="9"/>
    </row>
    <row r="246" spans="8:12" ht="17.25">
      <c r="H246" s="46"/>
      <c r="I246" s="52"/>
      <c r="J246" s="9"/>
      <c r="K246" s="7"/>
      <c r="L246" s="9"/>
    </row>
    <row r="247" spans="8:12" ht="17.25">
      <c r="H247" s="46"/>
      <c r="I247" s="40"/>
      <c r="J247" s="5"/>
      <c r="K247" s="7"/>
      <c r="L247" s="9"/>
    </row>
    <row r="248" spans="8:12" ht="17.25">
      <c r="H248" s="46"/>
      <c r="I248" s="40"/>
      <c r="J248" s="5"/>
      <c r="K248" s="7"/>
      <c r="L248" s="9"/>
    </row>
    <row r="249" spans="8:12" ht="14.25">
      <c r="H249" s="46"/>
      <c r="I249" s="40"/>
      <c r="J249" s="5"/>
      <c r="K249" s="51"/>
      <c r="L249" s="51"/>
    </row>
    <row r="250" spans="8:12" ht="14.25">
      <c r="H250" s="46"/>
      <c r="I250" s="40"/>
      <c r="J250" s="5"/>
      <c r="K250" s="51"/>
      <c r="L250" s="51"/>
    </row>
    <row r="251" spans="8:12" ht="14.25">
      <c r="H251" s="46"/>
      <c r="I251" s="40"/>
      <c r="J251" s="5"/>
      <c r="K251" s="51"/>
      <c r="L251" s="51"/>
    </row>
    <row r="252" spans="8:12" ht="14.25">
      <c r="H252" s="46"/>
      <c r="I252" s="40"/>
      <c r="J252" s="5"/>
      <c r="K252" s="51"/>
      <c r="L252" s="51"/>
    </row>
    <row r="253" spans="8:12" ht="17.25">
      <c r="H253" s="46"/>
      <c r="I253" s="52"/>
      <c r="J253" s="9"/>
      <c r="K253" s="23"/>
      <c r="L253" s="5"/>
    </row>
    <row r="254" spans="8:12" ht="14.25">
      <c r="H254" s="46"/>
      <c r="I254" s="40"/>
      <c r="J254" s="41"/>
      <c r="K254" s="26"/>
      <c r="L254" s="5"/>
    </row>
    <row r="255" spans="8:12" ht="17.25">
      <c r="H255" s="46"/>
      <c r="I255" s="40"/>
      <c r="J255" s="41"/>
      <c r="K255" s="7"/>
      <c r="L255" s="9"/>
    </row>
    <row r="256" spans="8:12" ht="14.25">
      <c r="H256" s="46"/>
      <c r="I256" s="40"/>
      <c r="J256" s="41"/>
      <c r="K256" s="51"/>
      <c r="L256" s="51"/>
    </row>
    <row r="257" spans="8:12" ht="14.25">
      <c r="H257" s="46"/>
      <c r="I257" s="40"/>
      <c r="J257" s="5"/>
      <c r="K257" s="51"/>
      <c r="L257" s="51"/>
    </row>
    <row r="258" spans="8:12" ht="14.25">
      <c r="H258" s="46"/>
      <c r="I258" s="40"/>
      <c r="J258" s="5"/>
      <c r="K258" s="51"/>
      <c r="L258" s="51"/>
    </row>
    <row r="259" spans="8:12" ht="17.25">
      <c r="H259" s="46"/>
      <c r="I259" s="60"/>
      <c r="J259" s="56"/>
      <c r="K259" s="23"/>
      <c r="L259" s="5"/>
    </row>
    <row r="260" spans="8:12" ht="14.25">
      <c r="H260" s="46"/>
      <c r="I260" s="40"/>
      <c r="J260" s="41"/>
      <c r="K260" s="23"/>
      <c r="L260" s="5"/>
    </row>
    <row r="261" spans="8:12" ht="17.25">
      <c r="H261" s="46"/>
      <c r="I261" s="40"/>
      <c r="J261" s="5"/>
      <c r="K261" s="57"/>
      <c r="L261" s="56"/>
    </row>
    <row r="262" spans="8:12" ht="14.25">
      <c r="H262" s="46"/>
      <c r="I262" s="40"/>
      <c r="J262" s="5"/>
      <c r="K262" s="51"/>
      <c r="L262" s="51"/>
    </row>
    <row r="263" spans="8:12" ht="14.25">
      <c r="H263" s="46"/>
      <c r="I263" s="142"/>
      <c r="J263" s="58"/>
      <c r="K263" s="23"/>
      <c r="L263" s="5"/>
    </row>
    <row r="264" spans="8:12" ht="12.75">
      <c r="H264" s="46"/>
      <c r="I264" s="142"/>
      <c r="J264" s="58"/>
      <c r="K264" s="61"/>
      <c r="L264" s="5"/>
    </row>
    <row r="265" spans="8:12" ht="18">
      <c r="H265" s="46"/>
      <c r="I265" s="142"/>
      <c r="J265" s="58"/>
      <c r="K265" s="62"/>
      <c r="L265" s="58"/>
    </row>
    <row r="266" spans="8:12" ht="18">
      <c r="H266" s="46"/>
      <c r="I266" s="143"/>
      <c r="J266" s="24"/>
      <c r="K266" s="62"/>
      <c r="L266" s="58"/>
    </row>
    <row r="267" spans="8:12" ht="18">
      <c r="H267" s="46"/>
      <c r="I267" s="143"/>
      <c r="J267" s="24"/>
      <c r="K267" s="62"/>
      <c r="L267" s="58"/>
    </row>
    <row r="268" spans="8:12" ht="18">
      <c r="H268" s="46"/>
      <c r="I268" s="143"/>
      <c r="J268" s="24"/>
      <c r="K268" s="22"/>
      <c r="L268" s="24"/>
    </row>
    <row r="269" spans="8:12" ht="18">
      <c r="H269" s="46"/>
      <c r="I269" s="143"/>
      <c r="J269" s="24"/>
      <c r="K269" s="24"/>
      <c r="L269" s="24"/>
    </row>
    <row r="270" spans="8:12" ht="18">
      <c r="H270" s="46"/>
      <c r="I270" s="144"/>
      <c r="J270" s="59"/>
      <c r="K270" s="25"/>
      <c r="L270" s="24"/>
    </row>
    <row r="271" spans="8:12" ht="18">
      <c r="H271" s="46"/>
      <c r="I271" s="143"/>
      <c r="J271" s="24"/>
      <c r="K271" s="25"/>
      <c r="L271" s="24"/>
    </row>
    <row r="272" spans="8:12" ht="18">
      <c r="H272" s="46"/>
      <c r="I272" s="40"/>
      <c r="J272" s="37"/>
      <c r="K272" s="63"/>
      <c r="L272" s="59"/>
    </row>
    <row r="273" spans="8:12" ht="18">
      <c r="H273" s="46"/>
      <c r="I273" s="145"/>
      <c r="J273" s="38"/>
      <c r="K273" s="64"/>
      <c r="L273" s="24"/>
    </row>
    <row r="274" spans="8:12" ht="12.75">
      <c r="H274" s="46"/>
      <c r="I274" s="40"/>
      <c r="J274" s="41"/>
      <c r="K274" s="37"/>
      <c r="L274" s="37"/>
    </row>
    <row r="275" spans="8:12" ht="12.75">
      <c r="H275" s="46"/>
      <c r="I275" s="40"/>
      <c r="J275" s="41"/>
      <c r="K275" s="38"/>
      <c r="L275" s="38"/>
    </row>
    <row r="276" spans="8:12" ht="13.5">
      <c r="H276" s="46"/>
      <c r="I276" s="40"/>
      <c r="J276" s="41"/>
      <c r="K276" s="39"/>
      <c r="L276" s="41"/>
    </row>
    <row r="277" spans="8:12" ht="12.75">
      <c r="H277" s="46"/>
      <c r="I277" s="40"/>
      <c r="J277" s="41"/>
      <c r="L277" s="41"/>
    </row>
    <row r="278" spans="8:12" ht="12.75">
      <c r="H278" s="46"/>
      <c r="I278" s="40"/>
      <c r="J278" s="41"/>
      <c r="L278" s="41"/>
    </row>
    <row r="279" spans="8:12" ht="12.75">
      <c r="H279" s="46"/>
      <c r="I279" s="40"/>
      <c r="J279" s="41"/>
      <c r="L279" s="41"/>
    </row>
    <row r="280" spans="8:12" ht="12.75">
      <c r="H280" s="46"/>
      <c r="I280" s="40"/>
      <c r="J280" s="41"/>
      <c r="L280" s="41"/>
    </row>
    <row r="281" spans="8:12" ht="12.75">
      <c r="H281" s="46"/>
      <c r="I281" s="40"/>
      <c r="J281" s="41"/>
      <c r="L281" s="41"/>
    </row>
    <row r="282" spans="8:12" ht="12.75">
      <c r="H282" s="46"/>
      <c r="I282" s="40"/>
      <c r="J282" s="41"/>
      <c r="L282" s="41"/>
    </row>
    <row r="283" spans="8:12" ht="12.75">
      <c r="H283" s="46"/>
      <c r="I283" s="40"/>
      <c r="J283" s="41"/>
      <c r="L283" s="41"/>
    </row>
    <row r="284" spans="8:12" ht="12.75">
      <c r="H284" s="46"/>
      <c r="I284" s="40"/>
      <c r="J284" s="41"/>
      <c r="L284" s="41"/>
    </row>
    <row r="285" spans="8:12" ht="12.75">
      <c r="H285" s="46"/>
      <c r="I285" s="40"/>
      <c r="J285" s="41"/>
      <c r="L285" s="41"/>
    </row>
    <row r="286" spans="8:12" ht="12.75">
      <c r="H286" s="46"/>
      <c r="I286" s="40"/>
      <c r="J286" s="41"/>
      <c r="L286" s="41"/>
    </row>
    <row r="287" spans="8:12" ht="12.75">
      <c r="H287" s="46"/>
      <c r="I287" s="40"/>
      <c r="J287" s="41"/>
      <c r="L287" s="41"/>
    </row>
    <row r="288" spans="8:12" ht="12.75">
      <c r="H288" s="46"/>
      <c r="I288" s="40"/>
      <c r="J288" s="41"/>
      <c r="L288" s="41"/>
    </row>
    <row r="289" spans="8:12" ht="12.75">
      <c r="H289" s="46"/>
      <c r="I289" s="40"/>
      <c r="J289" s="41"/>
      <c r="L289" s="41"/>
    </row>
    <row r="290" spans="8:12" ht="12.75">
      <c r="H290" s="46"/>
      <c r="I290" s="40"/>
      <c r="J290" s="41"/>
      <c r="L290" s="41"/>
    </row>
    <row r="291" spans="8:12" ht="12.75">
      <c r="H291" s="46"/>
      <c r="I291" s="40"/>
      <c r="J291" s="41"/>
      <c r="L291" s="41"/>
    </row>
    <row r="292" spans="9:12" ht="12.75">
      <c r="I292" s="40"/>
      <c r="J292" s="41"/>
      <c r="L292" s="41"/>
    </row>
    <row r="293" spans="9:12" ht="12.75">
      <c r="I293" s="40"/>
      <c r="J293" s="41"/>
      <c r="L293" s="41"/>
    </row>
    <row r="294" spans="9:12" ht="12.75">
      <c r="I294" s="40"/>
      <c r="J294" s="41"/>
      <c r="L294" s="41"/>
    </row>
    <row r="295" spans="9:12" ht="12.75">
      <c r="I295" s="40"/>
      <c r="J295" s="41"/>
      <c r="L295" s="41"/>
    </row>
    <row r="296" spans="9:12" ht="12.75">
      <c r="I296" s="40"/>
      <c r="J296" s="41"/>
      <c r="L296" s="41"/>
    </row>
    <row r="297" spans="9:12" ht="12.75">
      <c r="I297" s="40"/>
      <c r="J297" s="41"/>
      <c r="L297" s="41"/>
    </row>
    <row r="298" spans="9:12" ht="12.75">
      <c r="I298" s="40"/>
      <c r="J298" s="41"/>
      <c r="L298" s="41"/>
    </row>
    <row r="299" spans="9:12" ht="12.75">
      <c r="I299" s="40"/>
      <c r="J299" s="41"/>
      <c r="L299" s="41"/>
    </row>
    <row r="300" spans="9:12" ht="12.75">
      <c r="I300" s="40"/>
      <c r="J300" s="41"/>
      <c r="L300" s="41"/>
    </row>
    <row r="301" spans="9:12" ht="12.75">
      <c r="I301" s="40"/>
      <c r="J301" s="41"/>
      <c r="L301" s="41"/>
    </row>
    <row r="302" spans="9:12" ht="12.75">
      <c r="I302" s="40"/>
      <c r="J302" s="41"/>
      <c r="L302" s="41"/>
    </row>
    <row r="303" spans="9:12" ht="12.75">
      <c r="I303" s="40"/>
      <c r="J303" s="41"/>
      <c r="L303" s="41"/>
    </row>
    <row r="304" spans="9:12" ht="12.75">
      <c r="I304" s="40"/>
      <c r="J304" s="41"/>
      <c r="L304" s="41"/>
    </row>
    <row r="305" spans="9:12" ht="12.75">
      <c r="I305" s="40"/>
      <c r="J305" s="41"/>
      <c r="L305" s="41"/>
    </row>
    <row r="306" spans="9:12" ht="12.75">
      <c r="I306" s="40"/>
      <c r="J306" s="41"/>
      <c r="L306" s="41"/>
    </row>
    <row r="307" spans="9:12" ht="12.75">
      <c r="I307" s="40"/>
      <c r="J307" s="41"/>
      <c r="L307" s="41"/>
    </row>
    <row r="308" spans="9:12" ht="12.75">
      <c r="I308" s="40"/>
      <c r="J308" s="41"/>
      <c r="L308" s="41"/>
    </row>
    <row r="309" spans="9:12" ht="12.75">
      <c r="I309" s="40"/>
      <c r="J309" s="41"/>
      <c r="L309" s="41"/>
    </row>
    <row r="310" spans="9:12" ht="12.75">
      <c r="I310" s="40"/>
      <c r="J310" s="41"/>
      <c r="L310" s="41"/>
    </row>
    <row r="311" spans="9:12" ht="12.75">
      <c r="I311" s="40"/>
      <c r="J311" s="41"/>
      <c r="L311" s="41"/>
    </row>
    <row r="312" spans="9:12" ht="12.75">
      <c r="I312" s="40"/>
      <c r="J312" s="41"/>
      <c r="L312" s="41"/>
    </row>
    <row r="313" spans="9:12" ht="12.75">
      <c r="I313" s="40"/>
      <c r="J313" s="41"/>
      <c r="L313" s="41"/>
    </row>
    <row r="314" spans="9:12" ht="12.75">
      <c r="I314" s="40"/>
      <c r="J314" s="41"/>
      <c r="L314" s="41"/>
    </row>
    <row r="315" spans="9:12" ht="12.75">
      <c r="I315" s="40"/>
      <c r="J315" s="41"/>
      <c r="L315" s="41"/>
    </row>
    <row r="316" spans="9:12" ht="12.75">
      <c r="I316" s="40"/>
      <c r="J316" s="41"/>
      <c r="L316" s="41"/>
    </row>
    <row r="317" spans="9:12" ht="12.75">
      <c r="I317" s="40"/>
      <c r="J317" s="41"/>
      <c r="L317" s="41"/>
    </row>
    <row r="318" spans="9:12" ht="12.75">
      <c r="I318" s="40"/>
      <c r="J318" s="41"/>
      <c r="L318" s="41"/>
    </row>
    <row r="319" spans="9:12" ht="12.75">
      <c r="I319" s="40"/>
      <c r="J319" s="41"/>
      <c r="L319" s="41"/>
    </row>
    <row r="320" spans="9:12" ht="12.75">
      <c r="I320" s="40"/>
      <c r="J320" s="41"/>
      <c r="L320" s="41"/>
    </row>
    <row r="321" spans="9:12" ht="12.75">
      <c r="I321" s="40"/>
      <c r="J321" s="41"/>
      <c r="L321" s="41"/>
    </row>
    <row r="322" spans="9:12" ht="12.75">
      <c r="I322" s="40"/>
      <c r="J322" s="41"/>
      <c r="L322" s="41"/>
    </row>
    <row r="323" spans="9:12" ht="12.75">
      <c r="I323" s="40"/>
      <c r="J323" s="41"/>
      <c r="L323" s="41"/>
    </row>
    <row r="324" spans="9:12" ht="12.75">
      <c r="I324" s="40"/>
      <c r="J324" s="41"/>
      <c r="L324" s="41"/>
    </row>
    <row r="325" spans="9:12" ht="12.75">
      <c r="I325" s="40"/>
      <c r="J325" s="41"/>
      <c r="L325" s="41"/>
    </row>
    <row r="326" spans="9:12" ht="12.75">
      <c r="I326" s="40"/>
      <c r="J326" s="41"/>
      <c r="L326" s="41"/>
    </row>
    <row r="327" spans="9:12" ht="12.75">
      <c r="I327" s="40"/>
      <c r="J327" s="41"/>
      <c r="L327" s="41"/>
    </row>
    <row r="328" spans="9:12" ht="12.75">
      <c r="I328" s="40"/>
      <c r="J328" s="41"/>
      <c r="L328" s="41"/>
    </row>
    <row r="329" spans="9:12" ht="12.75">
      <c r="I329" s="40"/>
      <c r="J329" s="41"/>
      <c r="L329" s="41"/>
    </row>
    <row r="330" spans="9:12" ht="12.75">
      <c r="I330" s="40"/>
      <c r="J330" s="41"/>
      <c r="L330" s="41"/>
    </row>
    <row r="331" spans="9:12" ht="12.75">
      <c r="I331" s="40"/>
      <c r="J331" s="41"/>
      <c r="L331" s="41"/>
    </row>
    <row r="332" spans="9:12" ht="12.75">
      <c r="I332" s="40"/>
      <c r="J332" s="41"/>
      <c r="L332" s="41"/>
    </row>
    <row r="333" spans="9:12" ht="12.75">
      <c r="I333" s="40"/>
      <c r="J333" s="41"/>
      <c r="L333" s="41"/>
    </row>
    <row r="334" spans="9:12" ht="12.75">
      <c r="I334" s="40"/>
      <c r="J334" s="41"/>
      <c r="L334" s="41"/>
    </row>
    <row r="335" spans="9:12" ht="12.75">
      <c r="I335" s="40"/>
      <c r="J335" s="41"/>
      <c r="L335" s="41"/>
    </row>
    <row r="336" spans="9:12" ht="12.75">
      <c r="I336" s="40"/>
      <c r="J336" s="41"/>
      <c r="L336" s="41"/>
    </row>
    <row r="337" spans="9:12" ht="12.75">
      <c r="I337" s="40"/>
      <c r="J337" s="41"/>
      <c r="L337" s="41"/>
    </row>
    <row r="338" spans="9:12" ht="12.75">
      <c r="I338" s="40"/>
      <c r="J338" s="41"/>
      <c r="L338" s="41"/>
    </row>
    <row r="339" spans="9:12" ht="12.75">
      <c r="I339" s="40"/>
      <c r="J339" s="41"/>
      <c r="L339" s="41"/>
    </row>
    <row r="340" spans="9:12" ht="12.75">
      <c r="I340" s="40"/>
      <c r="J340" s="41"/>
      <c r="L340" s="41"/>
    </row>
    <row r="341" spans="9:12" ht="12.75">
      <c r="I341" s="40"/>
      <c r="J341" s="41"/>
      <c r="L341" s="41"/>
    </row>
    <row r="342" spans="9:12" ht="12.75">
      <c r="I342" s="40"/>
      <c r="J342" s="41"/>
      <c r="L342" s="41"/>
    </row>
    <row r="343" spans="9:12" ht="12.75">
      <c r="I343" s="40"/>
      <c r="J343" s="41"/>
      <c r="L343" s="41"/>
    </row>
    <row r="344" spans="9:12" ht="12.75">
      <c r="I344" s="40"/>
      <c r="J344" s="41"/>
      <c r="L344" s="41"/>
    </row>
    <row r="345" spans="9:12" ht="12.75">
      <c r="I345" s="40"/>
      <c r="J345" s="41"/>
      <c r="L345" s="41"/>
    </row>
    <row r="346" spans="9:12" ht="12.75">
      <c r="I346" s="40"/>
      <c r="J346" s="41"/>
      <c r="L346" s="41"/>
    </row>
    <row r="347" spans="9:12" ht="12.75">
      <c r="I347" s="40"/>
      <c r="J347" s="41"/>
      <c r="L347" s="41"/>
    </row>
    <row r="348" spans="9:12" ht="12.75">
      <c r="I348" s="40"/>
      <c r="J348" s="41"/>
      <c r="L348" s="41"/>
    </row>
    <row r="349" spans="9:12" ht="12.75">
      <c r="I349" s="40"/>
      <c r="J349" s="41"/>
      <c r="L349" s="41"/>
    </row>
    <row r="350" spans="9:12" ht="12.75">
      <c r="I350" s="40"/>
      <c r="J350" s="41"/>
      <c r="L350" s="41"/>
    </row>
    <row r="351" spans="9:12" ht="12.75">
      <c r="I351" s="40"/>
      <c r="J351" s="41"/>
      <c r="L351" s="41"/>
    </row>
    <row r="352" spans="9:12" ht="12.75">
      <c r="I352" s="40"/>
      <c r="J352" s="41"/>
      <c r="L352" s="41"/>
    </row>
    <row r="353" spans="9:12" ht="12.75">
      <c r="I353" s="40"/>
      <c r="J353" s="41"/>
      <c r="L353" s="41"/>
    </row>
    <row r="354" spans="9:12" ht="12.75">
      <c r="I354" s="40"/>
      <c r="J354" s="41"/>
      <c r="L354" s="41"/>
    </row>
    <row r="355" spans="9:12" ht="12.75">
      <c r="I355" s="40"/>
      <c r="J355" s="41"/>
      <c r="L355" s="41"/>
    </row>
    <row r="356" spans="9:12" ht="12.75">
      <c r="I356" s="40"/>
      <c r="J356" s="41"/>
      <c r="L356" s="41"/>
    </row>
    <row r="357" spans="9:12" ht="12.75">
      <c r="I357" s="40"/>
      <c r="J357" s="41"/>
      <c r="L357" s="41"/>
    </row>
    <row r="358" spans="9:12" ht="12.75">
      <c r="I358" s="40"/>
      <c r="J358" s="41"/>
      <c r="L358" s="41"/>
    </row>
    <row r="359" spans="9:12" ht="12.75">
      <c r="I359" s="40"/>
      <c r="J359" s="41"/>
      <c r="L359" s="41"/>
    </row>
    <row r="360" spans="9:12" ht="12.75">
      <c r="I360" s="40"/>
      <c r="J360" s="41"/>
      <c r="L360" s="41"/>
    </row>
    <row r="361" spans="9:12" ht="12.75">
      <c r="I361" s="40"/>
      <c r="J361" s="41"/>
      <c r="L361" s="41"/>
    </row>
    <row r="362" spans="9:12" ht="12.75">
      <c r="I362" s="40"/>
      <c r="J362" s="41"/>
      <c r="L362" s="41"/>
    </row>
    <row r="363" spans="9:12" ht="12.75">
      <c r="I363" s="40"/>
      <c r="J363" s="41"/>
      <c r="L363" s="41"/>
    </row>
    <row r="364" spans="1:12" ht="12.75">
      <c r="A364" s="1"/>
      <c r="B364" s="250"/>
      <c r="C364" s="1"/>
      <c r="D364" s="1"/>
      <c r="E364" s="1"/>
      <c r="I364" s="40"/>
      <c r="J364" s="41"/>
      <c r="L364" s="41"/>
    </row>
    <row r="365" spans="1:12" ht="12.75">
      <c r="A365" s="1"/>
      <c r="B365" s="250"/>
      <c r="C365" s="1"/>
      <c r="D365" s="1"/>
      <c r="E365" s="1"/>
      <c r="I365" s="40"/>
      <c r="J365" s="41"/>
      <c r="L365" s="41"/>
    </row>
    <row r="366" spans="1:12" ht="12.75">
      <c r="A366" s="1"/>
      <c r="B366" s="250"/>
      <c r="C366" s="1"/>
      <c r="D366" s="1"/>
      <c r="E366" s="1"/>
      <c r="I366" s="40"/>
      <c r="J366" s="41"/>
      <c r="L366" s="41"/>
    </row>
    <row r="367" spans="1:12" ht="12.75">
      <c r="A367" s="1"/>
      <c r="B367" s="250"/>
      <c r="C367" s="1"/>
      <c r="D367" s="1"/>
      <c r="E367" s="1"/>
      <c r="I367" s="40"/>
      <c r="J367" s="41"/>
      <c r="L367" s="41"/>
    </row>
    <row r="368" spans="1:12" ht="12.75">
      <c r="A368" s="1"/>
      <c r="B368" s="250"/>
      <c r="C368" s="1"/>
      <c r="D368" s="1"/>
      <c r="E368" s="1"/>
      <c r="I368" s="40"/>
      <c r="J368" s="41"/>
      <c r="L368" s="41"/>
    </row>
    <row r="369" spans="1:12" ht="12.75">
      <c r="A369" s="1"/>
      <c r="B369" s="250"/>
      <c r="C369" s="1"/>
      <c r="D369" s="1"/>
      <c r="E369" s="1"/>
      <c r="I369" s="40"/>
      <c r="J369" s="41"/>
      <c r="L369" s="41"/>
    </row>
    <row r="370" spans="1:12" ht="12.75">
      <c r="A370" s="1"/>
      <c r="B370" s="250"/>
      <c r="C370" s="1"/>
      <c r="D370" s="1"/>
      <c r="E370" s="1"/>
      <c r="I370" s="40"/>
      <c r="J370" s="41"/>
      <c r="L370" s="41"/>
    </row>
    <row r="371" spans="1:12" ht="12.75">
      <c r="A371" s="1"/>
      <c r="B371" s="250"/>
      <c r="C371" s="1"/>
      <c r="D371" s="1"/>
      <c r="E371" s="1"/>
      <c r="I371" s="40"/>
      <c r="J371" s="41"/>
      <c r="L371" s="41"/>
    </row>
    <row r="372" spans="1:12" ht="12.75">
      <c r="A372" s="1"/>
      <c r="B372" s="250"/>
      <c r="C372" s="1"/>
      <c r="D372" s="1"/>
      <c r="E372" s="1"/>
      <c r="I372" s="40"/>
      <c r="J372" s="41"/>
      <c r="L372" s="41"/>
    </row>
    <row r="373" spans="1:12" ht="12.75">
      <c r="A373" s="1"/>
      <c r="B373" s="250"/>
      <c r="C373" s="1"/>
      <c r="D373" s="1"/>
      <c r="E373" s="1"/>
      <c r="I373" s="40"/>
      <c r="J373" s="41"/>
      <c r="L373" s="41"/>
    </row>
    <row r="374" spans="1:12" ht="12.75">
      <c r="A374" s="1"/>
      <c r="B374" s="250"/>
      <c r="C374" s="1"/>
      <c r="D374" s="1"/>
      <c r="E374" s="1"/>
      <c r="I374" s="40"/>
      <c r="J374" s="41"/>
      <c r="L374" s="41"/>
    </row>
    <row r="375" spans="1:12" ht="12.75">
      <c r="A375" s="1"/>
      <c r="B375" s="250"/>
      <c r="C375" s="1"/>
      <c r="D375" s="1"/>
      <c r="E375" s="1"/>
      <c r="F375" s="1"/>
      <c r="G375" s="1"/>
      <c r="H375" s="1"/>
      <c r="I375" s="40"/>
      <c r="J375" s="41"/>
      <c r="L375" s="41"/>
    </row>
    <row r="376" spans="1:12" ht="12.75">
      <c r="A376" s="1"/>
      <c r="B376" s="250"/>
      <c r="C376" s="1"/>
      <c r="D376" s="1"/>
      <c r="E376" s="1"/>
      <c r="F376" s="1"/>
      <c r="G376" s="1"/>
      <c r="H376" s="1"/>
      <c r="I376" s="40"/>
      <c r="J376" s="41"/>
      <c r="L376" s="41"/>
    </row>
    <row r="377" spans="1:12" ht="12.75">
      <c r="A377" s="1"/>
      <c r="B377" s="250"/>
      <c r="C377" s="1"/>
      <c r="D377" s="1"/>
      <c r="E377" s="1"/>
      <c r="F377" s="1"/>
      <c r="G377" s="1"/>
      <c r="H377" s="1"/>
      <c r="I377" s="40"/>
      <c r="J377" s="41"/>
      <c r="L377" s="41"/>
    </row>
    <row r="378" spans="1:12" ht="12.75">
      <c r="A378" s="1"/>
      <c r="B378" s="250"/>
      <c r="C378" s="1"/>
      <c r="D378" s="1"/>
      <c r="E378" s="1"/>
      <c r="F378" s="1"/>
      <c r="G378" s="1"/>
      <c r="H378" s="1"/>
      <c r="I378" s="40"/>
      <c r="J378" s="41"/>
      <c r="L378" s="41"/>
    </row>
    <row r="379" spans="1:12" ht="12.75">
      <c r="A379" s="1"/>
      <c r="B379" s="250"/>
      <c r="C379" s="1"/>
      <c r="D379" s="1"/>
      <c r="E379" s="1"/>
      <c r="F379" s="1"/>
      <c r="G379" s="1"/>
      <c r="H379" s="1"/>
      <c r="I379" s="40"/>
      <c r="J379" s="41"/>
      <c r="L379" s="41"/>
    </row>
    <row r="380" spans="1:12" ht="12.75">
      <c r="A380" s="1"/>
      <c r="B380" s="250"/>
      <c r="C380" s="1"/>
      <c r="D380" s="1"/>
      <c r="E380" s="1"/>
      <c r="F380" s="1"/>
      <c r="G380" s="1"/>
      <c r="H380" s="1"/>
      <c r="I380" s="40"/>
      <c r="J380" s="41"/>
      <c r="L380" s="41"/>
    </row>
    <row r="381" spans="1:12" ht="12.75">
      <c r="A381" s="1"/>
      <c r="B381" s="250"/>
      <c r="C381" s="1"/>
      <c r="D381" s="1"/>
      <c r="E381" s="1"/>
      <c r="F381" s="1"/>
      <c r="G381" s="1"/>
      <c r="H381" s="1"/>
      <c r="I381" s="40"/>
      <c r="J381" s="41"/>
      <c r="L381" s="41"/>
    </row>
    <row r="382" spans="1:12" ht="12.75">
      <c r="A382" s="1"/>
      <c r="B382" s="250"/>
      <c r="C382" s="1"/>
      <c r="D382" s="1"/>
      <c r="E382" s="1"/>
      <c r="F382" s="1"/>
      <c r="G382" s="1"/>
      <c r="H382" s="1"/>
      <c r="I382" s="40"/>
      <c r="J382" s="41"/>
      <c r="L382" s="41"/>
    </row>
    <row r="383" spans="6:12" ht="12.75">
      <c r="F383" s="1"/>
      <c r="G383" s="1"/>
      <c r="H383" s="1"/>
      <c r="I383" s="40"/>
      <c r="J383" s="41"/>
      <c r="L383" s="41"/>
    </row>
    <row r="384" spans="6:12" ht="12.75">
      <c r="F384" s="1"/>
      <c r="G384" s="1"/>
      <c r="H384" s="1"/>
      <c r="I384" s="40"/>
      <c r="J384" s="41"/>
      <c r="L384" s="41"/>
    </row>
    <row r="385" spans="6:12" ht="12.75">
      <c r="F385" s="1"/>
      <c r="G385" s="1"/>
      <c r="H385" s="1"/>
      <c r="I385" s="40"/>
      <c r="J385" s="41"/>
      <c r="L385" s="41"/>
    </row>
    <row r="386" spans="6:12" ht="12.75">
      <c r="F386" s="1"/>
      <c r="G386" s="1"/>
      <c r="H386" s="1"/>
      <c r="I386" s="40"/>
      <c r="J386" s="41"/>
      <c r="L386" s="41"/>
    </row>
    <row r="387" spans="6:12" ht="12.75">
      <c r="F387" s="1"/>
      <c r="G387" s="1"/>
      <c r="H387" s="1"/>
      <c r="I387" s="40"/>
      <c r="J387" s="41"/>
      <c r="L387" s="41"/>
    </row>
    <row r="388" spans="6:12" ht="12.75">
      <c r="F388" s="1"/>
      <c r="G388" s="1"/>
      <c r="H388" s="1"/>
      <c r="I388" s="40"/>
      <c r="J388" s="41"/>
      <c r="L388" s="41"/>
    </row>
    <row r="389" spans="6:12" ht="12.75">
      <c r="F389" s="1"/>
      <c r="G389" s="1"/>
      <c r="H389" s="1"/>
      <c r="I389" s="40"/>
      <c r="J389" s="41"/>
      <c r="L389" s="41"/>
    </row>
    <row r="390" spans="6:12" ht="12.75">
      <c r="F390" s="1"/>
      <c r="G390" s="1"/>
      <c r="H390" s="1"/>
      <c r="I390" s="40"/>
      <c r="J390" s="41"/>
      <c r="L390" s="41"/>
    </row>
    <row r="391" spans="6:12" ht="12.75">
      <c r="F391" s="1"/>
      <c r="G391" s="1"/>
      <c r="H391" s="1"/>
      <c r="I391" s="40"/>
      <c r="J391" s="41"/>
      <c r="L391" s="41"/>
    </row>
    <row r="392" spans="6:12" ht="12.75">
      <c r="F392" s="1"/>
      <c r="G392" s="1"/>
      <c r="H392" s="1"/>
      <c r="L392" s="41"/>
    </row>
    <row r="393" spans="6:12" ht="12.75">
      <c r="F393" s="1"/>
      <c r="G393" s="1"/>
      <c r="H393" s="1"/>
      <c r="L393" s="41"/>
    </row>
  </sheetData>
  <mergeCells count="48">
    <mergeCell ref="H7:H8"/>
    <mergeCell ref="I7:I8"/>
    <mergeCell ref="J7:J8"/>
    <mergeCell ref="A155:B155"/>
    <mergeCell ref="C155:G155"/>
    <mergeCell ref="A7:A8"/>
    <mergeCell ref="B7:B8"/>
    <mergeCell ref="C7:C8"/>
    <mergeCell ref="D7:D8"/>
    <mergeCell ref="E7:E8"/>
    <mergeCell ref="A1:L1"/>
    <mergeCell ref="B162:C162"/>
    <mergeCell ref="B157:K157"/>
    <mergeCell ref="F159:L159"/>
    <mergeCell ref="A6:L6"/>
    <mergeCell ref="A5:L5"/>
    <mergeCell ref="A4:L4"/>
    <mergeCell ref="A3:L3"/>
    <mergeCell ref="A2:L2"/>
    <mergeCell ref="K7:K8"/>
    <mergeCell ref="F7:F8"/>
    <mergeCell ref="G7:G8"/>
    <mergeCell ref="L7:L8"/>
    <mergeCell ref="A154:B154"/>
    <mergeCell ref="C154:H154"/>
    <mergeCell ref="B161:C161"/>
    <mergeCell ref="K172:L172"/>
    <mergeCell ref="F172:H172"/>
    <mergeCell ref="F171:H171"/>
    <mergeCell ref="F160:K160"/>
    <mergeCell ref="F161:K161"/>
    <mergeCell ref="F162:K162"/>
    <mergeCell ref="F163:K163"/>
    <mergeCell ref="F164:K164"/>
    <mergeCell ref="F165:K165"/>
    <mergeCell ref="F166:K166"/>
    <mergeCell ref="F167:K167"/>
    <mergeCell ref="F169:K169"/>
    <mergeCell ref="F170:K170"/>
    <mergeCell ref="F168:K168"/>
    <mergeCell ref="F180:H180"/>
    <mergeCell ref="F181:H181"/>
    <mergeCell ref="K181:L181"/>
    <mergeCell ref="F179:K179"/>
    <mergeCell ref="F175:L175"/>
    <mergeCell ref="F176:K176"/>
    <mergeCell ref="F177:K177"/>
    <mergeCell ref="F178:K178"/>
  </mergeCells>
  <printOptions horizontalCentered="1"/>
  <pageMargins left="0.7" right="0.7" top="0.75" bottom="0.75" header="0.3" footer="0.3"/>
  <pageSetup fitToHeight="0" fitToWidth="1" horizontalDpi="300" verticalDpi="300" orientation="landscape" paperSize="9" scale="43" r:id="rId1"/>
  <headerFooter alignWithMargins="0">
    <oddFooter>&amp;R&amp;"-,Regular"&amp;12&amp;P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41"/>
  <sheetViews>
    <sheetView showGridLines="0" workbookViewId="0" topLeftCell="A13">
      <selection activeCell="A2" sqref="A2:J2"/>
    </sheetView>
  </sheetViews>
  <sheetFormatPr defaultColWidth="9.140625" defaultRowHeight="12.75"/>
  <cols>
    <col min="1" max="1" width="10.28125" style="0" customWidth="1"/>
    <col min="2" max="2" width="50.00390625" style="0" customWidth="1"/>
    <col min="3" max="3" width="25.8515625" style="0" customWidth="1"/>
    <col min="4" max="9" width="13.7109375" style="0" customWidth="1"/>
    <col min="10" max="10" width="31.8515625" style="0" bestFit="1" customWidth="1"/>
    <col min="256" max="256" width="10.28125" style="0" customWidth="1"/>
    <col min="257" max="257" width="16.28125" style="0" customWidth="1"/>
    <col min="258" max="258" width="41.140625" style="0" customWidth="1"/>
    <col min="259" max="259" width="25.8515625" style="0" customWidth="1"/>
    <col min="260" max="265" width="13.7109375" style="0" customWidth="1"/>
    <col min="266" max="266" width="26.7109375" style="0" customWidth="1"/>
    <col min="512" max="512" width="10.28125" style="0" customWidth="1"/>
    <col min="513" max="513" width="16.28125" style="0" customWidth="1"/>
    <col min="514" max="514" width="41.140625" style="0" customWidth="1"/>
    <col min="515" max="515" width="25.8515625" style="0" customWidth="1"/>
    <col min="516" max="521" width="13.7109375" style="0" customWidth="1"/>
    <col min="522" max="522" width="26.7109375" style="0" customWidth="1"/>
    <col min="768" max="768" width="10.28125" style="0" customWidth="1"/>
    <col min="769" max="769" width="16.28125" style="0" customWidth="1"/>
    <col min="770" max="770" width="41.140625" style="0" customWidth="1"/>
    <col min="771" max="771" width="25.8515625" style="0" customWidth="1"/>
    <col min="772" max="777" width="13.7109375" style="0" customWidth="1"/>
    <col min="778" max="778" width="26.7109375" style="0" customWidth="1"/>
    <col min="1024" max="1024" width="10.28125" style="0" customWidth="1"/>
    <col min="1025" max="1025" width="16.28125" style="0" customWidth="1"/>
    <col min="1026" max="1026" width="41.140625" style="0" customWidth="1"/>
    <col min="1027" max="1027" width="25.8515625" style="0" customWidth="1"/>
    <col min="1028" max="1033" width="13.7109375" style="0" customWidth="1"/>
    <col min="1034" max="1034" width="26.7109375" style="0" customWidth="1"/>
    <col min="1280" max="1280" width="10.28125" style="0" customWidth="1"/>
    <col min="1281" max="1281" width="16.28125" style="0" customWidth="1"/>
    <col min="1282" max="1282" width="41.140625" style="0" customWidth="1"/>
    <col min="1283" max="1283" width="25.8515625" style="0" customWidth="1"/>
    <col min="1284" max="1289" width="13.7109375" style="0" customWidth="1"/>
    <col min="1290" max="1290" width="26.7109375" style="0" customWidth="1"/>
    <col min="1536" max="1536" width="10.28125" style="0" customWidth="1"/>
    <col min="1537" max="1537" width="16.28125" style="0" customWidth="1"/>
    <col min="1538" max="1538" width="41.140625" style="0" customWidth="1"/>
    <col min="1539" max="1539" width="25.8515625" style="0" customWidth="1"/>
    <col min="1540" max="1545" width="13.7109375" style="0" customWidth="1"/>
    <col min="1546" max="1546" width="26.7109375" style="0" customWidth="1"/>
    <col min="1792" max="1792" width="10.28125" style="0" customWidth="1"/>
    <col min="1793" max="1793" width="16.28125" style="0" customWidth="1"/>
    <col min="1794" max="1794" width="41.140625" style="0" customWidth="1"/>
    <col min="1795" max="1795" width="25.8515625" style="0" customWidth="1"/>
    <col min="1796" max="1801" width="13.7109375" style="0" customWidth="1"/>
    <col min="1802" max="1802" width="26.7109375" style="0" customWidth="1"/>
    <col min="2048" max="2048" width="10.28125" style="0" customWidth="1"/>
    <col min="2049" max="2049" width="16.28125" style="0" customWidth="1"/>
    <col min="2050" max="2050" width="41.140625" style="0" customWidth="1"/>
    <col min="2051" max="2051" width="25.8515625" style="0" customWidth="1"/>
    <col min="2052" max="2057" width="13.7109375" style="0" customWidth="1"/>
    <col min="2058" max="2058" width="26.7109375" style="0" customWidth="1"/>
    <col min="2304" max="2304" width="10.28125" style="0" customWidth="1"/>
    <col min="2305" max="2305" width="16.28125" style="0" customWidth="1"/>
    <col min="2306" max="2306" width="41.140625" style="0" customWidth="1"/>
    <col min="2307" max="2307" width="25.8515625" style="0" customWidth="1"/>
    <col min="2308" max="2313" width="13.7109375" style="0" customWidth="1"/>
    <col min="2314" max="2314" width="26.7109375" style="0" customWidth="1"/>
    <col min="2560" max="2560" width="10.28125" style="0" customWidth="1"/>
    <col min="2561" max="2561" width="16.28125" style="0" customWidth="1"/>
    <col min="2562" max="2562" width="41.140625" style="0" customWidth="1"/>
    <col min="2563" max="2563" width="25.8515625" style="0" customWidth="1"/>
    <col min="2564" max="2569" width="13.7109375" style="0" customWidth="1"/>
    <col min="2570" max="2570" width="26.7109375" style="0" customWidth="1"/>
    <col min="2816" max="2816" width="10.28125" style="0" customWidth="1"/>
    <col min="2817" max="2817" width="16.28125" style="0" customWidth="1"/>
    <col min="2818" max="2818" width="41.140625" style="0" customWidth="1"/>
    <col min="2819" max="2819" width="25.8515625" style="0" customWidth="1"/>
    <col min="2820" max="2825" width="13.7109375" style="0" customWidth="1"/>
    <col min="2826" max="2826" width="26.7109375" style="0" customWidth="1"/>
    <col min="3072" max="3072" width="10.28125" style="0" customWidth="1"/>
    <col min="3073" max="3073" width="16.28125" style="0" customWidth="1"/>
    <col min="3074" max="3074" width="41.140625" style="0" customWidth="1"/>
    <col min="3075" max="3075" width="25.8515625" style="0" customWidth="1"/>
    <col min="3076" max="3081" width="13.7109375" style="0" customWidth="1"/>
    <col min="3082" max="3082" width="26.7109375" style="0" customWidth="1"/>
    <col min="3328" max="3328" width="10.28125" style="0" customWidth="1"/>
    <col min="3329" max="3329" width="16.28125" style="0" customWidth="1"/>
    <col min="3330" max="3330" width="41.140625" style="0" customWidth="1"/>
    <col min="3331" max="3331" width="25.8515625" style="0" customWidth="1"/>
    <col min="3332" max="3337" width="13.7109375" style="0" customWidth="1"/>
    <col min="3338" max="3338" width="26.7109375" style="0" customWidth="1"/>
    <col min="3584" max="3584" width="10.28125" style="0" customWidth="1"/>
    <col min="3585" max="3585" width="16.28125" style="0" customWidth="1"/>
    <col min="3586" max="3586" width="41.140625" style="0" customWidth="1"/>
    <col min="3587" max="3587" width="25.8515625" style="0" customWidth="1"/>
    <col min="3588" max="3593" width="13.7109375" style="0" customWidth="1"/>
    <col min="3594" max="3594" width="26.7109375" style="0" customWidth="1"/>
    <col min="3840" max="3840" width="10.28125" style="0" customWidth="1"/>
    <col min="3841" max="3841" width="16.28125" style="0" customWidth="1"/>
    <col min="3842" max="3842" width="41.140625" style="0" customWidth="1"/>
    <col min="3843" max="3843" width="25.8515625" style="0" customWidth="1"/>
    <col min="3844" max="3849" width="13.7109375" style="0" customWidth="1"/>
    <col min="3850" max="3850" width="26.7109375" style="0" customWidth="1"/>
    <col min="4096" max="4096" width="10.28125" style="0" customWidth="1"/>
    <col min="4097" max="4097" width="16.28125" style="0" customWidth="1"/>
    <col min="4098" max="4098" width="41.140625" style="0" customWidth="1"/>
    <col min="4099" max="4099" width="25.8515625" style="0" customWidth="1"/>
    <col min="4100" max="4105" width="13.7109375" style="0" customWidth="1"/>
    <col min="4106" max="4106" width="26.7109375" style="0" customWidth="1"/>
    <col min="4352" max="4352" width="10.28125" style="0" customWidth="1"/>
    <col min="4353" max="4353" width="16.28125" style="0" customWidth="1"/>
    <col min="4354" max="4354" width="41.140625" style="0" customWidth="1"/>
    <col min="4355" max="4355" width="25.8515625" style="0" customWidth="1"/>
    <col min="4356" max="4361" width="13.7109375" style="0" customWidth="1"/>
    <col min="4362" max="4362" width="26.7109375" style="0" customWidth="1"/>
    <col min="4608" max="4608" width="10.28125" style="0" customWidth="1"/>
    <col min="4609" max="4609" width="16.28125" style="0" customWidth="1"/>
    <col min="4610" max="4610" width="41.140625" style="0" customWidth="1"/>
    <col min="4611" max="4611" width="25.8515625" style="0" customWidth="1"/>
    <col min="4612" max="4617" width="13.7109375" style="0" customWidth="1"/>
    <col min="4618" max="4618" width="26.7109375" style="0" customWidth="1"/>
    <col min="4864" max="4864" width="10.28125" style="0" customWidth="1"/>
    <col min="4865" max="4865" width="16.28125" style="0" customWidth="1"/>
    <col min="4866" max="4866" width="41.140625" style="0" customWidth="1"/>
    <col min="4867" max="4867" width="25.8515625" style="0" customWidth="1"/>
    <col min="4868" max="4873" width="13.7109375" style="0" customWidth="1"/>
    <col min="4874" max="4874" width="26.7109375" style="0" customWidth="1"/>
    <col min="5120" max="5120" width="10.28125" style="0" customWidth="1"/>
    <col min="5121" max="5121" width="16.28125" style="0" customWidth="1"/>
    <col min="5122" max="5122" width="41.140625" style="0" customWidth="1"/>
    <col min="5123" max="5123" width="25.8515625" style="0" customWidth="1"/>
    <col min="5124" max="5129" width="13.7109375" style="0" customWidth="1"/>
    <col min="5130" max="5130" width="26.7109375" style="0" customWidth="1"/>
    <col min="5376" max="5376" width="10.28125" style="0" customWidth="1"/>
    <col min="5377" max="5377" width="16.28125" style="0" customWidth="1"/>
    <col min="5378" max="5378" width="41.140625" style="0" customWidth="1"/>
    <col min="5379" max="5379" width="25.8515625" style="0" customWidth="1"/>
    <col min="5380" max="5385" width="13.7109375" style="0" customWidth="1"/>
    <col min="5386" max="5386" width="26.7109375" style="0" customWidth="1"/>
    <col min="5632" max="5632" width="10.28125" style="0" customWidth="1"/>
    <col min="5633" max="5633" width="16.28125" style="0" customWidth="1"/>
    <col min="5634" max="5634" width="41.140625" style="0" customWidth="1"/>
    <col min="5635" max="5635" width="25.8515625" style="0" customWidth="1"/>
    <col min="5636" max="5641" width="13.7109375" style="0" customWidth="1"/>
    <col min="5642" max="5642" width="26.7109375" style="0" customWidth="1"/>
    <col min="5888" max="5888" width="10.28125" style="0" customWidth="1"/>
    <col min="5889" max="5889" width="16.28125" style="0" customWidth="1"/>
    <col min="5890" max="5890" width="41.140625" style="0" customWidth="1"/>
    <col min="5891" max="5891" width="25.8515625" style="0" customWidth="1"/>
    <col min="5892" max="5897" width="13.7109375" style="0" customWidth="1"/>
    <col min="5898" max="5898" width="26.7109375" style="0" customWidth="1"/>
    <col min="6144" max="6144" width="10.28125" style="0" customWidth="1"/>
    <col min="6145" max="6145" width="16.28125" style="0" customWidth="1"/>
    <col min="6146" max="6146" width="41.140625" style="0" customWidth="1"/>
    <col min="6147" max="6147" width="25.8515625" style="0" customWidth="1"/>
    <col min="6148" max="6153" width="13.7109375" style="0" customWidth="1"/>
    <col min="6154" max="6154" width="26.7109375" style="0" customWidth="1"/>
    <col min="6400" max="6400" width="10.28125" style="0" customWidth="1"/>
    <col min="6401" max="6401" width="16.28125" style="0" customWidth="1"/>
    <col min="6402" max="6402" width="41.140625" style="0" customWidth="1"/>
    <col min="6403" max="6403" width="25.8515625" style="0" customWidth="1"/>
    <col min="6404" max="6409" width="13.7109375" style="0" customWidth="1"/>
    <col min="6410" max="6410" width="26.7109375" style="0" customWidth="1"/>
    <col min="6656" max="6656" width="10.28125" style="0" customWidth="1"/>
    <col min="6657" max="6657" width="16.28125" style="0" customWidth="1"/>
    <col min="6658" max="6658" width="41.140625" style="0" customWidth="1"/>
    <col min="6659" max="6659" width="25.8515625" style="0" customWidth="1"/>
    <col min="6660" max="6665" width="13.7109375" style="0" customWidth="1"/>
    <col min="6666" max="6666" width="26.7109375" style="0" customWidth="1"/>
    <col min="6912" max="6912" width="10.28125" style="0" customWidth="1"/>
    <col min="6913" max="6913" width="16.28125" style="0" customWidth="1"/>
    <col min="6914" max="6914" width="41.140625" style="0" customWidth="1"/>
    <col min="6915" max="6915" width="25.8515625" style="0" customWidth="1"/>
    <col min="6916" max="6921" width="13.7109375" style="0" customWidth="1"/>
    <col min="6922" max="6922" width="26.7109375" style="0" customWidth="1"/>
    <col min="7168" max="7168" width="10.28125" style="0" customWidth="1"/>
    <col min="7169" max="7169" width="16.28125" style="0" customWidth="1"/>
    <col min="7170" max="7170" width="41.140625" style="0" customWidth="1"/>
    <col min="7171" max="7171" width="25.8515625" style="0" customWidth="1"/>
    <col min="7172" max="7177" width="13.7109375" style="0" customWidth="1"/>
    <col min="7178" max="7178" width="26.7109375" style="0" customWidth="1"/>
    <col min="7424" max="7424" width="10.28125" style="0" customWidth="1"/>
    <col min="7425" max="7425" width="16.28125" style="0" customWidth="1"/>
    <col min="7426" max="7426" width="41.140625" style="0" customWidth="1"/>
    <col min="7427" max="7427" width="25.8515625" style="0" customWidth="1"/>
    <col min="7428" max="7433" width="13.7109375" style="0" customWidth="1"/>
    <col min="7434" max="7434" width="26.7109375" style="0" customWidth="1"/>
    <col min="7680" max="7680" width="10.28125" style="0" customWidth="1"/>
    <col min="7681" max="7681" width="16.28125" style="0" customWidth="1"/>
    <col min="7682" max="7682" width="41.140625" style="0" customWidth="1"/>
    <col min="7683" max="7683" width="25.8515625" style="0" customWidth="1"/>
    <col min="7684" max="7689" width="13.7109375" style="0" customWidth="1"/>
    <col min="7690" max="7690" width="26.7109375" style="0" customWidth="1"/>
    <col min="7936" max="7936" width="10.28125" style="0" customWidth="1"/>
    <col min="7937" max="7937" width="16.28125" style="0" customWidth="1"/>
    <col min="7938" max="7938" width="41.140625" style="0" customWidth="1"/>
    <col min="7939" max="7939" width="25.8515625" style="0" customWidth="1"/>
    <col min="7940" max="7945" width="13.7109375" style="0" customWidth="1"/>
    <col min="7946" max="7946" width="26.7109375" style="0" customWidth="1"/>
    <col min="8192" max="8192" width="10.28125" style="0" customWidth="1"/>
    <col min="8193" max="8193" width="16.28125" style="0" customWidth="1"/>
    <col min="8194" max="8194" width="41.140625" style="0" customWidth="1"/>
    <col min="8195" max="8195" width="25.8515625" style="0" customWidth="1"/>
    <col min="8196" max="8201" width="13.7109375" style="0" customWidth="1"/>
    <col min="8202" max="8202" width="26.7109375" style="0" customWidth="1"/>
    <col min="8448" max="8448" width="10.28125" style="0" customWidth="1"/>
    <col min="8449" max="8449" width="16.28125" style="0" customWidth="1"/>
    <col min="8450" max="8450" width="41.140625" style="0" customWidth="1"/>
    <col min="8451" max="8451" width="25.8515625" style="0" customWidth="1"/>
    <col min="8452" max="8457" width="13.7109375" style="0" customWidth="1"/>
    <col min="8458" max="8458" width="26.7109375" style="0" customWidth="1"/>
    <col min="8704" max="8704" width="10.28125" style="0" customWidth="1"/>
    <col min="8705" max="8705" width="16.28125" style="0" customWidth="1"/>
    <col min="8706" max="8706" width="41.140625" style="0" customWidth="1"/>
    <col min="8707" max="8707" width="25.8515625" style="0" customWidth="1"/>
    <col min="8708" max="8713" width="13.7109375" style="0" customWidth="1"/>
    <col min="8714" max="8714" width="26.7109375" style="0" customWidth="1"/>
    <col min="8960" max="8960" width="10.28125" style="0" customWidth="1"/>
    <col min="8961" max="8961" width="16.28125" style="0" customWidth="1"/>
    <col min="8962" max="8962" width="41.140625" style="0" customWidth="1"/>
    <col min="8963" max="8963" width="25.8515625" style="0" customWidth="1"/>
    <col min="8964" max="8969" width="13.7109375" style="0" customWidth="1"/>
    <col min="8970" max="8970" width="26.7109375" style="0" customWidth="1"/>
    <col min="9216" max="9216" width="10.28125" style="0" customWidth="1"/>
    <col min="9217" max="9217" width="16.28125" style="0" customWidth="1"/>
    <col min="9218" max="9218" width="41.140625" style="0" customWidth="1"/>
    <col min="9219" max="9219" width="25.8515625" style="0" customWidth="1"/>
    <col min="9220" max="9225" width="13.7109375" style="0" customWidth="1"/>
    <col min="9226" max="9226" width="26.7109375" style="0" customWidth="1"/>
    <col min="9472" max="9472" width="10.28125" style="0" customWidth="1"/>
    <col min="9473" max="9473" width="16.28125" style="0" customWidth="1"/>
    <col min="9474" max="9474" width="41.140625" style="0" customWidth="1"/>
    <col min="9475" max="9475" width="25.8515625" style="0" customWidth="1"/>
    <col min="9476" max="9481" width="13.7109375" style="0" customWidth="1"/>
    <col min="9482" max="9482" width="26.7109375" style="0" customWidth="1"/>
    <col min="9728" max="9728" width="10.28125" style="0" customWidth="1"/>
    <col min="9729" max="9729" width="16.28125" style="0" customWidth="1"/>
    <col min="9730" max="9730" width="41.140625" style="0" customWidth="1"/>
    <col min="9731" max="9731" width="25.8515625" style="0" customWidth="1"/>
    <col min="9732" max="9737" width="13.7109375" style="0" customWidth="1"/>
    <col min="9738" max="9738" width="26.7109375" style="0" customWidth="1"/>
    <col min="9984" max="9984" width="10.28125" style="0" customWidth="1"/>
    <col min="9985" max="9985" width="16.28125" style="0" customWidth="1"/>
    <col min="9986" max="9986" width="41.140625" style="0" customWidth="1"/>
    <col min="9987" max="9987" width="25.8515625" style="0" customWidth="1"/>
    <col min="9988" max="9993" width="13.7109375" style="0" customWidth="1"/>
    <col min="9994" max="9994" width="26.7109375" style="0" customWidth="1"/>
    <col min="10240" max="10240" width="10.28125" style="0" customWidth="1"/>
    <col min="10241" max="10241" width="16.28125" style="0" customWidth="1"/>
    <col min="10242" max="10242" width="41.140625" style="0" customWidth="1"/>
    <col min="10243" max="10243" width="25.8515625" style="0" customWidth="1"/>
    <col min="10244" max="10249" width="13.7109375" style="0" customWidth="1"/>
    <col min="10250" max="10250" width="26.7109375" style="0" customWidth="1"/>
    <col min="10496" max="10496" width="10.28125" style="0" customWidth="1"/>
    <col min="10497" max="10497" width="16.28125" style="0" customWidth="1"/>
    <col min="10498" max="10498" width="41.140625" style="0" customWidth="1"/>
    <col min="10499" max="10499" width="25.8515625" style="0" customWidth="1"/>
    <col min="10500" max="10505" width="13.7109375" style="0" customWidth="1"/>
    <col min="10506" max="10506" width="26.7109375" style="0" customWidth="1"/>
    <col min="10752" max="10752" width="10.28125" style="0" customWidth="1"/>
    <col min="10753" max="10753" width="16.28125" style="0" customWidth="1"/>
    <col min="10754" max="10754" width="41.140625" style="0" customWidth="1"/>
    <col min="10755" max="10755" width="25.8515625" style="0" customWidth="1"/>
    <col min="10756" max="10761" width="13.7109375" style="0" customWidth="1"/>
    <col min="10762" max="10762" width="26.7109375" style="0" customWidth="1"/>
    <col min="11008" max="11008" width="10.28125" style="0" customWidth="1"/>
    <col min="11009" max="11009" width="16.28125" style="0" customWidth="1"/>
    <col min="11010" max="11010" width="41.140625" style="0" customWidth="1"/>
    <col min="11011" max="11011" width="25.8515625" style="0" customWidth="1"/>
    <col min="11012" max="11017" width="13.7109375" style="0" customWidth="1"/>
    <col min="11018" max="11018" width="26.7109375" style="0" customWidth="1"/>
    <col min="11264" max="11264" width="10.28125" style="0" customWidth="1"/>
    <col min="11265" max="11265" width="16.28125" style="0" customWidth="1"/>
    <col min="11266" max="11266" width="41.140625" style="0" customWidth="1"/>
    <col min="11267" max="11267" width="25.8515625" style="0" customWidth="1"/>
    <col min="11268" max="11273" width="13.7109375" style="0" customWidth="1"/>
    <col min="11274" max="11274" width="26.7109375" style="0" customWidth="1"/>
    <col min="11520" max="11520" width="10.28125" style="0" customWidth="1"/>
    <col min="11521" max="11521" width="16.28125" style="0" customWidth="1"/>
    <col min="11522" max="11522" width="41.140625" style="0" customWidth="1"/>
    <col min="11523" max="11523" width="25.8515625" style="0" customWidth="1"/>
    <col min="11524" max="11529" width="13.7109375" style="0" customWidth="1"/>
    <col min="11530" max="11530" width="26.7109375" style="0" customWidth="1"/>
    <col min="11776" max="11776" width="10.28125" style="0" customWidth="1"/>
    <col min="11777" max="11777" width="16.28125" style="0" customWidth="1"/>
    <col min="11778" max="11778" width="41.140625" style="0" customWidth="1"/>
    <col min="11779" max="11779" width="25.8515625" style="0" customWidth="1"/>
    <col min="11780" max="11785" width="13.7109375" style="0" customWidth="1"/>
    <col min="11786" max="11786" width="26.7109375" style="0" customWidth="1"/>
    <col min="12032" max="12032" width="10.28125" style="0" customWidth="1"/>
    <col min="12033" max="12033" width="16.28125" style="0" customWidth="1"/>
    <col min="12034" max="12034" width="41.140625" style="0" customWidth="1"/>
    <col min="12035" max="12035" width="25.8515625" style="0" customWidth="1"/>
    <col min="12036" max="12041" width="13.7109375" style="0" customWidth="1"/>
    <col min="12042" max="12042" width="26.7109375" style="0" customWidth="1"/>
    <col min="12288" max="12288" width="10.28125" style="0" customWidth="1"/>
    <col min="12289" max="12289" width="16.28125" style="0" customWidth="1"/>
    <col min="12290" max="12290" width="41.140625" style="0" customWidth="1"/>
    <col min="12291" max="12291" width="25.8515625" style="0" customWidth="1"/>
    <col min="12292" max="12297" width="13.7109375" style="0" customWidth="1"/>
    <col min="12298" max="12298" width="26.7109375" style="0" customWidth="1"/>
    <col min="12544" max="12544" width="10.28125" style="0" customWidth="1"/>
    <col min="12545" max="12545" width="16.28125" style="0" customWidth="1"/>
    <col min="12546" max="12546" width="41.140625" style="0" customWidth="1"/>
    <col min="12547" max="12547" width="25.8515625" style="0" customWidth="1"/>
    <col min="12548" max="12553" width="13.7109375" style="0" customWidth="1"/>
    <col min="12554" max="12554" width="26.7109375" style="0" customWidth="1"/>
    <col min="12800" max="12800" width="10.28125" style="0" customWidth="1"/>
    <col min="12801" max="12801" width="16.28125" style="0" customWidth="1"/>
    <col min="12802" max="12802" width="41.140625" style="0" customWidth="1"/>
    <col min="12803" max="12803" width="25.8515625" style="0" customWidth="1"/>
    <col min="12804" max="12809" width="13.7109375" style="0" customWidth="1"/>
    <col min="12810" max="12810" width="26.7109375" style="0" customWidth="1"/>
    <col min="13056" max="13056" width="10.28125" style="0" customWidth="1"/>
    <col min="13057" max="13057" width="16.28125" style="0" customWidth="1"/>
    <col min="13058" max="13058" width="41.140625" style="0" customWidth="1"/>
    <col min="13059" max="13059" width="25.8515625" style="0" customWidth="1"/>
    <col min="13060" max="13065" width="13.7109375" style="0" customWidth="1"/>
    <col min="13066" max="13066" width="26.7109375" style="0" customWidth="1"/>
    <col min="13312" max="13312" width="10.28125" style="0" customWidth="1"/>
    <col min="13313" max="13313" width="16.28125" style="0" customWidth="1"/>
    <col min="13314" max="13314" width="41.140625" style="0" customWidth="1"/>
    <col min="13315" max="13315" width="25.8515625" style="0" customWidth="1"/>
    <col min="13316" max="13321" width="13.7109375" style="0" customWidth="1"/>
    <col min="13322" max="13322" width="26.7109375" style="0" customWidth="1"/>
    <col min="13568" max="13568" width="10.28125" style="0" customWidth="1"/>
    <col min="13569" max="13569" width="16.28125" style="0" customWidth="1"/>
    <col min="13570" max="13570" width="41.140625" style="0" customWidth="1"/>
    <col min="13571" max="13571" width="25.8515625" style="0" customWidth="1"/>
    <col min="13572" max="13577" width="13.7109375" style="0" customWidth="1"/>
    <col min="13578" max="13578" width="26.7109375" style="0" customWidth="1"/>
    <col min="13824" max="13824" width="10.28125" style="0" customWidth="1"/>
    <col min="13825" max="13825" width="16.28125" style="0" customWidth="1"/>
    <col min="13826" max="13826" width="41.140625" style="0" customWidth="1"/>
    <col min="13827" max="13827" width="25.8515625" style="0" customWidth="1"/>
    <col min="13828" max="13833" width="13.7109375" style="0" customWidth="1"/>
    <col min="13834" max="13834" width="26.7109375" style="0" customWidth="1"/>
    <col min="14080" max="14080" width="10.28125" style="0" customWidth="1"/>
    <col min="14081" max="14081" width="16.28125" style="0" customWidth="1"/>
    <col min="14082" max="14082" width="41.140625" style="0" customWidth="1"/>
    <col min="14083" max="14083" width="25.8515625" style="0" customWidth="1"/>
    <col min="14084" max="14089" width="13.7109375" style="0" customWidth="1"/>
    <col min="14090" max="14090" width="26.7109375" style="0" customWidth="1"/>
    <col min="14336" max="14336" width="10.28125" style="0" customWidth="1"/>
    <col min="14337" max="14337" width="16.28125" style="0" customWidth="1"/>
    <col min="14338" max="14338" width="41.140625" style="0" customWidth="1"/>
    <col min="14339" max="14339" width="25.8515625" style="0" customWidth="1"/>
    <col min="14340" max="14345" width="13.7109375" style="0" customWidth="1"/>
    <col min="14346" max="14346" width="26.7109375" style="0" customWidth="1"/>
    <col min="14592" max="14592" width="10.28125" style="0" customWidth="1"/>
    <col min="14593" max="14593" width="16.28125" style="0" customWidth="1"/>
    <col min="14594" max="14594" width="41.140625" style="0" customWidth="1"/>
    <col min="14595" max="14595" width="25.8515625" style="0" customWidth="1"/>
    <col min="14596" max="14601" width="13.7109375" style="0" customWidth="1"/>
    <col min="14602" max="14602" width="26.7109375" style="0" customWidth="1"/>
    <col min="14848" max="14848" width="10.28125" style="0" customWidth="1"/>
    <col min="14849" max="14849" width="16.28125" style="0" customWidth="1"/>
    <col min="14850" max="14850" width="41.140625" style="0" customWidth="1"/>
    <col min="14851" max="14851" width="25.8515625" style="0" customWidth="1"/>
    <col min="14852" max="14857" width="13.7109375" style="0" customWidth="1"/>
    <col min="14858" max="14858" width="26.7109375" style="0" customWidth="1"/>
    <col min="15104" max="15104" width="10.28125" style="0" customWidth="1"/>
    <col min="15105" max="15105" width="16.28125" style="0" customWidth="1"/>
    <col min="15106" max="15106" width="41.140625" style="0" customWidth="1"/>
    <col min="15107" max="15107" width="25.8515625" style="0" customWidth="1"/>
    <col min="15108" max="15113" width="13.7109375" style="0" customWidth="1"/>
    <col min="15114" max="15114" width="26.7109375" style="0" customWidth="1"/>
    <col min="15360" max="15360" width="10.28125" style="0" customWidth="1"/>
    <col min="15361" max="15361" width="16.28125" style="0" customWidth="1"/>
    <col min="15362" max="15362" width="41.140625" style="0" customWidth="1"/>
    <col min="15363" max="15363" width="25.8515625" style="0" customWidth="1"/>
    <col min="15364" max="15369" width="13.7109375" style="0" customWidth="1"/>
    <col min="15370" max="15370" width="26.7109375" style="0" customWidth="1"/>
    <col min="15616" max="15616" width="10.28125" style="0" customWidth="1"/>
    <col min="15617" max="15617" width="16.28125" style="0" customWidth="1"/>
    <col min="15618" max="15618" width="41.140625" style="0" customWidth="1"/>
    <col min="15619" max="15619" width="25.8515625" style="0" customWidth="1"/>
    <col min="15620" max="15625" width="13.7109375" style="0" customWidth="1"/>
    <col min="15626" max="15626" width="26.7109375" style="0" customWidth="1"/>
    <col min="15872" max="15872" width="10.28125" style="0" customWidth="1"/>
    <col min="15873" max="15873" width="16.28125" style="0" customWidth="1"/>
    <col min="15874" max="15874" width="41.140625" style="0" customWidth="1"/>
    <col min="15875" max="15875" width="25.8515625" style="0" customWidth="1"/>
    <col min="15876" max="15881" width="13.7109375" style="0" customWidth="1"/>
    <col min="15882" max="15882" width="26.7109375" style="0" customWidth="1"/>
    <col min="16128" max="16128" width="10.28125" style="0" customWidth="1"/>
    <col min="16129" max="16129" width="16.28125" style="0" customWidth="1"/>
    <col min="16130" max="16130" width="41.140625" style="0" customWidth="1"/>
    <col min="16131" max="16131" width="25.8515625" style="0" customWidth="1"/>
    <col min="16132" max="16137" width="13.7109375" style="0" customWidth="1"/>
    <col min="16138" max="16138" width="26.7109375" style="0" customWidth="1"/>
  </cols>
  <sheetData>
    <row r="1" spans="1:10" ht="23.25" customHeight="1">
      <c r="A1" s="514" t="str">
        <f>ADAPTAÇÕES!A1</f>
        <v xml:space="preserve">CÂMARA MUNICIPAL DE MOCOCA </v>
      </c>
      <c r="B1" s="514"/>
      <c r="C1" s="514"/>
      <c r="D1" s="514"/>
      <c r="E1" s="514"/>
      <c r="F1" s="514"/>
      <c r="G1" s="514"/>
      <c r="H1" s="514"/>
      <c r="I1" s="514"/>
      <c r="J1" s="514"/>
    </row>
    <row r="2" spans="1:10" ht="23.25" customHeight="1">
      <c r="A2" s="519" t="str">
        <f>ADAPTAÇÕES!A2</f>
        <v>ESTADO DE SÃO PAULO</v>
      </c>
      <c r="B2" s="519"/>
      <c r="C2" s="519"/>
      <c r="D2" s="519"/>
      <c r="E2" s="519"/>
      <c r="F2" s="519"/>
      <c r="G2" s="519"/>
      <c r="H2" s="519"/>
      <c r="I2" s="519"/>
      <c r="J2" s="519"/>
    </row>
    <row r="3" spans="1:10" ht="50.25" customHeight="1">
      <c r="A3" s="514" t="s">
        <v>6952</v>
      </c>
      <c r="B3" s="514"/>
      <c r="C3" s="514"/>
      <c r="D3" s="514"/>
      <c r="E3" s="514"/>
      <c r="F3" s="514"/>
      <c r="G3" s="514"/>
      <c r="H3" s="514"/>
      <c r="I3" s="514"/>
      <c r="J3" s="514"/>
    </row>
    <row r="4" spans="1:10" s="75" customFormat="1" ht="38.25" customHeight="1" thickBot="1">
      <c r="A4" s="515"/>
      <c r="B4" s="515"/>
      <c r="C4" s="515"/>
      <c r="D4" s="515"/>
      <c r="E4" s="515"/>
      <c r="F4" s="515"/>
      <c r="G4" s="515"/>
      <c r="H4" s="515"/>
      <c r="I4" s="515"/>
      <c r="J4" s="515"/>
    </row>
    <row r="5" spans="1:10" s="256" customFormat="1" ht="37.5" customHeight="1" thickBot="1" thickTop="1">
      <c r="A5" s="509" t="s">
        <v>6953</v>
      </c>
      <c r="B5" s="510"/>
      <c r="C5" s="510"/>
      <c r="D5" s="511"/>
      <c r="E5" s="510" t="s">
        <v>6954</v>
      </c>
      <c r="F5" s="510"/>
      <c r="G5" s="511"/>
      <c r="H5" s="509" t="s">
        <v>6955</v>
      </c>
      <c r="I5" s="510"/>
      <c r="J5" s="511"/>
    </row>
    <row r="6" spans="1:10" s="256" customFormat="1" ht="35.25" customHeight="1" thickTop="1">
      <c r="A6" s="509" t="str">
        <f>ADAPTAÇÕES!A5</f>
        <v>ADEQUAÇÕES PARA AVCB / REFORMA DO BANHEIRO PARA PNE E DOS FUNCIONÁRIOS / COZINHA / ESCADA CASA DE MÁQUINA</v>
      </c>
      <c r="B6" s="510"/>
      <c r="C6" s="510"/>
      <c r="D6" s="511"/>
      <c r="E6" s="509" t="s">
        <v>8353</v>
      </c>
      <c r="F6" s="510"/>
      <c r="G6" s="511"/>
      <c r="H6" s="516" t="s">
        <v>17880</v>
      </c>
      <c r="I6" s="517"/>
      <c r="J6" s="518"/>
    </row>
    <row r="7" spans="1:10" s="256" customFormat="1" ht="35.25" customHeight="1" thickBot="1">
      <c r="A7" s="512"/>
      <c r="B7" s="480"/>
      <c r="C7" s="480"/>
      <c r="D7" s="513"/>
      <c r="E7" s="512"/>
      <c r="F7" s="480"/>
      <c r="G7" s="513"/>
      <c r="H7" s="506" t="s">
        <v>8352</v>
      </c>
      <c r="I7" s="507"/>
      <c r="J7" s="508"/>
    </row>
    <row r="8" spans="1:10" s="256" customFormat="1" ht="18.75" thickBot="1" thickTop="1">
      <c r="A8" s="261"/>
      <c r="B8" s="241"/>
      <c r="C8" s="241"/>
      <c r="D8" s="241"/>
      <c r="E8" s="241"/>
      <c r="F8" s="241"/>
      <c r="G8" s="241"/>
      <c r="H8" s="241"/>
      <c r="I8" s="241"/>
      <c r="J8" s="262"/>
    </row>
    <row r="9" spans="1:10" s="256" customFormat="1" ht="18" thickBot="1">
      <c r="A9" s="522" t="s">
        <v>6956</v>
      </c>
      <c r="B9" s="520" t="s">
        <v>6957</v>
      </c>
      <c r="C9" s="523" t="s">
        <v>6958</v>
      </c>
      <c r="D9" s="520" t="s">
        <v>6959</v>
      </c>
      <c r="E9" s="520"/>
      <c r="F9" s="520" t="s">
        <v>6960</v>
      </c>
      <c r="G9" s="520"/>
      <c r="H9" s="520" t="s">
        <v>6961</v>
      </c>
      <c r="I9" s="520"/>
      <c r="J9" s="521" t="s">
        <v>6962</v>
      </c>
    </row>
    <row r="10" spans="1:10" s="256" customFormat="1" ht="69.95" customHeight="1" thickBot="1">
      <c r="A10" s="522"/>
      <c r="B10" s="520"/>
      <c r="C10" s="524"/>
      <c r="D10" s="372" t="s">
        <v>18003</v>
      </c>
      <c r="E10" s="372" t="s">
        <v>6963</v>
      </c>
      <c r="F10" s="372" t="s">
        <v>6964</v>
      </c>
      <c r="G10" s="372" t="s">
        <v>6963</v>
      </c>
      <c r="H10" s="372" t="s">
        <v>18003</v>
      </c>
      <c r="I10" s="372" t="s">
        <v>6963</v>
      </c>
      <c r="J10" s="521"/>
    </row>
    <row r="11" spans="1:10" s="256" customFormat="1" ht="23.1" customHeight="1" thickBot="1">
      <c r="A11" s="498" t="str">
        <f>ADAPTAÇÕES!A10</f>
        <v>1.</v>
      </c>
      <c r="B11" s="500" t="str">
        <f>ADAPTAÇÕES!C10</f>
        <v>SERVIÇOS PRELIMINARES E DEMOLIÇÕES</v>
      </c>
      <c r="C11" s="76"/>
      <c r="D11" s="501">
        <v>0.7</v>
      </c>
      <c r="E11" s="502"/>
      <c r="F11" s="503">
        <v>0.15</v>
      </c>
      <c r="G11" s="503"/>
      <c r="H11" s="504">
        <v>0.15</v>
      </c>
      <c r="I11" s="504"/>
      <c r="J11" s="263">
        <f aca="true" t="shared" si="0" ref="J11:J26">SUM(D11:I11)</f>
        <v>1</v>
      </c>
    </row>
    <row r="12" spans="1:10" s="256" customFormat="1" ht="23.1" customHeight="1" thickBot="1">
      <c r="A12" s="499"/>
      <c r="B12" s="500"/>
      <c r="C12" s="77">
        <f>ADAPTAÇÕES!K25</f>
        <v>4273.892599999999</v>
      </c>
      <c r="D12" s="505">
        <f>D11*$C12</f>
        <v>2991.7248199999995</v>
      </c>
      <c r="E12" s="505"/>
      <c r="F12" s="505">
        <f>F11*$C12</f>
        <v>641.0838899999999</v>
      </c>
      <c r="G12" s="505"/>
      <c r="H12" s="505">
        <f>H11*$C12</f>
        <v>641.0838899999999</v>
      </c>
      <c r="I12" s="505"/>
      <c r="J12" s="264">
        <f t="shared" si="0"/>
        <v>4273.892599999999</v>
      </c>
    </row>
    <row r="13" spans="1:10" s="256" customFormat="1" ht="23.1" customHeight="1" thickBot="1">
      <c r="A13" s="498" t="str">
        <f>ADAPTAÇÕES!A27</f>
        <v>2.</v>
      </c>
      <c r="B13" s="500" t="str">
        <f>ADAPTAÇÕES!C27</f>
        <v>INFRA-ESTRUTURA E REVESTIMENTOS</v>
      </c>
      <c r="C13" s="76"/>
      <c r="D13" s="501">
        <v>0.5</v>
      </c>
      <c r="E13" s="502"/>
      <c r="F13" s="503">
        <v>0.4</v>
      </c>
      <c r="G13" s="503"/>
      <c r="H13" s="504">
        <f>1-D13-F13</f>
        <v>0.09999999999999998</v>
      </c>
      <c r="I13" s="504"/>
      <c r="J13" s="263">
        <f t="shared" si="0"/>
        <v>1</v>
      </c>
    </row>
    <row r="14" spans="1:10" s="256" customFormat="1" ht="23.1" customHeight="1" thickBot="1">
      <c r="A14" s="499"/>
      <c r="B14" s="500"/>
      <c r="C14" s="77">
        <f>ADAPTAÇÕES!K45</f>
        <v>15047.684199999998</v>
      </c>
      <c r="D14" s="505">
        <f>D13*$C14</f>
        <v>7523.842099999999</v>
      </c>
      <c r="E14" s="505"/>
      <c r="F14" s="505">
        <f>F13*$C14</f>
        <v>6019.0736799999995</v>
      </c>
      <c r="G14" s="505"/>
      <c r="H14" s="505">
        <f>H13*$C14</f>
        <v>1504.7684199999994</v>
      </c>
      <c r="I14" s="505"/>
      <c r="J14" s="264">
        <f t="shared" si="0"/>
        <v>15047.6842</v>
      </c>
    </row>
    <row r="15" spans="1:10" s="256" customFormat="1" ht="23.1" customHeight="1" thickBot="1">
      <c r="A15" s="498" t="str">
        <f>ADAPTAÇÕES!A47</f>
        <v>3.</v>
      </c>
      <c r="B15" s="500" t="str">
        <f>ADAPTAÇÕES!C47</f>
        <v>ADEQUAÇÕES DA ESCADA INTERNA (ACESSO A CASA DE MÁQUINA - ELEVADOR) GUARDA-CORPO E CORRIMÃO</v>
      </c>
      <c r="C15" s="76"/>
      <c r="D15" s="501">
        <v>0.2</v>
      </c>
      <c r="E15" s="502"/>
      <c r="F15" s="503">
        <v>0.5</v>
      </c>
      <c r="G15" s="503"/>
      <c r="H15" s="504">
        <f>1-D15-F15</f>
        <v>0.30000000000000004</v>
      </c>
      <c r="I15" s="504"/>
      <c r="J15" s="263">
        <f t="shared" si="0"/>
        <v>1</v>
      </c>
    </row>
    <row r="16" spans="1:10" s="256" customFormat="1" ht="23.1" customHeight="1" thickBot="1">
      <c r="A16" s="499"/>
      <c r="B16" s="500"/>
      <c r="C16" s="77">
        <f>ADAPTAÇÕES!K51</f>
        <v>27115.068</v>
      </c>
      <c r="D16" s="505">
        <f>D15*$C16</f>
        <v>5423.0136</v>
      </c>
      <c r="E16" s="505"/>
      <c r="F16" s="505">
        <f>F15*$C16</f>
        <v>13557.534</v>
      </c>
      <c r="G16" s="505"/>
      <c r="H16" s="505">
        <f>H15*$C16</f>
        <v>8134.520400000001</v>
      </c>
      <c r="I16" s="505"/>
      <c r="J16" s="264">
        <f t="shared" si="0"/>
        <v>27115.068</v>
      </c>
    </row>
    <row r="17" spans="1:10" s="256" customFormat="1" ht="23.1" customHeight="1" thickBot="1">
      <c r="A17" s="498" t="str">
        <f>ADAPTAÇÕES!A53</f>
        <v>4.</v>
      </c>
      <c r="B17" s="500" t="str">
        <f>ADAPTAÇÕES!C53</f>
        <v>ADEQUAÇÕES DA ESCADA INTERNA (ACESSO AO SEGUNDO PAVIMENTO) GUARDA-CORPO E CORRIMÃO</v>
      </c>
      <c r="C17" s="76"/>
      <c r="D17" s="501">
        <v>0.5</v>
      </c>
      <c r="E17" s="502"/>
      <c r="F17" s="503">
        <v>0.4</v>
      </c>
      <c r="G17" s="503"/>
      <c r="H17" s="504">
        <f>1-D17-F17</f>
        <v>0.09999999999999998</v>
      </c>
      <c r="I17" s="504"/>
      <c r="J17" s="263">
        <f aca="true" t="shared" si="1" ref="J17:J18">SUM(D17:I17)</f>
        <v>1</v>
      </c>
    </row>
    <row r="18" spans="1:10" s="256" customFormat="1" ht="23.1" customHeight="1" thickBot="1">
      <c r="A18" s="499"/>
      <c r="B18" s="500"/>
      <c r="C18" s="77">
        <f>ADAPTAÇÕES!K62</f>
        <v>24846.788200000003</v>
      </c>
      <c r="D18" s="505">
        <f>D17*$C18</f>
        <v>12423.394100000001</v>
      </c>
      <c r="E18" s="505"/>
      <c r="F18" s="505">
        <f>F17*$C18</f>
        <v>9938.715280000002</v>
      </c>
      <c r="G18" s="505"/>
      <c r="H18" s="505">
        <f>H17*$C18</f>
        <v>2484.6788199999996</v>
      </c>
      <c r="I18" s="505"/>
      <c r="J18" s="264">
        <f t="shared" si="1"/>
        <v>24846.788200000003</v>
      </c>
    </row>
    <row r="19" spans="1:10" s="256" customFormat="1" ht="23.1" customHeight="1" thickBot="1">
      <c r="A19" s="498" t="str">
        <f>ADAPTAÇÕES!A64</f>
        <v>5.</v>
      </c>
      <c r="B19" s="500" t="str">
        <f>ADAPTAÇÕES!C64</f>
        <v>INSTALAÇÕES HIDRÁULICAS, LOUÇAS, ELÉTRICA E ACESSÓRIOS</v>
      </c>
      <c r="C19" s="76"/>
      <c r="D19" s="503"/>
      <c r="E19" s="503"/>
      <c r="F19" s="503">
        <v>0.5</v>
      </c>
      <c r="G19" s="503"/>
      <c r="H19" s="504">
        <f>1-D19-F19</f>
        <v>0.5</v>
      </c>
      <c r="I19" s="504"/>
      <c r="J19" s="263">
        <f t="shared" si="0"/>
        <v>1</v>
      </c>
    </row>
    <row r="20" spans="1:10" s="256" customFormat="1" ht="23.1" customHeight="1" thickBot="1">
      <c r="A20" s="499"/>
      <c r="B20" s="500"/>
      <c r="C20" s="77">
        <f>ADAPTAÇÕES!K85</f>
        <v>10922.900000000001</v>
      </c>
      <c r="D20" s="505">
        <f>D19*C20</f>
        <v>0</v>
      </c>
      <c r="E20" s="505"/>
      <c r="F20" s="505">
        <f>F19*$C20</f>
        <v>5461.450000000001</v>
      </c>
      <c r="G20" s="505"/>
      <c r="H20" s="505">
        <f>H19*$C20</f>
        <v>5461.450000000001</v>
      </c>
      <c r="I20" s="505"/>
      <c r="J20" s="264">
        <f t="shared" si="0"/>
        <v>10922.900000000001</v>
      </c>
    </row>
    <row r="21" spans="1:10" s="257" customFormat="1" ht="23.1" customHeight="1" thickBot="1">
      <c r="A21" s="498" t="str">
        <f>ADAPTAÇÕES!A87</f>
        <v>6.</v>
      </c>
      <c r="B21" s="500" t="str">
        <f>ADAPTAÇÕES!C87</f>
        <v>PISO TÁTIL</v>
      </c>
      <c r="C21" s="76"/>
      <c r="D21" s="503">
        <v>0.5</v>
      </c>
      <c r="E21" s="503"/>
      <c r="F21" s="503">
        <v>0.4</v>
      </c>
      <c r="G21" s="503"/>
      <c r="H21" s="504">
        <f>1-D21-F21</f>
        <v>0.09999999999999998</v>
      </c>
      <c r="I21" s="504"/>
      <c r="J21" s="263">
        <f t="shared" si="0"/>
        <v>1</v>
      </c>
    </row>
    <row r="22" spans="1:10" s="257" customFormat="1" ht="23.1" customHeight="1" thickBot="1">
      <c r="A22" s="499"/>
      <c r="B22" s="500"/>
      <c r="C22" s="77">
        <f>ADAPTAÇÕES!K90</f>
        <v>1848.1763999999998</v>
      </c>
      <c r="D22" s="505">
        <f>D21*C22</f>
        <v>924.0881999999999</v>
      </c>
      <c r="E22" s="505"/>
      <c r="F22" s="505">
        <f>F21*$C22</f>
        <v>739.2705599999999</v>
      </c>
      <c r="G22" s="505"/>
      <c r="H22" s="505">
        <f>H21*$C22</f>
        <v>184.81763999999995</v>
      </c>
      <c r="I22" s="505"/>
      <c r="J22" s="264">
        <f t="shared" si="0"/>
        <v>1848.1763999999998</v>
      </c>
    </row>
    <row r="23" spans="1:10" s="257" customFormat="1" ht="23.1" customHeight="1" thickBot="1">
      <c r="A23" s="498" t="str">
        <f>ADAPTAÇÕES!A92</f>
        <v>7.</v>
      </c>
      <c r="B23" s="500" t="str">
        <f>ADAPTAÇÕES!C92</f>
        <v>PINTURA</v>
      </c>
      <c r="C23" s="76"/>
      <c r="D23" s="503"/>
      <c r="E23" s="503"/>
      <c r="F23" s="503">
        <v>0.1</v>
      </c>
      <c r="G23" s="503"/>
      <c r="H23" s="504">
        <f>1-D23-F23</f>
        <v>0.9</v>
      </c>
      <c r="I23" s="504"/>
      <c r="J23" s="263">
        <f t="shared" si="0"/>
        <v>1</v>
      </c>
    </row>
    <row r="24" spans="1:10" s="257" customFormat="1" ht="23.1" customHeight="1" thickBot="1">
      <c r="A24" s="499"/>
      <c r="B24" s="500"/>
      <c r="C24" s="77">
        <f>ADAPTAÇÕES!K98</f>
        <v>10327.4262</v>
      </c>
      <c r="D24" s="505">
        <f>D23*C24</f>
        <v>0</v>
      </c>
      <c r="E24" s="505"/>
      <c r="F24" s="505">
        <f>F23*$C24</f>
        <v>1032.74262</v>
      </c>
      <c r="G24" s="505"/>
      <c r="H24" s="505">
        <f>H23*$C24</f>
        <v>9294.68358</v>
      </c>
      <c r="I24" s="505"/>
      <c r="J24" s="264">
        <f t="shared" si="0"/>
        <v>10327.426200000002</v>
      </c>
    </row>
    <row r="25" spans="1:10" s="257" customFormat="1" ht="23.1" customHeight="1" thickBot="1">
      <c r="A25" s="498" t="str">
        <f>ADAPTAÇÕES!A100</f>
        <v>8.</v>
      </c>
      <c r="B25" s="500" t="str">
        <f>ADAPTAÇÕES!C100</f>
        <v>INSTALAÇÕES DO SISTEMA DE PREVENÇÃO E COMBATE A INCÊNDIO</v>
      </c>
      <c r="C25" s="76"/>
      <c r="D25" s="503">
        <v>0.3</v>
      </c>
      <c r="E25" s="503"/>
      <c r="F25" s="503">
        <v>0.4</v>
      </c>
      <c r="G25" s="503"/>
      <c r="H25" s="504">
        <f>1-D25-F25</f>
        <v>0.29999999999999993</v>
      </c>
      <c r="I25" s="504"/>
      <c r="J25" s="263">
        <f t="shared" si="0"/>
        <v>0.9999999999999999</v>
      </c>
    </row>
    <row r="26" spans="1:10" s="256" customFormat="1" ht="23.1" customHeight="1" thickBot="1">
      <c r="A26" s="499"/>
      <c r="B26" s="500"/>
      <c r="C26" s="77">
        <f>ADAPTAÇÕES!K153</f>
        <v>100275.35859999998</v>
      </c>
      <c r="D26" s="505">
        <f>D25*C26</f>
        <v>30082.607579999993</v>
      </c>
      <c r="E26" s="505"/>
      <c r="F26" s="505">
        <f>F25*$C26</f>
        <v>40110.14343999999</v>
      </c>
      <c r="G26" s="505"/>
      <c r="H26" s="505">
        <f>H25*$C26</f>
        <v>30082.607579999985</v>
      </c>
      <c r="I26" s="505"/>
      <c r="J26" s="264">
        <f t="shared" si="0"/>
        <v>100275.35859999996</v>
      </c>
    </row>
    <row r="27" spans="1:10" s="256" customFormat="1" ht="23.1" customHeight="1" thickBot="1">
      <c r="A27" s="261"/>
      <c r="B27" s="247"/>
      <c r="C27" s="265"/>
      <c r="D27" s="78"/>
      <c r="E27" s="78"/>
      <c r="F27" s="78"/>
      <c r="G27" s="78"/>
      <c r="H27" s="93"/>
      <c r="I27" s="93"/>
      <c r="J27" s="266"/>
    </row>
    <row r="28" spans="1:10" s="256" customFormat="1" ht="23.1" customHeight="1" thickBot="1" thickTop="1">
      <c r="A28" s="542" t="s">
        <v>6965</v>
      </c>
      <c r="B28" s="543"/>
      <c r="C28" s="214">
        <f>ADAPTAÇÕES!K154</f>
        <v>194657.29419999997</v>
      </c>
      <c r="D28" s="544">
        <f>D12+D14+D16+D20+D22+D24+D26+D18</f>
        <v>59368.67039999999</v>
      </c>
      <c r="E28" s="545"/>
      <c r="F28" s="544">
        <f>F12+F14+F16+F20+F22+F24+F26+F18</f>
        <v>77500.01347</v>
      </c>
      <c r="G28" s="545"/>
      <c r="H28" s="544">
        <f>H12+H14+H16+H20+H22+H24+H26+H18</f>
        <v>57788.61032999998</v>
      </c>
      <c r="I28" s="545"/>
      <c r="J28" s="267">
        <f>C28</f>
        <v>194657.29419999997</v>
      </c>
    </row>
    <row r="29" spans="1:11" s="259" customFormat="1" ht="23.1" customHeight="1" thickTop="1">
      <c r="A29" s="546" t="s">
        <v>6966</v>
      </c>
      <c r="B29" s="547"/>
      <c r="C29" s="211">
        <f>C28*(1+E41)</f>
        <v>243321.61774999998</v>
      </c>
      <c r="D29" s="540">
        <f>D28*(1+ADAPTAÇÕES!H155)</f>
        <v>74210.83799999999</v>
      </c>
      <c r="E29" s="541"/>
      <c r="F29" s="540">
        <f>F28*(1+ADAPTAÇÕES!H155)</f>
        <v>96875.0168375</v>
      </c>
      <c r="G29" s="541"/>
      <c r="H29" s="540">
        <f>H28*(1+ADAPTAÇÕES!H155)</f>
        <v>72235.76291249998</v>
      </c>
      <c r="I29" s="541"/>
      <c r="J29" s="268">
        <f>F29+D29+H29</f>
        <v>243321.61774999998</v>
      </c>
      <c r="K29" s="258"/>
    </row>
    <row r="30" spans="1:11" s="259" customFormat="1" ht="23.1" customHeight="1">
      <c r="A30" s="536" t="s">
        <v>6967</v>
      </c>
      <c r="B30" s="537"/>
      <c r="C30" s="537"/>
      <c r="D30" s="538">
        <f>D29</f>
        <v>74210.83799999999</v>
      </c>
      <c r="E30" s="539"/>
      <c r="F30" s="538">
        <f>F29</f>
        <v>96875.0168375</v>
      </c>
      <c r="G30" s="539"/>
      <c r="H30" s="538">
        <f>H29</f>
        <v>72235.76291249998</v>
      </c>
      <c r="I30" s="539"/>
      <c r="J30" s="269">
        <f>H30+F30+D30</f>
        <v>243321.61774999998</v>
      </c>
      <c r="K30" s="258"/>
    </row>
    <row r="31" spans="1:11" s="259" customFormat="1" ht="23.1" customHeight="1" thickBot="1">
      <c r="A31" s="526" t="s">
        <v>6968</v>
      </c>
      <c r="B31" s="527"/>
      <c r="C31" s="527"/>
      <c r="D31" s="528">
        <f>D30/$C$29</f>
        <v>0.3049907307300894</v>
      </c>
      <c r="E31" s="529"/>
      <c r="F31" s="528">
        <f>F30/$C$29</f>
        <v>0.39813567628435687</v>
      </c>
      <c r="G31" s="529"/>
      <c r="H31" s="528">
        <f>H30/$C$29</f>
        <v>0.2968735929855537</v>
      </c>
      <c r="I31" s="529"/>
      <c r="J31" s="270">
        <f>D31+F31+H31</f>
        <v>1</v>
      </c>
      <c r="K31" s="258"/>
    </row>
    <row r="32" spans="1:11" s="259" customFormat="1" ht="30" customHeight="1" thickTop="1">
      <c r="A32" s="271"/>
      <c r="B32" s="271"/>
      <c r="C32" s="271"/>
      <c r="D32" s="271"/>
      <c r="E32" s="271"/>
      <c r="F32" s="271"/>
      <c r="G32" s="271"/>
      <c r="H32" s="271"/>
      <c r="I32" s="271"/>
      <c r="J32" s="271"/>
      <c r="K32" s="258"/>
    </row>
    <row r="33" spans="1:11" s="259" customFormat="1" ht="30" customHeight="1">
      <c r="A33" s="272"/>
      <c r="B33" s="272"/>
      <c r="C33" s="272"/>
      <c r="D33" s="273"/>
      <c r="E33" s="530" t="str">
        <f>ADAPTAÇÕES!A3</f>
        <v>Mococa, 15 de julho de 2022.</v>
      </c>
      <c r="F33" s="530"/>
      <c r="G33" s="530"/>
      <c r="H33" s="530"/>
      <c r="I33" s="530"/>
      <c r="J33" s="530"/>
      <c r="K33" s="258"/>
    </row>
    <row r="34" spans="3:10" ht="13.5">
      <c r="C34" s="79"/>
      <c r="D34" s="80"/>
      <c r="E34" s="66"/>
      <c r="F34" s="80"/>
      <c r="G34" s="66"/>
      <c r="H34" s="80"/>
      <c r="I34" s="66"/>
      <c r="J34" s="81"/>
    </row>
    <row r="35" spans="3:10" ht="13.5">
      <c r="C35" s="79"/>
      <c r="D35" s="80"/>
      <c r="E35" s="66"/>
      <c r="F35" s="80"/>
      <c r="G35" s="66"/>
      <c r="H35" s="80"/>
      <c r="I35" s="66"/>
      <c r="J35" s="81"/>
    </row>
    <row r="36" spans="1:10" ht="24.95" customHeight="1">
      <c r="A36" s="82"/>
      <c r="B36" s="73" t="str">
        <f>ADAPTAÇÕES!C159</f>
        <v>CARLOS EDUARDO XAVIER</v>
      </c>
      <c r="C36" s="531"/>
      <c r="D36" s="532"/>
      <c r="E36" s="532"/>
      <c r="F36" s="533"/>
      <c r="G36" s="533"/>
      <c r="H36" s="533"/>
      <c r="I36" s="533"/>
      <c r="J36" s="83"/>
    </row>
    <row r="37" spans="1:10" ht="24.95" customHeight="1">
      <c r="A37" s="74"/>
      <c r="B37" s="260" t="str">
        <f>ADAPTAÇÕES!C160</f>
        <v>Engenheiro civil e de segurança do trabalho - CREASP 5061148937</v>
      </c>
      <c r="C37" s="408"/>
      <c r="D37" s="409"/>
      <c r="E37" s="409"/>
      <c r="F37" s="534"/>
      <c r="G37" s="534"/>
      <c r="H37" s="534"/>
      <c r="I37" s="534"/>
      <c r="J37" s="88"/>
    </row>
    <row r="38" spans="1:9" ht="18.75">
      <c r="A38" s="74"/>
      <c r="B38" s="84"/>
      <c r="C38" s="85"/>
      <c r="D38" s="85"/>
      <c r="E38" s="84"/>
      <c r="G38" s="535"/>
      <c r="H38" s="535"/>
      <c r="I38" s="535"/>
    </row>
    <row r="39" spans="2:10" ht="18">
      <c r="B39" s="73"/>
      <c r="C39" s="86"/>
      <c r="D39" s="87"/>
      <c r="E39" s="73"/>
      <c r="F39" s="87"/>
      <c r="G39" s="525"/>
      <c r="H39" s="525"/>
      <c r="I39" s="525"/>
      <c r="J39" s="87"/>
    </row>
    <row r="41" spans="4:5" ht="12.75">
      <c r="D41" s="190" t="s">
        <v>7523</v>
      </c>
      <c r="E41" s="191">
        <f>ADAPTAÇÕES!H155</f>
        <v>0.25</v>
      </c>
    </row>
  </sheetData>
  <mergeCells count="104">
    <mergeCell ref="B23:B24"/>
    <mergeCell ref="D23:E23"/>
    <mergeCell ref="F23:G23"/>
    <mergeCell ref="H23:I23"/>
    <mergeCell ref="D24:E24"/>
    <mergeCell ref="F24:G24"/>
    <mergeCell ref="H24:I24"/>
    <mergeCell ref="A30:C30"/>
    <mergeCell ref="D30:E30"/>
    <mergeCell ref="F30:G30"/>
    <mergeCell ref="H30:I30"/>
    <mergeCell ref="D29:E29"/>
    <mergeCell ref="F29:G29"/>
    <mergeCell ref="A28:B28"/>
    <mergeCell ref="D28:E28"/>
    <mergeCell ref="F28:G28"/>
    <mergeCell ref="H28:I28"/>
    <mergeCell ref="H29:I29"/>
    <mergeCell ref="A29:B29"/>
    <mergeCell ref="G39:I39"/>
    <mergeCell ref="A31:C31"/>
    <mergeCell ref="D31:E31"/>
    <mergeCell ref="F31:G31"/>
    <mergeCell ref="H31:I31"/>
    <mergeCell ref="E33:J33"/>
    <mergeCell ref="C36:E36"/>
    <mergeCell ref="F36:I36"/>
    <mergeCell ref="F37:I37"/>
    <mergeCell ref="G38:I38"/>
    <mergeCell ref="H9:I9"/>
    <mergeCell ref="J9:J10"/>
    <mergeCell ref="A25:A26"/>
    <mergeCell ref="B25:B26"/>
    <mergeCell ref="D25:E25"/>
    <mergeCell ref="F25:G25"/>
    <mergeCell ref="H25:I25"/>
    <mergeCell ref="D26:E26"/>
    <mergeCell ref="F26:G26"/>
    <mergeCell ref="H26:I26"/>
    <mergeCell ref="A9:A10"/>
    <mergeCell ref="B9:B10"/>
    <mergeCell ref="C9:C10"/>
    <mergeCell ref="D9:E9"/>
    <mergeCell ref="F9:G9"/>
    <mergeCell ref="A23:A24"/>
    <mergeCell ref="A21:A22"/>
    <mergeCell ref="B21:B22"/>
    <mergeCell ref="D21:E21"/>
    <mergeCell ref="F21:G21"/>
    <mergeCell ref="H21:I21"/>
    <mergeCell ref="D22:E22"/>
    <mergeCell ref="F22:G22"/>
    <mergeCell ref="H22:I22"/>
    <mergeCell ref="H7:J7"/>
    <mergeCell ref="A5:D5"/>
    <mergeCell ref="A6:D7"/>
    <mergeCell ref="E5:G5"/>
    <mergeCell ref="A1:J1"/>
    <mergeCell ref="A3:J3"/>
    <mergeCell ref="A4:J4"/>
    <mergeCell ref="H5:J5"/>
    <mergeCell ref="H6:J6"/>
    <mergeCell ref="A2:J2"/>
    <mergeCell ref="E6:G7"/>
    <mergeCell ref="A15:A16"/>
    <mergeCell ref="B15:B16"/>
    <mergeCell ref="D15:E15"/>
    <mergeCell ref="F15:G15"/>
    <mergeCell ref="H15:I15"/>
    <mergeCell ref="D16:E16"/>
    <mergeCell ref="F16:G16"/>
    <mergeCell ref="H16:I16"/>
    <mergeCell ref="A19:A20"/>
    <mergeCell ref="B19:B20"/>
    <mergeCell ref="D19:E19"/>
    <mergeCell ref="F19:G19"/>
    <mergeCell ref="H19:I19"/>
    <mergeCell ref="D20:E20"/>
    <mergeCell ref="F20:G20"/>
    <mergeCell ref="H20:I20"/>
    <mergeCell ref="A17:A18"/>
    <mergeCell ref="B17:B18"/>
    <mergeCell ref="D17:E17"/>
    <mergeCell ref="F17:G17"/>
    <mergeCell ref="H17:I17"/>
    <mergeCell ref="D18:E18"/>
    <mergeCell ref="F18:G18"/>
    <mergeCell ref="H18:I18"/>
    <mergeCell ref="A11:A12"/>
    <mergeCell ref="B11:B12"/>
    <mergeCell ref="D11:E11"/>
    <mergeCell ref="F11:G11"/>
    <mergeCell ref="H11:I11"/>
    <mergeCell ref="D12:E12"/>
    <mergeCell ref="F12:G12"/>
    <mergeCell ref="H12:I12"/>
    <mergeCell ref="A13:A14"/>
    <mergeCell ref="B13:B14"/>
    <mergeCell ref="D13:E13"/>
    <mergeCell ref="F13:G13"/>
    <mergeCell ref="H13:I13"/>
    <mergeCell ref="D14:E14"/>
    <mergeCell ref="F14:G14"/>
    <mergeCell ref="H14:I14"/>
  </mergeCells>
  <conditionalFormatting sqref="D25:E25">
    <cfRule type="cellIs" priority="28" dxfId="0" operator="greaterThan" stopIfTrue="1">
      <formula>0</formula>
    </cfRule>
  </conditionalFormatting>
  <conditionalFormatting sqref="H25:I25">
    <cfRule type="cellIs" priority="10" dxfId="0" operator="greaterThan" stopIfTrue="1">
      <formula>0</formula>
    </cfRule>
  </conditionalFormatting>
  <conditionalFormatting sqref="D23:E23">
    <cfRule type="cellIs" priority="21" dxfId="0" operator="greaterThan" stopIfTrue="1">
      <formula>0</formula>
    </cfRule>
  </conditionalFormatting>
  <conditionalFormatting sqref="D21:G21">
    <cfRule type="cellIs" priority="20" dxfId="0" operator="greaterThan" stopIfTrue="1">
      <formula>0</formula>
    </cfRule>
  </conditionalFormatting>
  <conditionalFormatting sqref="D19:E19 H19:I19">
    <cfRule type="cellIs" priority="19" dxfId="0" operator="greaterThan" stopIfTrue="1">
      <formula>0</formula>
    </cfRule>
  </conditionalFormatting>
  <conditionalFormatting sqref="D15:E15">
    <cfRule type="cellIs" priority="18" dxfId="0" operator="greaterThan" stopIfTrue="1">
      <formula>0</formula>
    </cfRule>
  </conditionalFormatting>
  <conditionalFormatting sqref="D13:E13">
    <cfRule type="cellIs" priority="17" dxfId="0" operator="greaterThan" stopIfTrue="1">
      <formula>0</formula>
    </cfRule>
  </conditionalFormatting>
  <conditionalFormatting sqref="D11:E11">
    <cfRule type="cellIs" priority="16" dxfId="0" operator="greaterThan" stopIfTrue="1">
      <formula>0</formula>
    </cfRule>
  </conditionalFormatting>
  <conditionalFormatting sqref="H15:I15">
    <cfRule type="cellIs" priority="15" dxfId="0" operator="greaterThan" stopIfTrue="1">
      <formula>0</formula>
    </cfRule>
  </conditionalFormatting>
  <conditionalFormatting sqref="H13:I13">
    <cfRule type="cellIs" priority="14" dxfId="0" operator="greaterThan" stopIfTrue="1">
      <formula>0</formula>
    </cfRule>
  </conditionalFormatting>
  <conditionalFormatting sqref="H11:I11">
    <cfRule type="cellIs" priority="13" dxfId="0" operator="greaterThan" stopIfTrue="1">
      <formula>0</formula>
    </cfRule>
  </conditionalFormatting>
  <conditionalFormatting sqref="H21:I21">
    <cfRule type="cellIs" priority="12" dxfId="0" operator="greaterThan" stopIfTrue="1">
      <formula>0</formula>
    </cfRule>
  </conditionalFormatting>
  <conditionalFormatting sqref="H23:I23">
    <cfRule type="cellIs" priority="11" dxfId="0" operator="greaterThan" stopIfTrue="1">
      <formula>0</formula>
    </cfRule>
  </conditionalFormatting>
  <conditionalFormatting sqref="F23:G23">
    <cfRule type="cellIs" priority="9" dxfId="0" operator="greaterThan" stopIfTrue="1">
      <formula>0</formula>
    </cfRule>
  </conditionalFormatting>
  <conditionalFormatting sqref="F25:G25">
    <cfRule type="cellIs" priority="8" dxfId="0" operator="greaterThan" stopIfTrue="1">
      <formula>0</formula>
    </cfRule>
  </conditionalFormatting>
  <conditionalFormatting sqref="F19:G19">
    <cfRule type="cellIs" priority="7" dxfId="0" operator="greaterThan" stopIfTrue="1">
      <formula>0</formula>
    </cfRule>
  </conditionalFormatting>
  <conditionalFormatting sqref="F15:G15">
    <cfRule type="cellIs" priority="6" dxfId="0" operator="greaterThan" stopIfTrue="1">
      <formula>0</formula>
    </cfRule>
  </conditionalFormatting>
  <conditionalFormatting sqref="F13:G13">
    <cfRule type="cellIs" priority="5" dxfId="0" operator="greaterThan" stopIfTrue="1">
      <formula>0</formula>
    </cfRule>
  </conditionalFormatting>
  <conditionalFormatting sqref="F11:G11">
    <cfRule type="cellIs" priority="4" dxfId="0" operator="greaterThan" stopIfTrue="1">
      <formula>0</formula>
    </cfRule>
  </conditionalFormatting>
  <conditionalFormatting sqref="D17:E17">
    <cfRule type="cellIs" priority="3" dxfId="0" operator="greaterThan" stopIfTrue="1">
      <formula>0</formula>
    </cfRule>
  </conditionalFormatting>
  <conditionalFormatting sqref="H17:I17">
    <cfRule type="cellIs" priority="2" dxfId="0" operator="greaterThan" stopIfTrue="1">
      <formula>0</formula>
    </cfRule>
  </conditionalFormatting>
  <conditionalFormatting sqref="F17:G17">
    <cfRule type="cellIs" priority="1" dxfId="0" operator="greaterThan" stopIfTrue="1">
      <formula>0</formula>
    </cfRule>
  </conditionalFormatting>
  <printOptions horizontalCentered="1" verticalCentered="1"/>
  <pageMargins left="0.5118110236220472" right="0.5118110236220472" top="0.7874015748031497" bottom="0.7874015748031497" header="0.31496062992125984" footer="0.31496062992125984"/>
  <pageSetup fitToWidth="0" fitToHeight="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A368"/>
  <sheetViews>
    <sheetView zoomScale="70" zoomScaleNormal="70" workbookViewId="0" topLeftCell="A1">
      <selection activeCell="A1" sqref="A1:Y1"/>
    </sheetView>
  </sheetViews>
  <sheetFormatPr defaultColWidth="9.140625" defaultRowHeight="12.75"/>
  <cols>
    <col min="1" max="1" width="11.57421875" style="44" customWidth="1"/>
    <col min="2" max="2" width="16.00390625" style="42" customWidth="1"/>
    <col min="3" max="3" width="86.57421875" style="50" customWidth="1"/>
    <col min="4" max="4" width="10.140625" style="44" customWidth="1"/>
    <col min="5" max="5" width="18.28125" style="45" customWidth="1"/>
    <col min="6" max="6" width="23.28125" style="65" customWidth="1"/>
    <col min="7" max="7" width="25.7109375" style="45" customWidth="1"/>
    <col min="8" max="8" width="22.8515625" style="1" hidden="1" customWidth="1"/>
    <col min="9" max="9" width="4.7109375" style="1" customWidth="1"/>
    <col min="10" max="10" width="26.421875" style="1" hidden="1" customWidth="1"/>
    <col min="11" max="14" width="30.7109375" style="1" hidden="1" customWidth="1"/>
    <col min="15" max="15" width="9.140625" style="1" hidden="1" customWidth="1"/>
    <col min="16" max="16" width="33.140625" style="1" hidden="1" customWidth="1"/>
    <col min="17" max="17" width="18.28125" style="1" customWidth="1"/>
    <col min="18" max="18" width="18.7109375" style="1" customWidth="1"/>
    <col min="19" max="19" width="25.7109375" style="1" customWidth="1"/>
    <col min="20" max="20" width="18.28125" style="1" customWidth="1"/>
    <col min="21" max="21" width="18.7109375" style="1" customWidth="1"/>
    <col min="22" max="22" width="25.7109375" style="1" customWidth="1"/>
    <col min="23" max="23" width="18.28125" style="1" customWidth="1"/>
    <col min="24" max="24" width="18.7109375" style="1" customWidth="1"/>
    <col min="25" max="25" width="25.7109375" style="1" customWidth="1"/>
    <col min="26" max="26" width="9.140625" style="1" customWidth="1"/>
    <col min="27" max="27" width="17.421875" style="1" customWidth="1"/>
    <col min="28" max="28" width="9.140625" style="1" customWidth="1"/>
    <col min="29" max="29" width="9.421875" style="1" bestFit="1" customWidth="1"/>
    <col min="30" max="31" width="12.8515625" style="1" bestFit="1" customWidth="1"/>
    <col min="32" max="32" width="9.421875" style="1" bestFit="1" customWidth="1"/>
    <col min="33" max="36" width="9.140625" style="1" customWidth="1"/>
    <col min="37" max="37" width="9.421875" style="1" bestFit="1" customWidth="1"/>
    <col min="38" max="39" width="12.8515625" style="1" bestFit="1" customWidth="1"/>
    <col min="40" max="40" width="9.421875" style="1" bestFit="1" customWidth="1"/>
    <col min="41" max="44" width="9.140625" style="1" customWidth="1"/>
    <col min="45" max="45" width="9.421875" style="1" bestFit="1" customWidth="1"/>
    <col min="46" max="47" width="12.8515625" style="1" bestFit="1" customWidth="1"/>
    <col min="48" max="48" width="9.421875" style="1" bestFit="1" customWidth="1"/>
    <col min="49" max="52" width="9.140625" style="1" customWidth="1"/>
    <col min="53" max="53" width="9.421875" style="1" bestFit="1" customWidth="1"/>
    <col min="54" max="55" width="12.8515625" style="1" bestFit="1" customWidth="1"/>
    <col min="56" max="56" width="9.421875" style="1" bestFit="1" customWidth="1"/>
    <col min="57" max="60" width="9.140625" style="1" customWidth="1"/>
    <col min="61" max="61" width="9.421875" style="1" bestFit="1" customWidth="1"/>
    <col min="62" max="63" width="12.8515625" style="1" bestFit="1" customWidth="1"/>
    <col min="64" max="64" width="9.421875" style="1" bestFit="1" customWidth="1"/>
    <col min="65" max="68" width="9.140625" style="1" customWidth="1"/>
    <col min="69" max="69" width="9.421875" style="1" bestFit="1" customWidth="1"/>
    <col min="70" max="71" width="12.8515625" style="1" bestFit="1" customWidth="1"/>
    <col min="72" max="72" width="9.421875" style="1" bestFit="1" customWidth="1"/>
    <col min="73" max="76" width="9.140625" style="1" customWidth="1"/>
    <col min="77" max="77" width="9.421875" style="1" bestFit="1" customWidth="1"/>
    <col min="78" max="79" width="12.8515625" style="1" bestFit="1" customWidth="1"/>
    <col min="80" max="80" width="9.421875" style="1" bestFit="1" customWidth="1"/>
    <col min="81" max="84" width="9.140625" style="1" customWidth="1"/>
    <col min="85" max="85" width="9.421875" style="1" bestFit="1" customWidth="1"/>
    <col min="86" max="87" width="12.8515625" style="1" bestFit="1" customWidth="1"/>
    <col min="88" max="88" width="9.421875" style="1" bestFit="1" customWidth="1"/>
    <col min="89" max="92" width="9.140625" style="1" customWidth="1"/>
    <col min="93" max="93" width="9.421875" style="1" bestFit="1" customWidth="1"/>
    <col min="94" max="95" width="12.8515625" style="1" bestFit="1" customWidth="1"/>
    <col min="96" max="96" width="9.421875" style="1" bestFit="1" customWidth="1"/>
    <col min="97" max="100" width="9.140625" style="1" customWidth="1"/>
    <col min="101" max="101" width="9.421875" style="1" bestFit="1" customWidth="1"/>
    <col min="102" max="103" width="12.8515625" style="1" bestFit="1" customWidth="1"/>
    <col min="104" max="104" width="9.421875" style="1" bestFit="1" customWidth="1"/>
    <col min="105" max="108" width="9.140625" style="1" customWidth="1"/>
    <col min="109" max="109" width="9.421875" style="1" bestFit="1" customWidth="1"/>
    <col min="110" max="111" width="12.8515625" style="1" bestFit="1" customWidth="1"/>
    <col min="112" max="112" width="9.421875" style="1" bestFit="1" customWidth="1"/>
    <col min="113" max="116" width="9.140625" style="1" customWidth="1"/>
    <col min="117" max="117" width="9.421875" style="1" bestFit="1" customWidth="1"/>
    <col min="118" max="119" width="12.8515625" style="1" bestFit="1" customWidth="1"/>
    <col min="120" max="120" width="9.421875" style="1" bestFit="1" customWidth="1"/>
    <col min="121" max="124" width="9.140625" style="1" customWidth="1"/>
    <col min="125" max="125" width="9.421875" style="1" bestFit="1" customWidth="1"/>
    <col min="126" max="127" width="12.8515625" style="1" bestFit="1" customWidth="1"/>
    <col min="128" max="128" width="9.421875" style="1" bestFit="1" customWidth="1"/>
    <col min="129" max="132" width="9.140625" style="1" customWidth="1"/>
    <col min="133" max="133" width="9.421875" style="1" bestFit="1" customWidth="1"/>
    <col min="134" max="135" width="12.8515625" style="1" bestFit="1" customWidth="1"/>
    <col min="136" max="136" width="9.421875" style="1" bestFit="1" customWidth="1"/>
    <col min="137" max="140" width="9.140625" style="1" customWidth="1"/>
    <col min="141" max="141" width="9.421875" style="1" bestFit="1" customWidth="1"/>
    <col min="142" max="143" width="12.8515625" style="1" bestFit="1" customWidth="1"/>
    <col min="144" max="144" width="9.421875" style="1" bestFit="1" customWidth="1"/>
    <col min="145" max="148" width="9.140625" style="1" customWidth="1"/>
    <col min="149" max="149" width="9.421875" style="1" bestFit="1" customWidth="1"/>
    <col min="150" max="151" width="12.8515625" style="1" bestFit="1" customWidth="1"/>
    <col min="152" max="152" width="9.421875" style="1" bestFit="1" customWidth="1"/>
    <col min="153" max="156" width="9.140625" style="1" customWidth="1"/>
    <col min="157" max="157" width="9.421875" style="1" bestFit="1" customWidth="1"/>
    <col min="158" max="159" width="12.8515625" style="1" bestFit="1" customWidth="1"/>
    <col min="160" max="160" width="9.421875" style="1" bestFit="1" customWidth="1"/>
    <col min="161" max="164" width="9.140625" style="1" customWidth="1"/>
    <col min="165" max="165" width="9.421875" style="1" bestFit="1" customWidth="1"/>
    <col min="166" max="167" width="12.8515625" style="1" bestFit="1" customWidth="1"/>
    <col min="168" max="168" width="9.421875" style="1" bestFit="1" customWidth="1"/>
    <col min="169" max="172" width="9.140625" style="1" customWidth="1"/>
    <col min="173" max="173" width="9.421875" style="1" bestFit="1" customWidth="1"/>
    <col min="174" max="175" width="12.8515625" style="1" bestFit="1" customWidth="1"/>
    <col min="176" max="176" width="9.421875" style="1" bestFit="1" customWidth="1"/>
    <col min="177" max="180" width="9.140625" style="1" customWidth="1"/>
    <col min="181" max="181" width="9.421875" style="1" bestFit="1" customWidth="1"/>
    <col min="182" max="183" width="12.8515625" style="1" bestFit="1" customWidth="1"/>
    <col min="184" max="184" width="9.421875" style="1" bestFit="1" customWidth="1"/>
    <col min="185" max="188" width="9.140625" style="1" customWidth="1"/>
    <col min="189" max="189" width="9.421875" style="1" bestFit="1" customWidth="1"/>
    <col min="190" max="191" width="12.8515625" style="1" bestFit="1" customWidth="1"/>
    <col min="192" max="192" width="9.421875" style="1" bestFit="1" customWidth="1"/>
    <col min="193" max="196" width="9.140625" style="1" customWidth="1"/>
    <col min="197" max="197" width="9.421875" style="1" bestFit="1" customWidth="1"/>
    <col min="198" max="199" width="12.8515625" style="1" bestFit="1" customWidth="1"/>
    <col min="200" max="200" width="9.421875" style="1" bestFit="1" customWidth="1"/>
    <col min="201" max="204" width="9.140625" style="1" customWidth="1"/>
    <col min="205" max="205" width="9.421875" style="1" bestFit="1" customWidth="1"/>
    <col min="206" max="207" width="12.8515625" style="1" bestFit="1" customWidth="1"/>
    <col min="208" max="208" width="9.421875" style="1" bestFit="1" customWidth="1"/>
    <col min="209" max="212" width="9.140625" style="1" customWidth="1"/>
    <col min="213" max="213" width="9.421875" style="1" bestFit="1" customWidth="1"/>
    <col min="214" max="215" width="12.8515625" style="1" bestFit="1" customWidth="1"/>
    <col min="216" max="216" width="9.421875" style="1" bestFit="1" customWidth="1"/>
    <col min="217" max="220" width="9.140625" style="1" customWidth="1"/>
    <col min="221" max="221" width="9.421875" style="1" bestFit="1" customWidth="1"/>
    <col min="222" max="223" width="12.8515625" style="1" bestFit="1" customWidth="1"/>
    <col min="224" max="224" width="9.421875" style="1" bestFit="1" customWidth="1"/>
    <col min="225" max="228" width="9.140625" style="1" customWidth="1"/>
    <col min="229" max="229" width="9.421875" style="1" bestFit="1" customWidth="1"/>
    <col min="230" max="231" width="12.8515625" style="1" bestFit="1" customWidth="1"/>
    <col min="232" max="232" width="9.421875" style="1" bestFit="1" customWidth="1"/>
    <col min="233" max="236" width="9.140625" style="1" customWidth="1"/>
    <col min="237" max="237" width="9.421875" style="1" bestFit="1" customWidth="1"/>
    <col min="238" max="239" width="12.8515625" style="1" bestFit="1" customWidth="1"/>
    <col min="240" max="240" width="9.421875" style="1" bestFit="1" customWidth="1"/>
    <col min="241" max="244" width="9.140625" style="1" customWidth="1"/>
    <col min="245" max="245" width="9.421875" style="1" bestFit="1" customWidth="1"/>
    <col min="246" max="247" width="12.8515625" style="1" bestFit="1" customWidth="1"/>
    <col min="248" max="248" width="9.421875" style="1" bestFit="1" customWidth="1"/>
    <col min="249" max="252" width="9.140625" style="1" customWidth="1"/>
    <col min="253" max="253" width="11.57421875" style="1" customWidth="1"/>
    <col min="254" max="254" width="16.00390625" style="1" customWidth="1"/>
    <col min="255" max="255" width="86.57421875" style="1" customWidth="1"/>
    <col min="256" max="256" width="10.140625" style="1" customWidth="1"/>
    <col min="257" max="257" width="18.28125" style="1" customWidth="1"/>
    <col min="258" max="259" width="9.140625" style="1" hidden="1" customWidth="1"/>
    <col min="260" max="260" width="21.421875" style="1" customWidth="1"/>
    <col min="261" max="262" width="9.140625" style="1" hidden="1" customWidth="1"/>
    <col min="263" max="263" width="25.7109375" style="1" customWidth="1"/>
    <col min="264" max="264" width="9.140625" style="1" hidden="1" customWidth="1"/>
    <col min="265" max="265" width="4.7109375" style="1" customWidth="1"/>
    <col min="266" max="272" width="9.140625" style="1" hidden="1" customWidth="1"/>
    <col min="273" max="273" width="15.57421875" style="1" customWidth="1"/>
    <col min="274" max="274" width="18.7109375" style="1" customWidth="1"/>
    <col min="275" max="275" width="25.7109375" style="1" customWidth="1"/>
    <col min="276" max="276" width="15.57421875" style="1" customWidth="1"/>
    <col min="277" max="277" width="18.7109375" style="1" customWidth="1"/>
    <col min="278" max="278" width="25.7109375" style="1" customWidth="1"/>
    <col min="279" max="279" width="15.57421875" style="1" customWidth="1"/>
    <col min="280" max="280" width="18.7109375" style="1" customWidth="1"/>
    <col min="281" max="281" width="25.7109375" style="1" customWidth="1"/>
    <col min="282" max="282" width="9.140625" style="1" customWidth="1"/>
    <col min="283" max="283" width="17.421875" style="1" customWidth="1"/>
    <col min="284" max="284" width="9.140625" style="1" customWidth="1"/>
    <col min="285" max="285" width="9.421875" style="1" bestFit="1" customWidth="1"/>
    <col min="286" max="287" width="12.8515625" style="1" bestFit="1" customWidth="1"/>
    <col min="288" max="288" width="9.421875" style="1" bestFit="1" customWidth="1"/>
    <col min="289" max="292" width="9.140625" style="1" customWidth="1"/>
    <col min="293" max="293" width="9.421875" style="1" bestFit="1" customWidth="1"/>
    <col min="294" max="295" width="12.8515625" style="1" bestFit="1" customWidth="1"/>
    <col min="296" max="296" width="9.421875" style="1" bestFit="1" customWidth="1"/>
    <col min="297" max="300" width="9.140625" style="1" customWidth="1"/>
    <col min="301" max="301" width="9.421875" style="1" bestFit="1" customWidth="1"/>
    <col min="302" max="303" width="12.8515625" style="1" bestFit="1" customWidth="1"/>
    <col min="304" max="304" width="9.421875" style="1" bestFit="1" customWidth="1"/>
    <col min="305" max="308" width="9.140625" style="1" customWidth="1"/>
    <col min="309" max="309" width="9.421875" style="1" bestFit="1" customWidth="1"/>
    <col min="310" max="311" width="12.8515625" style="1" bestFit="1" customWidth="1"/>
    <col min="312" max="312" width="9.421875" style="1" bestFit="1" customWidth="1"/>
    <col min="313" max="316" width="9.140625" style="1" customWidth="1"/>
    <col min="317" max="317" width="9.421875" style="1" bestFit="1" customWidth="1"/>
    <col min="318" max="319" width="12.8515625" style="1" bestFit="1" customWidth="1"/>
    <col min="320" max="320" width="9.421875" style="1" bestFit="1" customWidth="1"/>
    <col min="321" max="324" width="9.140625" style="1" customWidth="1"/>
    <col min="325" max="325" width="9.421875" style="1" bestFit="1" customWidth="1"/>
    <col min="326" max="327" width="12.8515625" style="1" bestFit="1" customWidth="1"/>
    <col min="328" max="328" width="9.421875" style="1" bestFit="1" customWidth="1"/>
    <col min="329" max="332" width="9.140625" style="1" customWidth="1"/>
    <col min="333" max="333" width="9.421875" style="1" bestFit="1" customWidth="1"/>
    <col min="334" max="335" width="12.8515625" style="1" bestFit="1" customWidth="1"/>
    <col min="336" max="336" width="9.421875" style="1" bestFit="1" customWidth="1"/>
    <col min="337" max="340" width="9.140625" style="1" customWidth="1"/>
    <col min="341" max="341" width="9.421875" style="1" bestFit="1" customWidth="1"/>
    <col min="342" max="343" width="12.8515625" style="1" bestFit="1" customWidth="1"/>
    <col min="344" max="344" width="9.421875" style="1" bestFit="1" customWidth="1"/>
    <col min="345" max="348" width="9.140625" style="1" customWidth="1"/>
    <col min="349" max="349" width="9.421875" style="1" bestFit="1" customWidth="1"/>
    <col min="350" max="351" width="12.8515625" style="1" bestFit="1" customWidth="1"/>
    <col min="352" max="352" width="9.421875" style="1" bestFit="1" customWidth="1"/>
    <col min="353" max="356" width="9.140625" style="1" customWidth="1"/>
    <col min="357" max="357" width="9.421875" style="1" bestFit="1" customWidth="1"/>
    <col min="358" max="359" width="12.8515625" style="1" bestFit="1" customWidth="1"/>
    <col min="360" max="360" width="9.421875" style="1" bestFit="1" customWidth="1"/>
    <col min="361" max="364" width="9.140625" style="1" customWidth="1"/>
    <col min="365" max="365" width="9.421875" style="1" bestFit="1" customWidth="1"/>
    <col min="366" max="367" width="12.8515625" style="1" bestFit="1" customWidth="1"/>
    <col min="368" max="368" width="9.421875" style="1" bestFit="1" customWidth="1"/>
    <col min="369" max="372" width="9.140625" style="1" customWidth="1"/>
    <col min="373" max="373" width="9.421875" style="1" bestFit="1" customWidth="1"/>
    <col min="374" max="375" width="12.8515625" style="1" bestFit="1" customWidth="1"/>
    <col min="376" max="376" width="9.421875" style="1" bestFit="1" customWidth="1"/>
    <col min="377" max="380" width="9.140625" style="1" customWidth="1"/>
    <col min="381" max="381" width="9.421875" style="1" bestFit="1" customWidth="1"/>
    <col min="382" max="383" width="12.8515625" style="1" bestFit="1" customWidth="1"/>
    <col min="384" max="384" width="9.421875" style="1" bestFit="1" customWidth="1"/>
    <col min="385" max="388" width="9.140625" style="1" customWidth="1"/>
    <col min="389" max="389" width="9.421875" style="1" bestFit="1" customWidth="1"/>
    <col min="390" max="391" width="12.8515625" style="1" bestFit="1" customWidth="1"/>
    <col min="392" max="392" width="9.421875" style="1" bestFit="1" customWidth="1"/>
    <col min="393" max="396" width="9.140625" style="1" customWidth="1"/>
    <col min="397" max="397" width="9.421875" style="1" bestFit="1" customWidth="1"/>
    <col min="398" max="399" width="12.8515625" style="1" bestFit="1" customWidth="1"/>
    <col min="400" max="400" width="9.421875" style="1" bestFit="1" customWidth="1"/>
    <col min="401" max="404" width="9.140625" style="1" customWidth="1"/>
    <col min="405" max="405" width="9.421875" style="1" bestFit="1" customWidth="1"/>
    <col min="406" max="407" width="12.8515625" style="1" bestFit="1" customWidth="1"/>
    <col min="408" max="408" width="9.421875" style="1" bestFit="1" customWidth="1"/>
    <col min="409" max="412" width="9.140625" style="1" customWidth="1"/>
    <col min="413" max="413" width="9.421875" style="1" bestFit="1" customWidth="1"/>
    <col min="414" max="415" width="12.8515625" style="1" bestFit="1" customWidth="1"/>
    <col min="416" max="416" width="9.421875" style="1" bestFit="1" customWidth="1"/>
    <col min="417" max="420" width="9.140625" style="1" customWidth="1"/>
    <col min="421" max="421" width="9.421875" style="1" bestFit="1" customWidth="1"/>
    <col min="422" max="423" width="12.8515625" style="1" bestFit="1" customWidth="1"/>
    <col min="424" max="424" width="9.421875" style="1" bestFit="1" customWidth="1"/>
    <col min="425" max="428" width="9.140625" style="1" customWidth="1"/>
    <col min="429" max="429" width="9.421875" style="1" bestFit="1" customWidth="1"/>
    <col min="430" max="431" width="12.8515625" style="1" bestFit="1" customWidth="1"/>
    <col min="432" max="432" width="9.421875" style="1" bestFit="1" customWidth="1"/>
    <col min="433" max="436" width="9.140625" style="1" customWidth="1"/>
    <col min="437" max="437" width="9.421875" style="1" bestFit="1" customWidth="1"/>
    <col min="438" max="439" width="12.8515625" style="1" bestFit="1" customWidth="1"/>
    <col min="440" max="440" width="9.421875" style="1" bestFit="1" customWidth="1"/>
    <col min="441" max="444" width="9.140625" style="1" customWidth="1"/>
    <col min="445" max="445" width="9.421875" style="1" bestFit="1" customWidth="1"/>
    <col min="446" max="447" width="12.8515625" style="1" bestFit="1" customWidth="1"/>
    <col min="448" max="448" width="9.421875" style="1" bestFit="1" customWidth="1"/>
    <col min="449" max="452" width="9.140625" style="1" customWidth="1"/>
    <col min="453" max="453" width="9.421875" style="1" bestFit="1" customWidth="1"/>
    <col min="454" max="455" width="12.8515625" style="1" bestFit="1" customWidth="1"/>
    <col min="456" max="456" width="9.421875" style="1" bestFit="1" customWidth="1"/>
    <col min="457" max="460" width="9.140625" style="1" customWidth="1"/>
    <col min="461" max="461" width="9.421875" style="1" bestFit="1" customWidth="1"/>
    <col min="462" max="463" width="12.8515625" style="1" bestFit="1" customWidth="1"/>
    <col min="464" max="464" width="9.421875" style="1" bestFit="1" customWidth="1"/>
    <col min="465" max="468" width="9.140625" style="1" customWidth="1"/>
    <col min="469" max="469" width="9.421875" style="1" bestFit="1" customWidth="1"/>
    <col min="470" max="471" width="12.8515625" style="1" bestFit="1" customWidth="1"/>
    <col min="472" max="472" width="9.421875" style="1" bestFit="1" customWidth="1"/>
    <col min="473" max="476" width="9.140625" style="1" customWidth="1"/>
    <col min="477" max="477" width="9.421875" style="1" bestFit="1" customWidth="1"/>
    <col min="478" max="479" width="12.8515625" style="1" bestFit="1" customWidth="1"/>
    <col min="480" max="480" width="9.421875" style="1" bestFit="1" customWidth="1"/>
    <col min="481" max="484" width="9.140625" style="1" customWidth="1"/>
    <col min="485" max="485" width="9.421875" style="1" bestFit="1" customWidth="1"/>
    <col min="486" max="487" width="12.8515625" style="1" bestFit="1" customWidth="1"/>
    <col min="488" max="488" width="9.421875" style="1" bestFit="1" customWidth="1"/>
    <col min="489" max="492" width="9.140625" style="1" customWidth="1"/>
    <col min="493" max="493" width="9.421875" style="1" bestFit="1" customWidth="1"/>
    <col min="494" max="495" width="12.8515625" style="1" bestFit="1" customWidth="1"/>
    <col min="496" max="496" width="9.421875" style="1" bestFit="1" customWidth="1"/>
    <col min="497" max="500" width="9.140625" style="1" customWidth="1"/>
    <col min="501" max="501" width="9.421875" style="1" bestFit="1" customWidth="1"/>
    <col min="502" max="503" width="12.8515625" style="1" bestFit="1" customWidth="1"/>
    <col min="504" max="504" width="9.421875" style="1" bestFit="1" customWidth="1"/>
    <col min="505" max="508" width="9.140625" style="1" customWidth="1"/>
    <col min="509" max="509" width="11.57421875" style="1" customWidth="1"/>
    <col min="510" max="510" width="16.00390625" style="1" customWidth="1"/>
    <col min="511" max="511" width="86.57421875" style="1" customWidth="1"/>
    <col min="512" max="512" width="10.140625" style="1" customWidth="1"/>
    <col min="513" max="513" width="18.28125" style="1" customWidth="1"/>
    <col min="514" max="515" width="9.140625" style="1" hidden="1" customWidth="1"/>
    <col min="516" max="516" width="21.421875" style="1" customWidth="1"/>
    <col min="517" max="518" width="9.140625" style="1" hidden="1" customWidth="1"/>
    <col min="519" max="519" width="25.7109375" style="1" customWidth="1"/>
    <col min="520" max="520" width="9.140625" style="1" hidden="1" customWidth="1"/>
    <col min="521" max="521" width="4.7109375" style="1" customWidth="1"/>
    <col min="522" max="528" width="9.140625" style="1" hidden="1" customWidth="1"/>
    <col min="529" max="529" width="15.57421875" style="1" customWidth="1"/>
    <col min="530" max="530" width="18.7109375" style="1" customWidth="1"/>
    <col min="531" max="531" width="25.7109375" style="1" customWidth="1"/>
    <col min="532" max="532" width="15.57421875" style="1" customWidth="1"/>
    <col min="533" max="533" width="18.7109375" style="1" customWidth="1"/>
    <col min="534" max="534" width="25.7109375" style="1" customWidth="1"/>
    <col min="535" max="535" width="15.57421875" style="1" customWidth="1"/>
    <col min="536" max="536" width="18.7109375" style="1" customWidth="1"/>
    <col min="537" max="537" width="25.7109375" style="1" customWidth="1"/>
    <col min="538" max="538" width="9.140625" style="1" customWidth="1"/>
    <col min="539" max="539" width="17.421875" style="1" customWidth="1"/>
    <col min="540" max="540" width="9.140625" style="1" customWidth="1"/>
    <col min="541" max="541" width="9.421875" style="1" bestFit="1" customWidth="1"/>
    <col min="542" max="543" width="12.8515625" style="1" bestFit="1" customWidth="1"/>
    <col min="544" max="544" width="9.421875" style="1" bestFit="1" customWidth="1"/>
    <col min="545" max="548" width="9.140625" style="1" customWidth="1"/>
    <col min="549" max="549" width="9.421875" style="1" bestFit="1" customWidth="1"/>
    <col min="550" max="551" width="12.8515625" style="1" bestFit="1" customWidth="1"/>
    <col min="552" max="552" width="9.421875" style="1" bestFit="1" customWidth="1"/>
    <col min="553" max="556" width="9.140625" style="1" customWidth="1"/>
    <col min="557" max="557" width="9.421875" style="1" bestFit="1" customWidth="1"/>
    <col min="558" max="559" width="12.8515625" style="1" bestFit="1" customWidth="1"/>
    <col min="560" max="560" width="9.421875" style="1" bestFit="1" customWidth="1"/>
    <col min="561" max="564" width="9.140625" style="1" customWidth="1"/>
    <col min="565" max="565" width="9.421875" style="1" bestFit="1" customWidth="1"/>
    <col min="566" max="567" width="12.8515625" style="1" bestFit="1" customWidth="1"/>
    <col min="568" max="568" width="9.421875" style="1" bestFit="1" customWidth="1"/>
    <col min="569" max="572" width="9.140625" style="1" customWidth="1"/>
    <col min="573" max="573" width="9.421875" style="1" bestFit="1" customWidth="1"/>
    <col min="574" max="575" width="12.8515625" style="1" bestFit="1" customWidth="1"/>
    <col min="576" max="576" width="9.421875" style="1" bestFit="1" customWidth="1"/>
    <col min="577" max="580" width="9.140625" style="1" customWidth="1"/>
    <col min="581" max="581" width="9.421875" style="1" bestFit="1" customWidth="1"/>
    <col min="582" max="583" width="12.8515625" style="1" bestFit="1" customWidth="1"/>
    <col min="584" max="584" width="9.421875" style="1" bestFit="1" customWidth="1"/>
    <col min="585" max="588" width="9.140625" style="1" customWidth="1"/>
    <col min="589" max="589" width="9.421875" style="1" bestFit="1" customWidth="1"/>
    <col min="590" max="591" width="12.8515625" style="1" bestFit="1" customWidth="1"/>
    <col min="592" max="592" width="9.421875" style="1" bestFit="1" customWidth="1"/>
    <col min="593" max="596" width="9.140625" style="1" customWidth="1"/>
    <col min="597" max="597" width="9.421875" style="1" bestFit="1" customWidth="1"/>
    <col min="598" max="599" width="12.8515625" style="1" bestFit="1" customWidth="1"/>
    <col min="600" max="600" width="9.421875" style="1" bestFit="1" customWidth="1"/>
    <col min="601" max="604" width="9.140625" style="1" customWidth="1"/>
    <col min="605" max="605" width="9.421875" style="1" bestFit="1" customWidth="1"/>
    <col min="606" max="607" width="12.8515625" style="1" bestFit="1" customWidth="1"/>
    <col min="608" max="608" width="9.421875" style="1" bestFit="1" customWidth="1"/>
    <col min="609" max="612" width="9.140625" style="1" customWidth="1"/>
    <col min="613" max="613" width="9.421875" style="1" bestFit="1" customWidth="1"/>
    <col min="614" max="615" width="12.8515625" style="1" bestFit="1" customWidth="1"/>
    <col min="616" max="616" width="9.421875" style="1" bestFit="1" customWidth="1"/>
    <col min="617" max="620" width="9.140625" style="1" customWidth="1"/>
    <col min="621" max="621" width="9.421875" style="1" bestFit="1" customWidth="1"/>
    <col min="622" max="623" width="12.8515625" style="1" bestFit="1" customWidth="1"/>
    <col min="624" max="624" width="9.421875" style="1" bestFit="1" customWidth="1"/>
    <col min="625" max="628" width="9.140625" style="1" customWidth="1"/>
    <col min="629" max="629" width="9.421875" style="1" bestFit="1" customWidth="1"/>
    <col min="630" max="631" width="12.8515625" style="1" bestFit="1" customWidth="1"/>
    <col min="632" max="632" width="9.421875" style="1" bestFit="1" customWidth="1"/>
    <col min="633" max="636" width="9.140625" style="1" customWidth="1"/>
    <col min="637" max="637" width="9.421875" style="1" bestFit="1" customWidth="1"/>
    <col min="638" max="639" width="12.8515625" style="1" bestFit="1" customWidth="1"/>
    <col min="640" max="640" width="9.421875" style="1" bestFit="1" customWidth="1"/>
    <col min="641" max="644" width="9.140625" style="1" customWidth="1"/>
    <col min="645" max="645" width="9.421875" style="1" bestFit="1" customWidth="1"/>
    <col min="646" max="647" width="12.8515625" style="1" bestFit="1" customWidth="1"/>
    <col min="648" max="648" width="9.421875" style="1" bestFit="1" customWidth="1"/>
    <col min="649" max="652" width="9.140625" style="1" customWidth="1"/>
    <col min="653" max="653" width="9.421875" style="1" bestFit="1" customWidth="1"/>
    <col min="654" max="655" width="12.8515625" style="1" bestFit="1" customWidth="1"/>
    <col min="656" max="656" width="9.421875" style="1" bestFit="1" customWidth="1"/>
    <col min="657" max="660" width="9.140625" style="1" customWidth="1"/>
    <col min="661" max="661" width="9.421875" style="1" bestFit="1" customWidth="1"/>
    <col min="662" max="663" width="12.8515625" style="1" bestFit="1" customWidth="1"/>
    <col min="664" max="664" width="9.421875" style="1" bestFit="1" customWidth="1"/>
    <col min="665" max="668" width="9.140625" style="1" customWidth="1"/>
    <col min="669" max="669" width="9.421875" style="1" bestFit="1" customWidth="1"/>
    <col min="670" max="671" width="12.8515625" style="1" bestFit="1" customWidth="1"/>
    <col min="672" max="672" width="9.421875" style="1" bestFit="1" customWidth="1"/>
    <col min="673" max="676" width="9.140625" style="1" customWidth="1"/>
    <col min="677" max="677" width="9.421875" style="1" bestFit="1" customWidth="1"/>
    <col min="678" max="679" width="12.8515625" style="1" bestFit="1" customWidth="1"/>
    <col min="680" max="680" width="9.421875" style="1" bestFit="1" customWidth="1"/>
    <col min="681" max="684" width="9.140625" style="1" customWidth="1"/>
    <col min="685" max="685" width="9.421875" style="1" bestFit="1" customWidth="1"/>
    <col min="686" max="687" width="12.8515625" style="1" bestFit="1" customWidth="1"/>
    <col min="688" max="688" width="9.421875" style="1" bestFit="1" customWidth="1"/>
    <col min="689" max="692" width="9.140625" style="1" customWidth="1"/>
    <col min="693" max="693" width="9.421875" style="1" bestFit="1" customWidth="1"/>
    <col min="694" max="695" width="12.8515625" style="1" bestFit="1" customWidth="1"/>
    <col min="696" max="696" width="9.421875" style="1" bestFit="1" customWidth="1"/>
    <col min="697" max="700" width="9.140625" style="1" customWidth="1"/>
    <col min="701" max="701" width="9.421875" style="1" bestFit="1" customWidth="1"/>
    <col min="702" max="703" width="12.8515625" style="1" bestFit="1" customWidth="1"/>
    <col min="704" max="704" width="9.421875" style="1" bestFit="1" customWidth="1"/>
    <col min="705" max="708" width="9.140625" style="1" customWidth="1"/>
    <col min="709" max="709" width="9.421875" style="1" bestFit="1" customWidth="1"/>
    <col min="710" max="711" width="12.8515625" style="1" bestFit="1" customWidth="1"/>
    <col min="712" max="712" width="9.421875" style="1" bestFit="1" customWidth="1"/>
    <col min="713" max="716" width="9.140625" style="1" customWidth="1"/>
    <col min="717" max="717" width="9.421875" style="1" bestFit="1" customWidth="1"/>
    <col min="718" max="719" width="12.8515625" style="1" bestFit="1" customWidth="1"/>
    <col min="720" max="720" width="9.421875" style="1" bestFit="1" customWidth="1"/>
    <col min="721" max="724" width="9.140625" style="1" customWidth="1"/>
    <col min="725" max="725" width="9.421875" style="1" bestFit="1" customWidth="1"/>
    <col min="726" max="727" width="12.8515625" style="1" bestFit="1" customWidth="1"/>
    <col min="728" max="728" width="9.421875" style="1" bestFit="1" customWidth="1"/>
    <col min="729" max="732" width="9.140625" style="1" customWidth="1"/>
    <col min="733" max="733" width="9.421875" style="1" bestFit="1" customWidth="1"/>
    <col min="734" max="735" width="12.8515625" style="1" bestFit="1" customWidth="1"/>
    <col min="736" max="736" width="9.421875" style="1" bestFit="1" customWidth="1"/>
    <col min="737" max="740" width="9.140625" style="1" customWidth="1"/>
    <col min="741" max="741" width="9.421875" style="1" bestFit="1" customWidth="1"/>
    <col min="742" max="743" width="12.8515625" style="1" bestFit="1" customWidth="1"/>
    <col min="744" max="744" width="9.421875" style="1" bestFit="1" customWidth="1"/>
    <col min="745" max="748" width="9.140625" style="1" customWidth="1"/>
    <col min="749" max="749" width="9.421875" style="1" bestFit="1" customWidth="1"/>
    <col min="750" max="751" width="12.8515625" style="1" bestFit="1" customWidth="1"/>
    <col min="752" max="752" width="9.421875" style="1" bestFit="1" customWidth="1"/>
    <col min="753" max="756" width="9.140625" style="1" customWidth="1"/>
    <col min="757" max="757" width="9.421875" style="1" bestFit="1" customWidth="1"/>
    <col min="758" max="759" width="12.8515625" style="1" bestFit="1" customWidth="1"/>
    <col min="760" max="760" width="9.421875" style="1" bestFit="1" customWidth="1"/>
    <col min="761" max="764" width="9.140625" style="1" customWidth="1"/>
    <col min="765" max="765" width="11.57421875" style="1" customWidth="1"/>
    <col min="766" max="766" width="16.00390625" style="1" customWidth="1"/>
    <col min="767" max="767" width="86.57421875" style="1" customWidth="1"/>
    <col min="768" max="768" width="10.140625" style="1" customWidth="1"/>
    <col min="769" max="769" width="18.28125" style="1" customWidth="1"/>
    <col min="770" max="771" width="9.140625" style="1" hidden="1" customWidth="1"/>
    <col min="772" max="772" width="21.421875" style="1" customWidth="1"/>
    <col min="773" max="774" width="9.140625" style="1" hidden="1" customWidth="1"/>
    <col min="775" max="775" width="25.7109375" style="1" customWidth="1"/>
    <col min="776" max="776" width="9.140625" style="1" hidden="1" customWidth="1"/>
    <col min="777" max="777" width="4.7109375" style="1" customWidth="1"/>
    <col min="778" max="784" width="9.140625" style="1" hidden="1" customWidth="1"/>
    <col min="785" max="785" width="15.57421875" style="1" customWidth="1"/>
    <col min="786" max="786" width="18.7109375" style="1" customWidth="1"/>
    <col min="787" max="787" width="25.7109375" style="1" customWidth="1"/>
    <col min="788" max="788" width="15.57421875" style="1" customWidth="1"/>
    <col min="789" max="789" width="18.7109375" style="1" customWidth="1"/>
    <col min="790" max="790" width="25.7109375" style="1" customWidth="1"/>
    <col min="791" max="791" width="15.57421875" style="1" customWidth="1"/>
    <col min="792" max="792" width="18.7109375" style="1" customWidth="1"/>
    <col min="793" max="793" width="25.7109375" style="1" customWidth="1"/>
    <col min="794" max="794" width="9.140625" style="1" customWidth="1"/>
    <col min="795" max="795" width="17.421875" style="1" customWidth="1"/>
    <col min="796" max="796" width="9.140625" style="1" customWidth="1"/>
    <col min="797" max="797" width="9.421875" style="1" bestFit="1" customWidth="1"/>
    <col min="798" max="799" width="12.8515625" style="1" bestFit="1" customWidth="1"/>
    <col min="800" max="800" width="9.421875" style="1" bestFit="1" customWidth="1"/>
    <col min="801" max="804" width="9.140625" style="1" customWidth="1"/>
    <col min="805" max="805" width="9.421875" style="1" bestFit="1" customWidth="1"/>
    <col min="806" max="807" width="12.8515625" style="1" bestFit="1" customWidth="1"/>
    <col min="808" max="808" width="9.421875" style="1" bestFit="1" customWidth="1"/>
    <col min="809" max="812" width="9.140625" style="1" customWidth="1"/>
    <col min="813" max="813" width="9.421875" style="1" bestFit="1" customWidth="1"/>
    <col min="814" max="815" width="12.8515625" style="1" bestFit="1" customWidth="1"/>
    <col min="816" max="816" width="9.421875" style="1" bestFit="1" customWidth="1"/>
    <col min="817" max="820" width="9.140625" style="1" customWidth="1"/>
    <col min="821" max="821" width="9.421875" style="1" bestFit="1" customWidth="1"/>
    <col min="822" max="823" width="12.8515625" style="1" bestFit="1" customWidth="1"/>
    <col min="824" max="824" width="9.421875" style="1" bestFit="1" customWidth="1"/>
    <col min="825" max="828" width="9.140625" style="1" customWidth="1"/>
    <col min="829" max="829" width="9.421875" style="1" bestFit="1" customWidth="1"/>
    <col min="830" max="831" width="12.8515625" style="1" bestFit="1" customWidth="1"/>
    <col min="832" max="832" width="9.421875" style="1" bestFit="1" customWidth="1"/>
    <col min="833" max="836" width="9.140625" style="1" customWidth="1"/>
    <col min="837" max="837" width="9.421875" style="1" bestFit="1" customWidth="1"/>
    <col min="838" max="839" width="12.8515625" style="1" bestFit="1" customWidth="1"/>
    <col min="840" max="840" width="9.421875" style="1" bestFit="1" customWidth="1"/>
    <col min="841" max="844" width="9.140625" style="1" customWidth="1"/>
    <col min="845" max="845" width="9.421875" style="1" bestFit="1" customWidth="1"/>
    <col min="846" max="847" width="12.8515625" style="1" bestFit="1" customWidth="1"/>
    <col min="848" max="848" width="9.421875" style="1" bestFit="1" customWidth="1"/>
    <col min="849" max="852" width="9.140625" style="1" customWidth="1"/>
    <col min="853" max="853" width="9.421875" style="1" bestFit="1" customWidth="1"/>
    <col min="854" max="855" width="12.8515625" style="1" bestFit="1" customWidth="1"/>
    <col min="856" max="856" width="9.421875" style="1" bestFit="1" customWidth="1"/>
    <col min="857" max="860" width="9.140625" style="1" customWidth="1"/>
    <col min="861" max="861" width="9.421875" style="1" bestFit="1" customWidth="1"/>
    <col min="862" max="863" width="12.8515625" style="1" bestFit="1" customWidth="1"/>
    <col min="864" max="864" width="9.421875" style="1" bestFit="1" customWidth="1"/>
    <col min="865" max="868" width="9.140625" style="1" customWidth="1"/>
    <col min="869" max="869" width="9.421875" style="1" bestFit="1" customWidth="1"/>
    <col min="870" max="871" width="12.8515625" style="1" bestFit="1" customWidth="1"/>
    <col min="872" max="872" width="9.421875" style="1" bestFit="1" customWidth="1"/>
    <col min="873" max="876" width="9.140625" style="1" customWidth="1"/>
    <col min="877" max="877" width="9.421875" style="1" bestFit="1" customWidth="1"/>
    <col min="878" max="879" width="12.8515625" style="1" bestFit="1" customWidth="1"/>
    <col min="880" max="880" width="9.421875" style="1" bestFit="1" customWidth="1"/>
    <col min="881" max="884" width="9.140625" style="1" customWidth="1"/>
    <col min="885" max="885" width="9.421875" style="1" bestFit="1" customWidth="1"/>
    <col min="886" max="887" width="12.8515625" style="1" bestFit="1" customWidth="1"/>
    <col min="888" max="888" width="9.421875" style="1" bestFit="1" customWidth="1"/>
    <col min="889" max="892" width="9.140625" style="1" customWidth="1"/>
    <col min="893" max="893" width="9.421875" style="1" bestFit="1" customWidth="1"/>
    <col min="894" max="895" width="12.8515625" style="1" bestFit="1" customWidth="1"/>
    <col min="896" max="896" width="9.421875" style="1" bestFit="1" customWidth="1"/>
    <col min="897" max="900" width="9.140625" style="1" customWidth="1"/>
    <col min="901" max="901" width="9.421875" style="1" bestFit="1" customWidth="1"/>
    <col min="902" max="903" width="12.8515625" style="1" bestFit="1" customWidth="1"/>
    <col min="904" max="904" width="9.421875" style="1" bestFit="1" customWidth="1"/>
    <col min="905" max="908" width="9.140625" style="1" customWidth="1"/>
    <col min="909" max="909" width="9.421875" style="1" bestFit="1" customWidth="1"/>
    <col min="910" max="911" width="12.8515625" style="1" bestFit="1" customWidth="1"/>
    <col min="912" max="912" width="9.421875" style="1" bestFit="1" customWidth="1"/>
    <col min="913" max="916" width="9.140625" style="1" customWidth="1"/>
    <col min="917" max="917" width="9.421875" style="1" bestFit="1" customWidth="1"/>
    <col min="918" max="919" width="12.8515625" style="1" bestFit="1" customWidth="1"/>
    <col min="920" max="920" width="9.421875" style="1" bestFit="1" customWidth="1"/>
    <col min="921" max="924" width="9.140625" style="1" customWidth="1"/>
    <col min="925" max="925" width="9.421875" style="1" bestFit="1" customWidth="1"/>
    <col min="926" max="927" width="12.8515625" style="1" bestFit="1" customWidth="1"/>
    <col min="928" max="928" width="9.421875" style="1" bestFit="1" customWidth="1"/>
    <col min="929" max="932" width="9.140625" style="1" customWidth="1"/>
    <col min="933" max="933" width="9.421875" style="1" bestFit="1" customWidth="1"/>
    <col min="934" max="935" width="12.8515625" style="1" bestFit="1" customWidth="1"/>
    <col min="936" max="936" width="9.421875" style="1" bestFit="1" customWidth="1"/>
    <col min="937" max="940" width="9.140625" style="1" customWidth="1"/>
    <col min="941" max="941" width="9.421875" style="1" bestFit="1" customWidth="1"/>
    <col min="942" max="943" width="12.8515625" style="1" bestFit="1" customWidth="1"/>
    <col min="944" max="944" width="9.421875" style="1" bestFit="1" customWidth="1"/>
    <col min="945" max="948" width="9.140625" style="1" customWidth="1"/>
    <col min="949" max="949" width="9.421875" style="1" bestFit="1" customWidth="1"/>
    <col min="950" max="951" width="12.8515625" style="1" bestFit="1" customWidth="1"/>
    <col min="952" max="952" width="9.421875" style="1" bestFit="1" customWidth="1"/>
    <col min="953" max="956" width="9.140625" style="1" customWidth="1"/>
    <col min="957" max="957" width="9.421875" style="1" bestFit="1" customWidth="1"/>
    <col min="958" max="959" width="12.8515625" style="1" bestFit="1" customWidth="1"/>
    <col min="960" max="960" width="9.421875" style="1" bestFit="1" customWidth="1"/>
    <col min="961" max="964" width="9.140625" style="1" customWidth="1"/>
    <col min="965" max="965" width="9.421875" style="1" bestFit="1" customWidth="1"/>
    <col min="966" max="967" width="12.8515625" style="1" bestFit="1" customWidth="1"/>
    <col min="968" max="968" width="9.421875" style="1" bestFit="1" customWidth="1"/>
    <col min="969" max="972" width="9.140625" style="1" customWidth="1"/>
    <col min="973" max="973" width="9.421875" style="1" bestFit="1" customWidth="1"/>
    <col min="974" max="975" width="12.8515625" style="1" bestFit="1" customWidth="1"/>
    <col min="976" max="976" width="9.421875" style="1" bestFit="1" customWidth="1"/>
    <col min="977" max="980" width="9.140625" style="1" customWidth="1"/>
    <col min="981" max="981" width="9.421875" style="1" bestFit="1" customWidth="1"/>
    <col min="982" max="983" width="12.8515625" style="1" bestFit="1" customWidth="1"/>
    <col min="984" max="984" width="9.421875" style="1" bestFit="1" customWidth="1"/>
    <col min="985" max="988" width="9.140625" style="1" customWidth="1"/>
    <col min="989" max="989" width="9.421875" style="1" bestFit="1" customWidth="1"/>
    <col min="990" max="991" width="12.8515625" style="1" bestFit="1" customWidth="1"/>
    <col min="992" max="992" width="9.421875" style="1" bestFit="1" customWidth="1"/>
    <col min="993" max="996" width="9.140625" style="1" customWidth="1"/>
    <col min="997" max="997" width="9.421875" style="1" bestFit="1" customWidth="1"/>
    <col min="998" max="999" width="12.8515625" style="1" bestFit="1" customWidth="1"/>
    <col min="1000" max="1000" width="9.421875" style="1" bestFit="1" customWidth="1"/>
    <col min="1001" max="1004" width="9.140625" style="1" customWidth="1"/>
    <col min="1005" max="1005" width="9.421875" style="1" bestFit="1" customWidth="1"/>
    <col min="1006" max="1007" width="12.8515625" style="1" bestFit="1" customWidth="1"/>
    <col min="1008" max="1008" width="9.421875" style="1" bestFit="1" customWidth="1"/>
    <col min="1009" max="1012" width="9.140625" style="1" customWidth="1"/>
    <col min="1013" max="1013" width="9.421875" style="1" bestFit="1" customWidth="1"/>
    <col min="1014" max="1015" width="12.8515625" style="1" bestFit="1" customWidth="1"/>
    <col min="1016" max="1016" width="9.421875" style="1" bestFit="1" customWidth="1"/>
    <col min="1017" max="1020" width="9.140625" style="1" customWidth="1"/>
    <col min="1021" max="1021" width="11.57421875" style="1" customWidth="1"/>
    <col min="1022" max="1022" width="16.00390625" style="1" customWidth="1"/>
    <col min="1023" max="1023" width="86.57421875" style="1" customWidth="1"/>
    <col min="1024" max="1024" width="10.140625" style="1" customWidth="1"/>
    <col min="1025" max="1025" width="18.28125" style="1" customWidth="1"/>
    <col min="1026" max="1027" width="9.140625" style="1" hidden="1" customWidth="1"/>
    <col min="1028" max="1028" width="21.421875" style="1" customWidth="1"/>
    <col min="1029" max="1030" width="9.140625" style="1" hidden="1" customWidth="1"/>
    <col min="1031" max="1031" width="25.7109375" style="1" customWidth="1"/>
    <col min="1032" max="1032" width="9.140625" style="1" hidden="1" customWidth="1"/>
    <col min="1033" max="1033" width="4.7109375" style="1" customWidth="1"/>
    <col min="1034" max="1040" width="9.140625" style="1" hidden="1" customWidth="1"/>
    <col min="1041" max="1041" width="15.57421875" style="1" customWidth="1"/>
    <col min="1042" max="1042" width="18.7109375" style="1" customWidth="1"/>
    <col min="1043" max="1043" width="25.7109375" style="1" customWidth="1"/>
    <col min="1044" max="1044" width="15.57421875" style="1" customWidth="1"/>
    <col min="1045" max="1045" width="18.7109375" style="1" customWidth="1"/>
    <col min="1046" max="1046" width="25.7109375" style="1" customWidth="1"/>
    <col min="1047" max="1047" width="15.57421875" style="1" customWidth="1"/>
    <col min="1048" max="1048" width="18.7109375" style="1" customWidth="1"/>
    <col min="1049" max="1049" width="25.7109375" style="1" customWidth="1"/>
    <col min="1050" max="1050" width="9.140625" style="1" customWidth="1"/>
    <col min="1051" max="1051" width="17.421875" style="1" customWidth="1"/>
    <col min="1052" max="1052" width="9.140625" style="1" customWidth="1"/>
    <col min="1053" max="1053" width="9.421875" style="1" bestFit="1" customWidth="1"/>
    <col min="1054" max="1055" width="12.8515625" style="1" bestFit="1" customWidth="1"/>
    <col min="1056" max="1056" width="9.421875" style="1" bestFit="1" customWidth="1"/>
    <col min="1057" max="1060" width="9.140625" style="1" customWidth="1"/>
    <col min="1061" max="1061" width="9.421875" style="1" bestFit="1" customWidth="1"/>
    <col min="1062" max="1063" width="12.8515625" style="1" bestFit="1" customWidth="1"/>
    <col min="1064" max="1064" width="9.421875" style="1" bestFit="1" customWidth="1"/>
    <col min="1065" max="1068" width="9.140625" style="1" customWidth="1"/>
    <col min="1069" max="1069" width="9.421875" style="1" bestFit="1" customWidth="1"/>
    <col min="1070" max="1071" width="12.8515625" style="1" bestFit="1" customWidth="1"/>
    <col min="1072" max="1072" width="9.421875" style="1" bestFit="1" customWidth="1"/>
    <col min="1073" max="1076" width="9.140625" style="1" customWidth="1"/>
    <col min="1077" max="1077" width="9.421875" style="1" bestFit="1" customWidth="1"/>
    <col min="1078" max="1079" width="12.8515625" style="1" bestFit="1" customWidth="1"/>
    <col min="1080" max="1080" width="9.421875" style="1" bestFit="1" customWidth="1"/>
    <col min="1081" max="1084" width="9.140625" style="1" customWidth="1"/>
    <col min="1085" max="1085" width="9.421875" style="1" bestFit="1" customWidth="1"/>
    <col min="1086" max="1087" width="12.8515625" style="1" bestFit="1" customWidth="1"/>
    <col min="1088" max="1088" width="9.421875" style="1" bestFit="1" customWidth="1"/>
    <col min="1089" max="1092" width="9.140625" style="1" customWidth="1"/>
    <col min="1093" max="1093" width="9.421875" style="1" bestFit="1" customWidth="1"/>
    <col min="1094" max="1095" width="12.8515625" style="1" bestFit="1" customWidth="1"/>
    <col min="1096" max="1096" width="9.421875" style="1" bestFit="1" customWidth="1"/>
    <col min="1097" max="1100" width="9.140625" style="1" customWidth="1"/>
    <col min="1101" max="1101" width="9.421875" style="1" bestFit="1" customWidth="1"/>
    <col min="1102" max="1103" width="12.8515625" style="1" bestFit="1" customWidth="1"/>
    <col min="1104" max="1104" width="9.421875" style="1" bestFit="1" customWidth="1"/>
    <col min="1105" max="1108" width="9.140625" style="1" customWidth="1"/>
    <col min="1109" max="1109" width="9.421875" style="1" bestFit="1" customWidth="1"/>
    <col min="1110" max="1111" width="12.8515625" style="1" bestFit="1" customWidth="1"/>
    <col min="1112" max="1112" width="9.421875" style="1" bestFit="1" customWidth="1"/>
    <col min="1113" max="1116" width="9.140625" style="1" customWidth="1"/>
    <col min="1117" max="1117" width="9.421875" style="1" bestFit="1" customWidth="1"/>
    <col min="1118" max="1119" width="12.8515625" style="1" bestFit="1" customWidth="1"/>
    <col min="1120" max="1120" width="9.421875" style="1" bestFit="1" customWidth="1"/>
    <col min="1121" max="1124" width="9.140625" style="1" customWidth="1"/>
    <col min="1125" max="1125" width="9.421875" style="1" bestFit="1" customWidth="1"/>
    <col min="1126" max="1127" width="12.8515625" style="1" bestFit="1" customWidth="1"/>
    <col min="1128" max="1128" width="9.421875" style="1" bestFit="1" customWidth="1"/>
    <col min="1129" max="1132" width="9.140625" style="1" customWidth="1"/>
    <col min="1133" max="1133" width="9.421875" style="1" bestFit="1" customWidth="1"/>
    <col min="1134" max="1135" width="12.8515625" style="1" bestFit="1" customWidth="1"/>
    <col min="1136" max="1136" width="9.421875" style="1" bestFit="1" customWidth="1"/>
    <col min="1137" max="1140" width="9.140625" style="1" customWidth="1"/>
    <col min="1141" max="1141" width="9.421875" style="1" bestFit="1" customWidth="1"/>
    <col min="1142" max="1143" width="12.8515625" style="1" bestFit="1" customWidth="1"/>
    <col min="1144" max="1144" width="9.421875" style="1" bestFit="1" customWidth="1"/>
    <col min="1145" max="1148" width="9.140625" style="1" customWidth="1"/>
    <col min="1149" max="1149" width="9.421875" style="1" bestFit="1" customWidth="1"/>
    <col min="1150" max="1151" width="12.8515625" style="1" bestFit="1" customWidth="1"/>
    <col min="1152" max="1152" width="9.421875" style="1" bestFit="1" customWidth="1"/>
    <col min="1153" max="1156" width="9.140625" style="1" customWidth="1"/>
    <col min="1157" max="1157" width="9.421875" style="1" bestFit="1" customWidth="1"/>
    <col min="1158" max="1159" width="12.8515625" style="1" bestFit="1" customWidth="1"/>
    <col min="1160" max="1160" width="9.421875" style="1" bestFit="1" customWidth="1"/>
    <col min="1161" max="1164" width="9.140625" style="1" customWidth="1"/>
    <col min="1165" max="1165" width="9.421875" style="1" bestFit="1" customWidth="1"/>
    <col min="1166" max="1167" width="12.8515625" style="1" bestFit="1" customWidth="1"/>
    <col min="1168" max="1168" width="9.421875" style="1" bestFit="1" customWidth="1"/>
    <col min="1169" max="1172" width="9.140625" style="1" customWidth="1"/>
    <col min="1173" max="1173" width="9.421875" style="1" bestFit="1" customWidth="1"/>
    <col min="1174" max="1175" width="12.8515625" style="1" bestFit="1" customWidth="1"/>
    <col min="1176" max="1176" width="9.421875" style="1" bestFit="1" customWidth="1"/>
    <col min="1177" max="1180" width="9.140625" style="1" customWidth="1"/>
    <col min="1181" max="1181" width="9.421875" style="1" bestFit="1" customWidth="1"/>
    <col min="1182" max="1183" width="12.8515625" style="1" bestFit="1" customWidth="1"/>
    <col min="1184" max="1184" width="9.421875" style="1" bestFit="1" customWidth="1"/>
    <col min="1185" max="1188" width="9.140625" style="1" customWidth="1"/>
    <col min="1189" max="1189" width="9.421875" style="1" bestFit="1" customWidth="1"/>
    <col min="1190" max="1191" width="12.8515625" style="1" bestFit="1" customWidth="1"/>
    <col min="1192" max="1192" width="9.421875" style="1" bestFit="1" customWidth="1"/>
    <col min="1193" max="1196" width="9.140625" style="1" customWidth="1"/>
    <col min="1197" max="1197" width="9.421875" style="1" bestFit="1" customWidth="1"/>
    <col min="1198" max="1199" width="12.8515625" style="1" bestFit="1" customWidth="1"/>
    <col min="1200" max="1200" width="9.421875" style="1" bestFit="1" customWidth="1"/>
    <col min="1201" max="1204" width="9.140625" style="1" customWidth="1"/>
    <col min="1205" max="1205" width="9.421875" style="1" bestFit="1" customWidth="1"/>
    <col min="1206" max="1207" width="12.8515625" style="1" bestFit="1" customWidth="1"/>
    <col min="1208" max="1208" width="9.421875" style="1" bestFit="1" customWidth="1"/>
    <col min="1209" max="1212" width="9.140625" style="1" customWidth="1"/>
    <col min="1213" max="1213" width="9.421875" style="1" bestFit="1" customWidth="1"/>
    <col min="1214" max="1215" width="12.8515625" style="1" bestFit="1" customWidth="1"/>
    <col min="1216" max="1216" width="9.421875" style="1" bestFit="1" customWidth="1"/>
    <col min="1217" max="1220" width="9.140625" style="1" customWidth="1"/>
    <col min="1221" max="1221" width="9.421875" style="1" bestFit="1" customWidth="1"/>
    <col min="1222" max="1223" width="12.8515625" style="1" bestFit="1" customWidth="1"/>
    <col min="1224" max="1224" width="9.421875" style="1" bestFit="1" customWidth="1"/>
    <col min="1225" max="1228" width="9.140625" style="1" customWidth="1"/>
    <col min="1229" max="1229" width="9.421875" style="1" bestFit="1" customWidth="1"/>
    <col min="1230" max="1231" width="12.8515625" style="1" bestFit="1" customWidth="1"/>
    <col min="1232" max="1232" width="9.421875" style="1" bestFit="1" customWidth="1"/>
    <col min="1233" max="1236" width="9.140625" style="1" customWidth="1"/>
    <col min="1237" max="1237" width="9.421875" style="1" bestFit="1" customWidth="1"/>
    <col min="1238" max="1239" width="12.8515625" style="1" bestFit="1" customWidth="1"/>
    <col min="1240" max="1240" width="9.421875" style="1" bestFit="1" customWidth="1"/>
    <col min="1241" max="1244" width="9.140625" style="1" customWidth="1"/>
    <col min="1245" max="1245" width="9.421875" style="1" bestFit="1" customWidth="1"/>
    <col min="1246" max="1247" width="12.8515625" style="1" bestFit="1" customWidth="1"/>
    <col min="1248" max="1248" width="9.421875" style="1" bestFit="1" customWidth="1"/>
    <col min="1249" max="1252" width="9.140625" style="1" customWidth="1"/>
    <col min="1253" max="1253" width="9.421875" style="1" bestFit="1" customWidth="1"/>
    <col min="1254" max="1255" width="12.8515625" style="1" bestFit="1" customWidth="1"/>
    <col min="1256" max="1256" width="9.421875" style="1" bestFit="1" customWidth="1"/>
    <col min="1257" max="1260" width="9.140625" style="1" customWidth="1"/>
    <col min="1261" max="1261" width="9.421875" style="1" bestFit="1" customWidth="1"/>
    <col min="1262" max="1263" width="12.8515625" style="1" bestFit="1" customWidth="1"/>
    <col min="1264" max="1264" width="9.421875" style="1" bestFit="1" customWidth="1"/>
    <col min="1265" max="1268" width="9.140625" style="1" customWidth="1"/>
    <col min="1269" max="1269" width="9.421875" style="1" bestFit="1" customWidth="1"/>
    <col min="1270" max="1271" width="12.8515625" style="1" bestFit="1" customWidth="1"/>
    <col min="1272" max="1272" width="9.421875" style="1" bestFit="1" customWidth="1"/>
    <col min="1273" max="1276" width="9.140625" style="1" customWidth="1"/>
    <col min="1277" max="1277" width="11.57421875" style="1" customWidth="1"/>
    <col min="1278" max="1278" width="16.00390625" style="1" customWidth="1"/>
    <col min="1279" max="1279" width="86.57421875" style="1" customWidth="1"/>
    <col min="1280" max="1280" width="10.140625" style="1" customWidth="1"/>
    <col min="1281" max="1281" width="18.28125" style="1" customWidth="1"/>
    <col min="1282" max="1283" width="9.140625" style="1" hidden="1" customWidth="1"/>
    <col min="1284" max="1284" width="21.421875" style="1" customWidth="1"/>
    <col min="1285" max="1286" width="9.140625" style="1" hidden="1" customWidth="1"/>
    <col min="1287" max="1287" width="25.7109375" style="1" customWidth="1"/>
    <col min="1288" max="1288" width="9.140625" style="1" hidden="1" customWidth="1"/>
    <col min="1289" max="1289" width="4.7109375" style="1" customWidth="1"/>
    <col min="1290" max="1296" width="9.140625" style="1" hidden="1" customWidth="1"/>
    <col min="1297" max="1297" width="15.57421875" style="1" customWidth="1"/>
    <col min="1298" max="1298" width="18.7109375" style="1" customWidth="1"/>
    <col min="1299" max="1299" width="25.7109375" style="1" customWidth="1"/>
    <col min="1300" max="1300" width="15.57421875" style="1" customWidth="1"/>
    <col min="1301" max="1301" width="18.7109375" style="1" customWidth="1"/>
    <col min="1302" max="1302" width="25.7109375" style="1" customWidth="1"/>
    <col min="1303" max="1303" width="15.57421875" style="1" customWidth="1"/>
    <col min="1304" max="1304" width="18.7109375" style="1" customWidth="1"/>
    <col min="1305" max="1305" width="25.7109375" style="1" customWidth="1"/>
    <col min="1306" max="1306" width="9.140625" style="1" customWidth="1"/>
    <col min="1307" max="1307" width="17.421875" style="1" customWidth="1"/>
    <col min="1308" max="1308" width="9.140625" style="1" customWidth="1"/>
    <col min="1309" max="1309" width="9.421875" style="1" bestFit="1" customWidth="1"/>
    <col min="1310" max="1311" width="12.8515625" style="1" bestFit="1" customWidth="1"/>
    <col min="1312" max="1312" width="9.421875" style="1" bestFit="1" customWidth="1"/>
    <col min="1313" max="1316" width="9.140625" style="1" customWidth="1"/>
    <col min="1317" max="1317" width="9.421875" style="1" bestFit="1" customWidth="1"/>
    <col min="1318" max="1319" width="12.8515625" style="1" bestFit="1" customWidth="1"/>
    <col min="1320" max="1320" width="9.421875" style="1" bestFit="1" customWidth="1"/>
    <col min="1321" max="1324" width="9.140625" style="1" customWidth="1"/>
    <col min="1325" max="1325" width="9.421875" style="1" bestFit="1" customWidth="1"/>
    <col min="1326" max="1327" width="12.8515625" style="1" bestFit="1" customWidth="1"/>
    <col min="1328" max="1328" width="9.421875" style="1" bestFit="1" customWidth="1"/>
    <col min="1329" max="1332" width="9.140625" style="1" customWidth="1"/>
    <col min="1333" max="1333" width="9.421875" style="1" bestFit="1" customWidth="1"/>
    <col min="1334" max="1335" width="12.8515625" style="1" bestFit="1" customWidth="1"/>
    <col min="1336" max="1336" width="9.421875" style="1" bestFit="1" customWidth="1"/>
    <col min="1337" max="1340" width="9.140625" style="1" customWidth="1"/>
    <col min="1341" max="1341" width="9.421875" style="1" bestFit="1" customWidth="1"/>
    <col min="1342" max="1343" width="12.8515625" style="1" bestFit="1" customWidth="1"/>
    <col min="1344" max="1344" width="9.421875" style="1" bestFit="1" customWidth="1"/>
    <col min="1345" max="1348" width="9.140625" style="1" customWidth="1"/>
    <col min="1349" max="1349" width="9.421875" style="1" bestFit="1" customWidth="1"/>
    <col min="1350" max="1351" width="12.8515625" style="1" bestFit="1" customWidth="1"/>
    <col min="1352" max="1352" width="9.421875" style="1" bestFit="1" customWidth="1"/>
    <col min="1353" max="1356" width="9.140625" style="1" customWidth="1"/>
    <col min="1357" max="1357" width="9.421875" style="1" bestFit="1" customWidth="1"/>
    <col min="1358" max="1359" width="12.8515625" style="1" bestFit="1" customWidth="1"/>
    <col min="1360" max="1360" width="9.421875" style="1" bestFit="1" customWidth="1"/>
    <col min="1361" max="1364" width="9.140625" style="1" customWidth="1"/>
    <col min="1365" max="1365" width="9.421875" style="1" bestFit="1" customWidth="1"/>
    <col min="1366" max="1367" width="12.8515625" style="1" bestFit="1" customWidth="1"/>
    <col min="1368" max="1368" width="9.421875" style="1" bestFit="1" customWidth="1"/>
    <col min="1369" max="1372" width="9.140625" style="1" customWidth="1"/>
    <col min="1373" max="1373" width="9.421875" style="1" bestFit="1" customWidth="1"/>
    <col min="1374" max="1375" width="12.8515625" style="1" bestFit="1" customWidth="1"/>
    <col min="1376" max="1376" width="9.421875" style="1" bestFit="1" customWidth="1"/>
    <col min="1377" max="1380" width="9.140625" style="1" customWidth="1"/>
    <col min="1381" max="1381" width="9.421875" style="1" bestFit="1" customWidth="1"/>
    <col min="1382" max="1383" width="12.8515625" style="1" bestFit="1" customWidth="1"/>
    <col min="1384" max="1384" width="9.421875" style="1" bestFit="1" customWidth="1"/>
    <col min="1385" max="1388" width="9.140625" style="1" customWidth="1"/>
    <col min="1389" max="1389" width="9.421875" style="1" bestFit="1" customWidth="1"/>
    <col min="1390" max="1391" width="12.8515625" style="1" bestFit="1" customWidth="1"/>
    <col min="1392" max="1392" width="9.421875" style="1" bestFit="1" customWidth="1"/>
    <col min="1393" max="1396" width="9.140625" style="1" customWidth="1"/>
    <col min="1397" max="1397" width="9.421875" style="1" bestFit="1" customWidth="1"/>
    <col min="1398" max="1399" width="12.8515625" style="1" bestFit="1" customWidth="1"/>
    <col min="1400" max="1400" width="9.421875" style="1" bestFit="1" customWidth="1"/>
    <col min="1401" max="1404" width="9.140625" style="1" customWidth="1"/>
    <col min="1405" max="1405" width="9.421875" style="1" bestFit="1" customWidth="1"/>
    <col min="1406" max="1407" width="12.8515625" style="1" bestFit="1" customWidth="1"/>
    <col min="1408" max="1408" width="9.421875" style="1" bestFit="1" customWidth="1"/>
    <col min="1409" max="1412" width="9.140625" style="1" customWidth="1"/>
    <col min="1413" max="1413" width="9.421875" style="1" bestFit="1" customWidth="1"/>
    <col min="1414" max="1415" width="12.8515625" style="1" bestFit="1" customWidth="1"/>
    <col min="1416" max="1416" width="9.421875" style="1" bestFit="1" customWidth="1"/>
    <col min="1417" max="1420" width="9.140625" style="1" customWidth="1"/>
    <col min="1421" max="1421" width="9.421875" style="1" bestFit="1" customWidth="1"/>
    <col min="1422" max="1423" width="12.8515625" style="1" bestFit="1" customWidth="1"/>
    <col min="1424" max="1424" width="9.421875" style="1" bestFit="1" customWidth="1"/>
    <col min="1425" max="1428" width="9.140625" style="1" customWidth="1"/>
    <col min="1429" max="1429" width="9.421875" style="1" bestFit="1" customWidth="1"/>
    <col min="1430" max="1431" width="12.8515625" style="1" bestFit="1" customWidth="1"/>
    <col min="1432" max="1432" width="9.421875" style="1" bestFit="1" customWidth="1"/>
    <col min="1433" max="1436" width="9.140625" style="1" customWidth="1"/>
    <col min="1437" max="1437" width="9.421875" style="1" bestFit="1" customWidth="1"/>
    <col min="1438" max="1439" width="12.8515625" style="1" bestFit="1" customWidth="1"/>
    <col min="1440" max="1440" width="9.421875" style="1" bestFit="1" customWidth="1"/>
    <col min="1441" max="1444" width="9.140625" style="1" customWidth="1"/>
    <col min="1445" max="1445" width="9.421875" style="1" bestFit="1" customWidth="1"/>
    <col min="1446" max="1447" width="12.8515625" style="1" bestFit="1" customWidth="1"/>
    <col min="1448" max="1448" width="9.421875" style="1" bestFit="1" customWidth="1"/>
    <col min="1449" max="1452" width="9.140625" style="1" customWidth="1"/>
    <col min="1453" max="1453" width="9.421875" style="1" bestFit="1" customWidth="1"/>
    <col min="1454" max="1455" width="12.8515625" style="1" bestFit="1" customWidth="1"/>
    <col min="1456" max="1456" width="9.421875" style="1" bestFit="1" customWidth="1"/>
    <col min="1457" max="1460" width="9.140625" style="1" customWidth="1"/>
    <col min="1461" max="1461" width="9.421875" style="1" bestFit="1" customWidth="1"/>
    <col min="1462" max="1463" width="12.8515625" style="1" bestFit="1" customWidth="1"/>
    <col min="1464" max="1464" width="9.421875" style="1" bestFit="1" customWidth="1"/>
    <col min="1465" max="1468" width="9.140625" style="1" customWidth="1"/>
    <col min="1469" max="1469" width="9.421875" style="1" bestFit="1" customWidth="1"/>
    <col min="1470" max="1471" width="12.8515625" style="1" bestFit="1" customWidth="1"/>
    <col min="1472" max="1472" width="9.421875" style="1" bestFit="1" customWidth="1"/>
    <col min="1473" max="1476" width="9.140625" style="1" customWidth="1"/>
    <col min="1477" max="1477" width="9.421875" style="1" bestFit="1" customWidth="1"/>
    <col min="1478" max="1479" width="12.8515625" style="1" bestFit="1" customWidth="1"/>
    <col min="1480" max="1480" width="9.421875" style="1" bestFit="1" customWidth="1"/>
    <col min="1481" max="1484" width="9.140625" style="1" customWidth="1"/>
    <col min="1485" max="1485" width="9.421875" style="1" bestFit="1" customWidth="1"/>
    <col min="1486" max="1487" width="12.8515625" style="1" bestFit="1" customWidth="1"/>
    <col min="1488" max="1488" width="9.421875" style="1" bestFit="1" customWidth="1"/>
    <col min="1489" max="1492" width="9.140625" style="1" customWidth="1"/>
    <col min="1493" max="1493" width="9.421875" style="1" bestFit="1" customWidth="1"/>
    <col min="1494" max="1495" width="12.8515625" style="1" bestFit="1" customWidth="1"/>
    <col min="1496" max="1496" width="9.421875" style="1" bestFit="1" customWidth="1"/>
    <col min="1497" max="1500" width="9.140625" style="1" customWidth="1"/>
    <col min="1501" max="1501" width="9.421875" style="1" bestFit="1" customWidth="1"/>
    <col min="1502" max="1503" width="12.8515625" style="1" bestFit="1" customWidth="1"/>
    <col min="1504" max="1504" width="9.421875" style="1" bestFit="1" customWidth="1"/>
    <col min="1505" max="1508" width="9.140625" style="1" customWidth="1"/>
    <col min="1509" max="1509" width="9.421875" style="1" bestFit="1" customWidth="1"/>
    <col min="1510" max="1511" width="12.8515625" style="1" bestFit="1" customWidth="1"/>
    <col min="1512" max="1512" width="9.421875" style="1" bestFit="1" customWidth="1"/>
    <col min="1513" max="1516" width="9.140625" style="1" customWidth="1"/>
    <col min="1517" max="1517" width="9.421875" style="1" bestFit="1" customWidth="1"/>
    <col min="1518" max="1519" width="12.8515625" style="1" bestFit="1" customWidth="1"/>
    <col min="1520" max="1520" width="9.421875" style="1" bestFit="1" customWidth="1"/>
    <col min="1521" max="1524" width="9.140625" style="1" customWidth="1"/>
    <col min="1525" max="1525" width="9.421875" style="1" bestFit="1" customWidth="1"/>
    <col min="1526" max="1527" width="12.8515625" style="1" bestFit="1" customWidth="1"/>
    <col min="1528" max="1528" width="9.421875" style="1" bestFit="1" customWidth="1"/>
    <col min="1529" max="1532" width="9.140625" style="1" customWidth="1"/>
    <col min="1533" max="1533" width="11.57421875" style="1" customWidth="1"/>
    <col min="1534" max="1534" width="16.00390625" style="1" customWidth="1"/>
    <col min="1535" max="1535" width="86.57421875" style="1" customWidth="1"/>
    <col min="1536" max="1536" width="10.140625" style="1" customWidth="1"/>
    <col min="1537" max="1537" width="18.28125" style="1" customWidth="1"/>
    <col min="1538" max="1539" width="9.140625" style="1" hidden="1" customWidth="1"/>
    <col min="1540" max="1540" width="21.421875" style="1" customWidth="1"/>
    <col min="1541" max="1542" width="9.140625" style="1" hidden="1" customWidth="1"/>
    <col min="1543" max="1543" width="25.7109375" style="1" customWidth="1"/>
    <col min="1544" max="1544" width="9.140625" style="1" hidden="1" customWidth="1"/>
    <col min="1545" max="1545" width="4.7109375" style="1" customWidth="1"/>
    <col min="1546" max="1552" width="9.140625" style="1" hidden="1" customWidth="1"/>
    <col min="1553" max="1553" width="15.57421875" style="1" customWidth="1"/>
    <col min="1554" max="1554" width="18.7109375" style="1" customWidth="1"/>
    <col min="1555" max="1555" width="25.7109375" style="1" customWidth="1"/>
    <col min="1556" max="1556" width="15.57421875" style="1" customWidth="1"/>
    <col min="1557" max="1557" width="18.7109375" style="1" customWidth="1"/>
    <col min="1558" max="1558" width="25.7109375" style="1" customWidth="1"/>
    <col min="1559" max="1559" width="15.57421875" style="1" customWidth="1"/>
    <col min="1560" max="1560" width="18.7109375" style="1" customWidth="1"/>
    <col min="1561" max="1561" width="25.7109375" style="1" customWidth="1"/>
    <col min="1562" max="1562" width="9.140625" style="1" customWidth="1"/>
    <col min="1563" max="1563" width="17.421875" style="1" customWidth="1"/>
    <col min="1564" max="1564" width="9.140625" style="1" customWidth="1"/>
    <col min="1565" max="1565" width="9.421875" style="1" bestFit="1" customWidth="1"/>
    <col min="1566" max="1567" width="12.8515625" style="1" bestFit="1" customWidth="1"/>
    <col min="1568" max="1568" width="9.421875" style="1" bestFit="1" customWidth="1"/>
    <col min="1569" max="1572" width="9.140625" style="1" customWidth="1"/>
    <col min="1573" max="1573" width="9.421875" style="1" bestFit="1" customWidth="1"/>
    <col min="1574" max="1575" width="12.8515625" style="1" bestFit="1" customWidth="1"/>
    <col min="1576" max="1576" width="9.421875" style="1" bestFit="1" customWidth="1"/>
    <col min="1577" max="1580" width="9.140625" style="1" customWidth="1"/>
    <col min="1581" max="1581" width="9.421875" style="1" bestFit="1" customWidth="1"/>
    <col min="1582" max="1583" width="12.8515625" style="1" bestFit="1" customWidth="1"/>
    <col min="1584" max="1584" width="9.421875" style="1" bestFit="1" customWidth="1"/>
    <col min="1585" max="1588" width="9.140625" style="1" customWidth="1"/>
    <col min="1589" max="1589" width="9.421875" style="1" bestFit="1" customWidth="1"/>
    <col min="1590" max="1591" width="12.8515625" style="1" bestFit="1" customWidth="1"/>
    <col min="1592" max="1592" width="9.421875" style="1" bestFit="1" customWidth="1"/>
    <col min="1593" max="1596" width="9.140625" style="1" customWidth="1"/>
    <col min="1597" max="1597" width="9.421875" style="1" bestFit="1" customWidth="1"/>
    <col min="1598" max="1599" width="12.8515625" style="1" bestFit="1" customWidth="1"/>
    <col min="1600" max="1600" width="9.421875" style="1" bestFit="1" customWidth="1"/>
    <col min="1601" max="1604" width="9.140625" style="1" customWidth="1"/>
    <col min="1605" max="1605" width="9.421875" style="1" bestFit="1" customWidth="1"/>
    <col min="1606" max="1607" width="12.8515625" style="1" bestFit="1" customWidth="1"/>
    <col min="1608" max="1608" width="9.421875" style="1" bestFit="1" customWidth="1"/>
    <col min="1609" max="1612" width="9.140625" style="1" customWidth="1"/>
    <col min="1613" max="1613" width="9.421875" style="1" bestFit="1" customWidth="1"/>
    <col min="1614" max="1615" width="12.8515625" style="1" bestFit="1" customWidth="1"/>
    <col min="1616" max="1616" width="9.421875" style="1" bestFit="1" customWidth="1"/>
    <col min="1617" max="1620" width="9.140625" style="1" customWidth="1"/>
    <col min="1621" max="1621" width="9.421875" style="1" bestFit="1" customWidth="1"/>
    <col min="1622" max="1623" width="12.8515625" style="1" bestFit="1" customWidth="1"/>
    <col min="1624" max="1624" width="9.421875" style="1" bestFit="1" customWidth="1"/>
    <col min="1625" max="1628" width="9.140625" style="1" customWidth="1"/>
    <col min="1629" max="1629" width="9.421875" style="1" bestFit="1" customWidth="1"/>
    <col min="1630" max="1631" width="12.8515625" style="1" bestFit="1" customWidth="1"/>
    <col min="1632" max="1632" width="9.421875" style="1" bestFit="1" customWidth="1"/>
    <col min="1633" max="1636" width="9.140625" style="1" customWidth="1"/>
    <col min="1637" max="1637" width="9.421875" style="1" bestFit="1" customWidth="1"/>
    <col min="1638" max="1639" width="12.8515625" style="1" bestFit="1" customWidth="1"/>
    <col min="1640" max="1640" width="9.421875" style="1" bestFit="1" customWidth="1"/>
    <col min="1641" max="1644" width="9.140625" style="1" customWidth="1"/>
    <col min="1645" max="1645" width="9.421875" style="1" bestFit="1" customWidth="1"/>
    <col min="1646" max="1647" width="12.8515625" style="1" bestFit="1" customWidth="1"/>
    <col min="1648" max="1648" width="9.421875" style="1" bestFit="1" customWidth="1"/>
    <col min="1649" max="1652" width="9.140625" style="1" customWidth="1"/>
    <col min="1653" max="1653" width="9.421875" style="1" bestFit="1" customWidth="1"/>
    <col min="1654" max="1655" width="12.8515625" style="1" bestFit="1" customWidth="1"/>
    <col min="1656" max="1656" width="9.421875" style="1" bestFit="1" customWidth="1"/>
    <col min="1657" max="1660" width="9.140625" style="1" customWidth="1"/>
    <col min="1661" max="1661" width="9.421875" style="1" bestFit="1" customWidth="1"/>
    <col min="1662" max="1663" width="12.8515625" style="1" bestFit="1" customWidth="1"/>
    <col min="1664" max="1664" width="9.421875" style="1" bestFit="1" customWidth="1"/>
    <col min="1665" max="1668" width="9.140625" style="1" customWidth="1"/>
    <col min="1669" max="1669" width="9.421875" style="1" bestFit="1" customWidth="1"/>
    <col min="1670" max="1671" width="12.8515625" style="1" bestFit="1" customWidth="1"/>
    <col min="1672" max="1672" width="9.421875" style="1" bestFit="1" customWidth="1"/>
    <col min="1673" max="1676" width="9.140625" style="1" customWidth="1"/>
    <col min="1677" max="1677" width="9.421875" style="1" bestFit="1" customWidth="1"/>
    <col min="1678" max="1679" width="12.8515625" style="1" bestFit="1" customWidth="1"/>
    <col min="1680" max="1680" width="9.421875" style="1" bestFit="1" customWidth="1"/>
    <col min="1681" max="1684" width="9.140625" style="1" customWidth="1"/>
    <col min="1685" max="1685" width="9.421875" style="1" bestFit="1" customWidth="1"/>
    <col min="1686" max="1687" width="12.8515625" style="1" bestFit="1" customWidth="1"/>
    <col min="1688" max="1688" width="9.421875" style="1" bestFit="1" customWidth="1"/>
    <col min="1689" max="1692" width="9.140625" style="1" customWidth="1"/>
    <col min="1693" max="1693" width="9.421875" style="1" bestFit="1" customWidth="1"/>
    <col min="1694" max="1695" width="12.8515625" style="1" bestFit="1" customWidth="1"/>
    <col min="1696" max="1696" width="9.421875" style="1" bestFit="1" customWidth="1"/>
    <col min="1697" max="1700" width="9.140625" style="1" customWidth="1"/>
    <col min="1701" max="1701" width="9.421875" style="1" bestFit="1" customWidth="1"/>
    <col min="1702" max="1703" width="12.8515625" style="1" bestFit="1" customWidth="1"/>
    <col min="1704" max="1704" width="9.421875" style="1" bestFit="1" customWidth="1"/>
    <col min="1705" max="1708" width="9.140625" style="1" customWidth="1"/>
    <col min="1709" max="1709" width="9.421875" style="1" bestFit="1" customWidth="1"/>
    <col min="1710" max="1711" width="12.8515625" style="1" bestFit="1" customWidth="1"/>
    <col min="1712" max="1712" width="9.421875" style="1" bestFit="1" customWidth="1"/>
    <col min="1713" max="1716" width="9.140625" style="1" customWidth="1"/>
    <col min="1717" max="1717" width="9.421875" style="1" bestFit="1" customWidth="1"/>
    <col min="1718" max="1719" width="12.8515625" style="1" bestFit="1" customWidth="1"/>
    <col min="1720" max="1720" width="9.421875" style="1" bestFit="1" customWidth="1"/>
    <col min="1721" max="1724" width="9.140625" style="1" customWidth="1"/>
    <col min="1725" max="1725" width="9.421875" style="1" bestFit="1" customWidth="1"/>
    <col min="1726" max="1727" width="12.8515625" style="1" bestFit="1" customWidth="1"/>
    <col min="1728" max="1728" width="9.421875" style="1" bestFit="1" customWidth="1"/>
    <col min="1729" max="1732" width="9.140625" style="1" customWidth="1"/>
    <col min="1733" max="1733" width="9.421875" style="1" bestFit="1" customWidth="1"/>
    <col min="1734" max="1735" width="12.8515625" style="1" bestFit="1" customWidth="1"/>
    <col min="1736" max="1736" width="9.421875" style="1" bestFit="1" customWidth="1"/>
    <col min="1737" max="1740" width="9.140625" style="1" customWidth="1"/>
    <col min="1741" max="1741" width="9.421875" style="1" bestFit="1" customWidth="1"/>
    <col min="1742" max="1743" width="12.8515625" style="1" bestFit="1" customWidth="1"/>
    <col min="1744" max="1744" width="9.421875" style="1" bestFit="1" customWidth="1"/>
    <col min="1745" max="1748" width="9.140625" style="1" customWidth="1"/>
    <col min="1749" max="1749" width="9.421875" style="1" bestFit="1" customWidth="1"/>
    <col min="1750" max="1751" width="12.8515625" style="1" bestFit="1" customWidth="1"/>
    <col min="1752" max="1752" width="9.421875" style="1" bestFit="1" customWidth="1"/>
    <col min="1753" max="1756" width="9.140625" style="1" customWidth="1"/>
    <col min="1757" max="1757" width="9.421875" style="1" bestFit="1" customWidth="1"/>
    <col min="1758" max="1759" width="12.8515625" style="1" bestFit="1" customWidth="1"/>
    <col min="1760" max="1760" width="9.421875" style="1" bestFit="1" customWidth="1"/>
    <col min="1761" max="1764" width="9.140625" style="1" customWidth="1"/>
    <col min="1765" max="1765" width="9.421875" style="1" bestFit="1" customWidth="1"/>
    <col min="1766" max="1767" width="12.8515625" style="1" bestFit="1" customWidth="1"/>
    <col min="1768" max="1768" width="9.421875" style="1" bestFit="1" customWidth="1"/>
    <col min="1769" max="1772" width="9.140625" style="1" customWidth="1"/>
    <col min="1773" max="1773" width="9.421875" style="1" bestFit="1" customWidth="1"/>
    <col min="1774" max="1775" width="12.8515625" style="1" bestFit="1" customWidth="1"/>
    <col min="1776" max="1776" width="9.421875" style="1" bestFit="1" customWidth="1"/>
    <col min="1777" max="1780" width="9.140625" style="1" customWidth="1"/>
    <col min="1781" max="1781" width="9.421875" style="1" bestFit="1" customWidth="1"/>
    <col min="1782" max="1783" width="12.8515625" style="1" bestFit="1" customWidth="1"/>
    <col min="1784" max="1784" width="9.421875" style="1" bestFit="1" customWidth="1"/>
    <col min="1785" max="1788" width="9.140625" style="1" customWidth="1"/>
    <col min="1789" max="1789" width="11.57421875" style="1" customWidth="1"/>
    <col min="1790" max="1790" width="16.00390625" style="1" customWidth="1"/>
    <col min="1791" max="1791" width="86.57421875" style="1" customWidth="1"/>
    <col min="1792" max="1792" width="10.140625" style="1" customWidth="1"/>
    <col min="1793" max="1793" width="18.28125" style="1" customWidth="1"/>
    <col min="1794" max="1795" width="9.140625" style="1" hidden="1" customWidth="1"/>
    <col min="1796" max="1796" width="21.421875" style="1" customWidth="1"/>
    <col min="1797" max="1798" width="9.140625" style="1" hidden="1" customWidth="1"/>
    <col min="1799" max="1799" width="25.7109375" style="1" customWidth="1"/>
    <col min="1800" max="1800" width="9.140625" style="1" hidden="1" customWidth="1"/>
    <col min="1801" max="1801" width="4.7109375" style="1" customWidth="1"/>
    <col min="1802" max="1808" width="9.140625" style="1" hidden="1" customWidth="1"/>
    <col min="1809" max="1809" width="15.57421875" style="1" customWidth="1"/>
    <col min="1810" max="1810" width="18.7109375" style="1" customWidth="1"/>
    <col min="1811" max="1811" width="25.7109375" style="1" customWidth="1"/>
    <col min="1812" max="1812" width="15.57421875" style="1" customWidth="1"/>
    <col min="1813" max="1813" width="18.7109375" style="1" customWidth="1"/>
    <col min="1814" max="1814" width="25.7109375" style="1" customWidth="1"/>
    <col min="1815" max="1815" width="15.57421875" style="1" customWidth="1"/>
    <col min="1816" max="1816" width="18.7109375" style="1" customWidth="1"/>
    <col min="1817" max="1817" width="25.7109375" style="1" customWidth="1"/>
    <col min="1818" max="1818" width="9.140625" style="1" customWidth="1"/>
    <col min="1819" max="1819" width="17.421875" style="1" customWidth="1"/>
    <col min="1820" max="1820" width="9.140625" style="1" customWidth="1"/>
    <col min="1821" max="1821" width="9.421875" style="1" bestFit="1" customWidth="1"/>
    <col min="1822" max="1823" width="12.8515625" style="1" bestFit="1" customWidth="1"/>
    <col min="1824" max="1824" width="9.421875" style="1" bestFit="1" customWidth="1"/>
    <col min="1825" max="1828" width="9.140625" style="1" customWidth="1"/>
    <col min="1829" max="1829" width="9.421875" style="1" bestFit="1" customWidth="1"/>
    <col min="1830" max="1831" width="12.8515625" style="1" bestFit="1" customWidth="1"/>
    <col min="1832" max="1832" width="9.421875" style="1" bestFit="1" customWidth="1"/>
    <col min="1833" max="1836" width="9.140625" style="1" customWidth="1"/>
    <col min="1837" max="1837" width="9.421875" style="1" bestFit="1" customWidth="1"/>
    <col min="1838" max="1839" width="12.8515625" style="1" bestFit="1" customWidth="1"/>
    <col min="1840" max="1840" width="9.421875" style="1" bestFit="1" customWidth="1"/>
    <col min="1841" max="1844" width="9.140625" style="1" customWidth="1"/>
    <col min="1845" max="1845" width="9.421875" style="1" bestFit="1" customWidth="1"/>
    <col min="1846" max="1847" width="12.8515625" style="1" bestFit="1" customWidth="1"/>
    <col min="1848" max="1848" width="9.421875" style="1" bestFit="1" customWidth="1"/>
    <col min="1849" max="1852" width="9.140625" style="1" customWidth="1"/>
    <col min="1853" max="1853" width="9.421875" style="1" bestFit="1" customWidth="1"/>
    <col min="1854" max="1855" width="12.8515625" style="1" bestFit="1" customWidth="1"/>
    <col min="1856" max="1856" width="9.421875" style="1" bestFit="1" customWidth="1"/>
    <col min="1857" max="1860" width="9.140625" style="1" customWidth="1"/>
    <col min="1861" max="1861" width="9.421875" style="1" bestFit="1" customWidth="1"/>
    <col min="1862" max="1863" width="12.8515625" style="1" bestFit="1" customWidth="1"/>
    <col min="1864" max="1864" width="9.421875" style="1" bestFit="1" customWidth="1"/>
    <col min="1865" max="1868" width="9.140625" style="1" customWidth="1"/>
    <col min="1869" max="1869" width="9.421875" style="1" bestFit="1" customWidth="1"/>
    <col min="1870" max="1871" width="12.8515625" style="1" bestFit="1" customWidth="1"/>
    <col min="1872" max="1872" width="9.421875" style="1" bestFit="1" customWidth="1"/>
    <col min="1873" max="1876" width="9.140625" style="1" customWidth="1"/>
    <col min="1877" max="1877" width="9.421875" style="1" bestFit="1" customWidth="1"/>
    <col min="1878" max="1879" width="12.8515625" style="1" bestFit="1" customWidth="1"/>
    <col min="1880" max="1880" width="9.421875" style="1" bestFit="1" customWidth="1"/>
    <col min="1881" max="1884" width="9.140625" style="1" customWidth="1"/>
    <col min="1885" max="1885" width="9.421875" style="1" bestFit="1" customWidth="1"/>
    <col min="1886" max="1887" width="12.8515625" style="1" bestFit="1" customWidth="1"/>
    <col min="1888" max="1888" width="9.421875" style="1" bestFit="1" customWidth="1"/>
    <col min="1889" max="1892" width="9.140625" style="1" customWidth="1"/>
    <col min="1893" max="1893" width="9.421875" style="1" bestFit="1" customWidth="1"/>
    <col min="1894" max="1895" width="12.8515625" style="1" bestFit="1" customWidth="1"/>
    <col min="1896" max="1896" width="9.421875" style="1" bestFit="1" customWidth="1"/>
    <col min="1897" max="1900" width="9.140625" style="1" customWidth="1"/>
    <col min="1901" max="1901" width="9.421875" style="1" bestFit="1" customWidth="1"/>
    <col min="1902" max="1903" width="12.8515625" style="1" bestFit="1" customWidth="1"/>
    <col min="1904" max="1904" width="9.421875" style="1" bestFit="1" customWidth="1"/>
    <col min="1905" max="1908" width="9.140625" style="1" customWidth="1"/>
    <col min="1909" max="1909" width="9.421875" style="1" bestFit="1" customWidth="1"/>
    <col min="1910" max="1911" width="12.8515625" style="1" bestFit="1" customWidth="1"/>
    <col min="1912" max="1912" width="9.421875" style="1" bestFit="1" customWidth="1"/>
    <col min="1913" max="1916" width="9.140625" style="1" customWidth="1"/>
    <col min="1917" max="1917" width="9.421875" style="1" bestFit="1" customWidth="1"/>
    <col min="1918" max="1919" width="12.8515625" style="1" bestFit="1" customWidth="1"/>
    <col min="1920" max="1920" width="9.421875" style="1" bestFit="1" customWidth="1"/>
    <col min="1921" max="1924" width="9.140625" style="1" customWidth="1"/>
    <col min="1925" max="1925" width="9.421875" style="1" bestFit="1" customWidth="1"/>
    <col min="1926" max="1927" width="12.8515625" style="1" bestFit="1" customWidth="1"/>
    <col min="1928" max="1928" width="9.421875" style="1" bestFit="1" customWidth="1"/>
    <col min="1929" max="1932" width="9.140625" style="1" customWidth="1"/>
    <col min="1933" max="1933" width="9.421875" style="1" bestFit="1" customWidth="1"/>
    <col min="1934" max="1935" width="12.8515625" style="1" bestFit="1" customWidth="1"/>
    <col min="1936" max="1936" width="9.421875" style="1" bestFit="1" customWidth="1"/>
    <col min="1937" max="1940" width="9.140625" style="1" customWidth="1"/>
    <col min="1941" max="1941" width="9.421875" style="1" bestFit="1" customWidth="1"/>
    <col min="1942" max="1943" width="12.8515625" style="1" bestFit="1" customWidth="1"/>
    <col min="1944" max="1944" width="9.421875" style="1" bestFit="1" customWidth="1"/>
    <col min="1945" max="1948" width="9.140625" style="1" customWidth="1"/>
    <col min="1949" max="1949" width="9.421875" style="1" bestFit="1" customWidth="1"/>
    <col min="1950" max="1951" width="12.8515625" style="1" bestFit="1" customWidth="1"/>
    <col min="1952" max="1952" width="9.421875" style="1" bestFit="1" customWidth="1"/>
    <col min="1953" max="1956" width="9.140625" style="1" customWidth="1"/>
    <col min="1957" max="1957" width="9.421875" style="1" bestFit="1" customWidth="1"/>
    <col min="1958" max="1959" width="12.8515625" style="1" bestFit="1" customWidth="1"/>
    <col min="1960" max="1960" width="9.421875" style="1" bestFit="1" customWidth="1"/>
    <col min="1961" max="1964" width="9.140625" style="1" customWidth="1"/>
    <col min="1965" max="1965" width="9.421875" style="1" bestFit="1" customWidth="1"/>
    <col min="1966" max="1967" width="12.8515625" style="1" bestFit="1" customWidth="1"/>
    <col min="1968" max="1968" width="9.421875" style="1" bestFit="1" customWidth="1"/>
    <col min="1969" max="1972" width="9.140625" style="1" customWidth="1"/>
    <col min="1973" max="1973" width="9.421875" style="1" bestFit="1" customWidth="1"/>
    <col min="1974" max="1975" width="12.8515625" style="1" bestFit="1" customWidth="1"/>
    <col min="1976" max="1976" width="9.421875" style="1" bestFit="1" customWidth="1"/>
    <col min="1977" max="1980" width="9.140625" style="1" customWidth="1"/>
    <col min="1981" max="1981" width="9.421875" style="1" bestFit="1" customWidth="1"/>
    <col min="1982" max="1983" width="12.8515625" style="1" bestFit="1" customWidth="1"/>
    <col min="1984" max="1984" width="9.421875" style="1" bestFit="1" customWidth="1"/>
    <col min="1985" max="1988" width="9.140625" style="1" customWidth="1"/>
    <col min="1989" max="1989" width="9.421875" style="1" bestFit="1" customWidth="1"/>
    <col min="1990" max="1991" width="12.8515625" style="1" bestFit="1" customWidth="1"/>
    <col min="1992" max="1992" width="9.421875" style="1" bestFit="1" customWidth="1"/>
    <col min="1993" max="1996" width="9.140625" style="1" customWidth="1"/>
    <col min="1997" max="1997" width="9.421875" style="1" bestFit="1" customWidth="1"/>
    <col min="1998" max="1999" width="12.8515625" style="1" bestFit="1" customWidth="1"/>
    <col min="2000" max="2000" width="9.421875" style="1" bestFit="1" customWidth="1"/>
    <col min="2001" max="2004" width="9.140625" style="1" customWidth="1"/>
    <col min="2005" max="2005" width="9.421875" style="1" bestFit="1" customWidth="1"/>
    <col min="2006" max="2007" width="12.8515625" style="1" bestFit="1" customWidth="1"/>
    <col min="2008" max="2008" width="9.421875" style="1" bestFit="1" customWidth="1"/>
    <col min="2009" max="2012" width="9.140625" style="1" customWidth="1"/>
    <col min="2013" max="2013" width="9.421875" style="1" bestFit="1" customWidth="1"/>
    <col min="2014" max="2015" width="12.8515625" style="1" bestFit="1" customWidth="1"/>
    <col min="2016" max="2016" width="9.421875" style="1" bestFit="1" customWidth="1"/>
    <col min="2017" max="2020" width="9.140625" style="1" customWidth="1"/>
    <col min="2021" max="2021" width="9.421875" style="1" bestFit="1" customWidth="1"/>
    <col min="2022" max="2023" width="12.8515625" style="1" bestFit="1" customWidth="1"/>
    <col min="2024" max="2024" width="9.421875" style="1" bestFit="1" customWidth="1"/>
    <col min="2025" max="2028" width="9.140625" style="1" customWidth="1"/>
    <col min="2029" max="2029" width="9.421875" style="1" bestFit="1" customWidth="1"/>
    <col min="2030" max="2031" width="12.8515625" style="1" bestFit="1" customWidth="1"/>
    <col min="2032" max="2032" width="9.421875" style="1" bestFit="1" customWidth="1"/>
    <col min="2033" max="2036" width="9.140625" style="1" customWidth="1"/>
    <col min="2037" max="2037" width="9.421875" style="1" bestFit="1" customWidth="1"/>
    <col min="2038" max="2039" width="12.8515625" style="1" bestFit="1" customWidth="1"/>
    <col min="2040" max="2040" width="9.421875" style="1" bestFit="1" customWidth="1"/>
    <col min="2041" max="2044" width="9.140625" style="1" customWidth="1"/>
    <col min="2045" max="2045" width="11.57421875" style="1" customWidth="1"/>
    <col min="2046" max="2046" width="16.00390625" style="1" customWidth="1"/>
    <col min="2047" max="2047" width="86.57421875" style="1" customWidth="1"/>
    <col min="2048" max="2048" width="10.140625" style="1" customWidth="1"/>
    <col min="2049" max="2049" width="18.28125" style="1" customWidth="1"/>
    <col min="2050" max="2051" width="9.140625" style="1" hidden="1" customWidth="1"/>
    <col min="2052" max="2052" width="21.421875" style="1" customWidth="1"/>
    <col min="2053" max="2054" width="9.140625" style="1" hidden="1" customWidth="1"/>
    <col min="2055" max="2055" width="25.7109375" style="1" customWidth="1"/>
    <col min="2056" max="2056" width="9.140625" style="1" hidden="1" customWidth="1"/>
    <col min="2057" max="2057" width="4.7109375" style="1" customWidth="1"/>
    <col min="2058" max="2064" width="9.140625" style="1" hidden="1" customWidth="1"/>
    <col min="2065" max="2065" width="15.57421875" style="1" customWidth="1"/>
    <col min="2066" max="2066" width="18.7109375" style="1" customWidth="1"/>
    <col min="2067" max="2067" width="25.7109375" style="1" customWidth="1"/>
    <col min="2068" max="2068" width="15.57421875" style="1" customWidth="1"/>
    <col min="2069" max="2069" width="18.7109375" style="1" customWidth="1"/>
    <col min="2070" max="2070" width="25.7109375" style="1" customWidth="1"/>
    <col min="2071" max="2071" width="15.57421875" style="1" customWidth="1"/>
    <col min="2072" max="2072" width="18.7109375" style="1" customWidth="1"/>
    <col min="2073" max="2073" width="25.7109375" style="1" customWidth="1"/>
    <col min="2074" max="2074" width="9.140625" style="1" customWidth="1"/>
    <col min="2075" max="2075" width="17.421875" style="1" customWidth="1"/>
    <col min="2076" max="2076" width="9.140625" style="1" customWidth="1"/>
    <col min="2077" max="2077" width="9.421875" style="1" bestFit="1" customWidth="1"/>
    <col min="2078" max="2079" width="12.8515625" style="1" bestFit="1" customWidth="1"/>
    <col min="2080" max="2080" width="9.421875" style="1" bestFit="1" customWidth="1"/>
    <col min="2081" max="2084" width="9.140625" style="1" customWidth="1"/>
    <col min="2085" max="2085" width="9.421875" style="1" bestFit="1" customWidth="1"/>
    <col min="2086" max="2087" width="12.8515625" style="1" bestFit="1" customWidth="1"/>
    <col min="2088" max="2088" width="9.421875" style="1" bestFit="1" customWidth="1"/>
    <col min="2089" max="2092" width="9.140625" style="1" customWidth="1"/>
    <col min="2093" max="2093" width="9.421875" style="1" bestFit="1" customWidth="1"/>
    <col min="2094" max="2095" width="12.8515625" style="1" bestFit="1" customWidth="1"/>
    <col min="2096" max="2096" width="9.421875" style="1" bestFit="1" customWidth="1"/>
    <col min="2097" max="2100" width="9.140625" style="1" customWidth="1"/>
    <col min="2101" max="2101" width="9.421875" style="1" bestFit="1" customWidth="1"/>
    <col min="2102" max="2103" width="12.8515625" style="1" bestFit="1" customWidth="1"/>
    <col min="2104" max="2104" width="9.421875" style="1" bestFit="1" customWidth="1"/>
    <col min="2105" max="2108" width="9.140625" style="1" customWidth="1"/>
    <col min="2109" max="2109" width="9.421875" style="1" bestFit="1" customWidth="1"/>
    <col min="2110" max="2111" width="12.8515625" style="1" bestFit="1" customWidth="1"/>
    <col min="2112" max="2112" width="9.421875" style="1" bestFit="1" customWidth="1"/>
    <col min="2113" max="2116" width="9.140625" style="1" customWidth="1"/>
    <col min="2117" max="2117" width="9.421875" style="1" bestFit="1" customWidth="1"/>
    <col min="2118" max="2119" width="12.8515625" style="1" bestFit="1" customWidth="1"/>
    <col min="2120" max="2120" width="9.421875" style="1" bestFit="1" customWidth="1"/>
    <col min="2121" max="2124" width="9.140625" style="1" customWidth="1"/>
    <col min="2125" max="2125" width="9.421875" style="1" bestFit="1" customWidth="1"/>
    <col min="2126" max="2127" width="12.8515625" style="1" bestFit="1" customWidth="1"/>
    <col min="2128" max="2128" width="9.421875" style="1" bestFit="1" customWidth="1"/>
    <col min="2129" max="2132" width="9.140625" style="1" customWidth="1"/>
    <col min="2133" max="2133" width="9.421875" style="1" bestFit="1" customWidth="1"/>
    <col min="2134" max="2135" width="12.8515625" style="1" bestFit="1" customWidth="1"/>
    <col min="2136" max="2136" width="9.421875" style="1" bestFit="1" customWidth="1"/>
    <col min="2137" max="2140" width="9.140625" style="1" customWidth="1"/>
    <col min="2141" max="2141" width="9.421875" style="1" bestFit="1" customWidth="1"/>
    <col min="2142" max="2143" width="12.8515625" style="1" bestFit="1" customWidth="1"/>
    <col min="2144" max="2144" width="9.421875" style="1" bestFit="1" customWidth="1"/>
    <col min="2145" max="2148" width="9.140625" style="1" customWidth="1"/>
    <col min="2149" max="2149" width="9.421875" style="1" bestFit="1" customWidth="1"/>
    <col min="2150" max="2151" width="12.8515625" style="1" bestFit="1" customWidth="1"/>
    <col min="2152" max="2152" width="9.421875" style="1" bestFit="1" customWidth="1"/>
    <col min="2153" max="2156" width="9.140625" style="1" customWidth="1"/>
    <col min="2157" max="2157" width="9.421875" style="1" bestFit="1" customWidth="1"/>
    <col min="2158" max="2159" width="12.8515625" style="1" bestFit="1" customWidth="1"/>
    <col min="2160" max="2160" width="9.421875" style="1" bestFit="1" customWidth="1"/>
    <col min="2161" max="2164" width="9.140625" style="1" customWidth="1"/>
    <col min="2165" max="2165" width="9.421875" style="1" bestFit="1" customWidth="1"/>
    <col min="2166" max="2167" width="12.8515625" style="1" bestFit="1" customWidth="1"/>
    <col min="2168" max="2168" width="9.421875" style="1" bestFit="1" customWidth="1"/>
    <col min="2169" max="2172" width="9.140625" style="1" customWidth="1"/>
    <col min="2173" max="2173" width="9.421875" style="1" bestFit="1" customWidth="1"/>
    <col min="2174" max="2175" width="12.8515625" style="1" bestFit="1" customWidth="1"/>
    <col min="2176" max="2176" width="9.421875" style="1" bestFit="1" customWidth="1"/>
    <col min="2177" max="2180" width="9.140625" style="1" customWidth="1"/>
    <col min="2181" max="2181" width="9.421875" style="1" bestFit="1" customWidth="1"/>
    <col min="2182" max="2183" width="12.8515625" style="1" bestFit="1" customWidth="1"/>
    <col min="2184" max="2184" width="9.421875" style="1" bestFit="1" customWidth="1"/>
    <col min="2185" max="2188" width="9.140625" style="1" customWidth="1"/>
    <col min="2189" max="2189" width="9.421875" style="1" bestFit="1" customWidth="1"/>
    <col min="2190" max="2191" width="12.8515625" style="1" bestFit="1" customWidth="1"/>
    <col min="2192" max="2192" width="9.421875" style="1" bestFit="1" customWidth="1"/>
    <col min="2193" max="2196" width="9.140625" style="1" customWidth="1"/>
    <col min="2197" max="2197" width="9.421875" style="1" bestFit="1" customWidth="1"/>
    <col min="2198" max="2199" width="12.8515625" style="1" bestFit="1" customWidth="1"/>
    <col min="2200" max="2200" width="9.421875" style="1" bestFit="1" customWidth="1"/>
    <col min="2201" max="2204" width="9.140625" style="1" customWidth="1"/>
    <col min="2205" max="2205" width="9.421875" style="1" bestFit="1" customWidth="1"/>
    <col min="2206" max="2207" width="12.8515625" style="1" bestFit="1" customWidth="1"/>
    <col min="2208" max="2208" width="9.421875" style="1" bestFit="1" customWidth="1"/>
    <col min="2209" max="2212" width="9.140625" style="1" customWidth="1"/>
    <col min="2213" max="2213" width="9.421875" style="1" bestFit="1" customWidth="1"/>
    <col min="2214" max="2215" width="12.8515625" style="1" bestFit="1" customWidth="1"/>
    <col min="2216" max="2216" width="9.421875" style="1" bestFit="1" customWidth="1"/>
    <col min="2217" max="2220" width="9.140625" style="1" customWidth="1"/>
    <col min="2221" max="2221" width="9.421875" style="1" bestFit="1" customWidth="1"/>
    <col min="2222" max="2223" width="12.8515625" style="1" bestFit="1" customWidth="1"/>
    <col min="2224" max="2224" width="9.421875" style="1" bestFit="1" customWidth="1"/>
    <col min="2225" max="2228" width="9.140625" style="1" customWidth="1"/>
    <col min="2229" max="2229" width="9.421875" style="1" bestFit="1" customWidth="1"/>
    <col min="2230" max="2231" width="12.8515625" style="1" bestFit="1" customWidth="1"/>
    <col min="2232" max="2232" width="9.421875" style="1" bestFit="1" customWidth="1"/>
    <col min="2233" max="2236" width="9.140625" style="1" customWidth="1"/>
    <col min="2237" max="2237" width="9.421875" style="1" bestFit="1" customWidth="1"/>
    <col min="2238" max="2239" width="12.8515625" style="1" bestFit="1" customWidth="1"/>
    <col min="2240" max="2240" width="9.421875" style="1" bestFit="1" customWidth="1"/>
    <col min="2241" max="2244" width="9.140625" style="1" customWidth="1"/>
    <col min="2245" max="2245" width="9.421875" style="1" bestFit="1" customWidth="1"/>
    <col min="2246" max="2247" width="12.8515625" style="1" bestFit="1" customWidth="1"/>
    <col min="2248" max="2248" width="9.421875" style="1" bestFit="1" customWidth="1"/>
    <col min="2249" max="2252" width="9.140625" style="1" customWidth="1"/>
    <col min="2253" max="2253" width="9.421875" style="1" bestFit="1" customWidth="1"/>
    <col min="2254" max="2255" width="12.8515625" style="1" bestFit="1" customWidth="1"/>
    <col min="2256" max="2256" width="9.421875" style="1" bestFit="1" customWidth="1"/>
    <col min="2257" max="2260" width="9.140625" style="1" customWidth="1"/>
    <col min="2261" max="2261" width="9.421875" style="1" bestFit="1" customWidth="1"/>
    <col min="2262" max="2263" width="12.8515625" style="1" bestFit="1" customWidth="1"/>
    <col min="2264" max="2264" width="9.421875" style="1" bestFit="1" customWidth="1"/>
    <col min="2265" max="2268" width="9.140625" style="1" customWidth="1"/>
    <col min="2269" max="2269" width="9.421875" style="1" bestFit="1" customWidth="1"/>
    <col min="2270" max="2271" width="12.8515625" style="1" bestFit="1" customWidth="1"/>
    <col min="2272" max="2272" width="9.421875" style="1" bestFit="1" customWidth="1"/>
    <col min="2273" max="2276" width="9.140625" style="1" customWidth="1"/>
    <col min="2277" max="2277" width="9.421875" style="1" bestFit="1" customWidth="1"/>
    <col min="2278" max="2279" width="12.8515625" style="1" bestFit="1" customWidth="1"/>
    <col min="2280" max="2280" width="9.421875" style="1" bestFit="1" customWidth="1"/>
    <col min="2281" max="2284" width="9.140625" style="1" customWidth="1"/>
    <col min="2285" max="2285" width="9.421875" style="1" bestFit="1" customWidth="1"/>
    <col min="2286" max="2287" width="12.8515625" style="1" bestFit="1" customWidth="1"/>
    <col min="2288" max="2288" width="9.421875" style="1" bestFit="1" customWidth="1"/>
    <col min="2289" max="2292" width="9.140625" style="1" customWidth="1"/>
    <col min="2293" max="2293" width="9.421875" style="1" bestFit="1" customWidth="1"/>
    <col min="2294" max="2295" width="12.8515625" style="1" bestFit="1" customWidth="1"/>
    <col min="2296" max="2296" width="9.421875" style="1" bestFit="1" customWidth="1"/>
    <col min="2297" max="2300" width="9.140625" style="1" customWidth="1"/>
    <col min="2301" max="2301" width="11.57421875" style="1" customWidth="1"/>
    <col min="2302" max="2302" width="16.00390625" style="1" customWidth="1"/>
    <col min="2303" max="2303" width="86.57421875" style="1" customWidth="1"/>
    <col min="2304" max="2304" width="10.140625" style="1" customWidth="1"/>
    <col min="2305" max="2305" width="18.28125" style="1" customWidth="1"/>
    <col min="2306" max="2307" width="9.140625" style="1" hidden="1" customWidth="1"/>
    <col min="2308" max="2308" width="21.421875" style="1" customWidth="1"/>
    <col min="2309" max="2310" width="9.140625" style="1" hidden="1" customWidth="1"/>
    <col min="2311" max="2311" width="25.7109375" style="1" customWidth="1"/>
    <col min="2312" max="2312" width="9.140625" style="1" hidden="1" customWidth="1"/>
    <col min="2313" max="2313" width="4.7109375" style="1" customWidth="1"/>
    <col min="2314" max="2320" width="9.140625" style="1" hidden="1" customWidth="1"/>
    <col min="2321" max="2321" width="15.57421875" style="1" customWidth="1"/>
    <col min="2322" max="2322" width="18.7109375" style="1" customWidth="1"/>
    <col min="2323" max="2323" width="25.7109375" style="1" customWidth="1"/>
    <col min="2324" max="2324" width="15.57421875" style="1" customWidth="1"/>
    <col min="2325" max="2325" width="18.7109375" style="1" customWidth="1"/>
    <col min="2326" max="2326" width="25.7109375" style="1" customWidth="1"/>
    <col min="2327" max="2327" width="15.57421875" style="1" customWidth="1"/>
    <col min="2328" max="2328" width="18.7109375" style="1" customWidth="1"/>
    <col min="2329" max="2329" width="25.7109375" style="1" customWidth="1"/>
    <col min="2330" max="2330" width="9.140625" style="1" customWidth="1"/>
    <col min="2331" max="2331" width="17.421875" style="1" customWidth="1"/>
    <col min="2332" max="2332" width="9.140625" style="1" customWidth="1"/>
    <col min="2333" max="2333" width="9.421875" style="1" bestFit="1" customWidth="1"/>
    <col min="2334" max="2335" width="12.8515625" style="1" bestFit="1" customWidth="1"/>
    <col min="2336" max="2336" width="9.421875" style="1" bestFit="1" customWidth="1"/>
    <col min="2337" max="2340" width="9.140625" style="1" customWidth="1"/>
    <col min="2341" max="2341" width="9.421875" style="1" bestFit="1" customWidth="1"/>
    <col min="2342" max="2343" width="12.8515625" style="1" bestFit="1" customWidth="1"/>
    <col min="2344" max="2344" width="9.421875" style="1" bestFit="1" customWidth="1"/>
    <col min="2345" max="2348" width="9.140625" style="1" customWidth="1"/>
    <col min="2349" max="2349" width="9.421875" style="1" bestFit="1" customWidth="1"/>
    <col min="2350" max="2351" width="12.8515625" style="1" bestFit="1" customWidth="1"/>
    <col min="2352" max="2352" width="9.421875" style="1" bestFit="1" customWidth="1"/>
    <col min="2353" max="2356" width="9.140625" style="1" customWidth="1"/>
    <col min="2357" max="2357" width="9.421875" style="1" bestFit="1" customWidth="1"/>
    <col min="2358" max="2359" width="12.8515625" style="1" bestFit="1" customWidth="1"/>
    <col min="2360" max="2360" width="9.421875" style="1" bestFit="1" customWidth="1"/>
    <col min="2361" max="2364" width="9.140625" style="1" customWidth="1"/>
    <col min="2365" max="2365" width="9.421875" style="1" bestFit="1" customWidth="1"/>
    <col min="2366" max="2367" width="12.8515625" style="1" bestFit="1" customWidth="1"/>
    <col min="2368" max="2368" width="9.421875" style="1" bestFit="1" customWidth="1"/>
    <col min="2369" max="2372" width="9.140625" style="1" customWidth="1"/>
    <col min="2373" max="2373" width="9.421875" style="1" bestFit="1" customWidth="1"/>
    <col min="2374" max="2375" width="12.8515625" style="1" bestFit="1" customWidth="1"/>
    <col min="2376" max="2376" width="9.421875" style="1" bestFit="1" customWidth="1"/>
    <col min="2377" max="2380" width="9.140625" style="1" customWidth="1"/>
    <col min="2381" max="2381" width="9.421875" style="1" bestFit="1" customWidth="1"/>
    <col min="2382" max="2383" width="12.8515625" style="1" bestFit="1" customWidth="1"/>
    <col min="2384" max="2384" width="9.421875" style="1" bestFit="1" customWidth="1"/>
    <col min="2385" max="2388" width="9.140625" style="1" customWidth="1"/>
    <col min="2389" max="2389" width="9.421875" style="1" bestFit="1" customWidth="1"/>
    <col min="2390" max="2391" width="12.8515625" style="1" bestFit="1" customWidth="1"/>
    <col min="2392" max="2392" width="9.421875" style="1" bestFit="1" customWidth="1"/>
    <col min="2393" max="2396" width="9.140625" style="1" customWidth="1"/>
    <col min="2397" max="2397" width="9.421875" style="1" bestFit="1" customWidth="1"/>
    <col min="2398" max="2399" width="12.8515625" style="1" bestFit="1" customWidth="1"/>
    <col min="2400" max="2400" width="9.421875" style="1" bestFit="1" customWidth="1"/>
    <col min="2401" max="2404" width="9.140625" style="1" customWidth="1"/>
    <col min="2405" max="2405" width="9.421875" style="1" bestFit="1" customWidth="1"/>
    <col min="2406" max="2407" width="12.8515625" style="1" bestFit="1" customWidth="1"/>
    <col min="2408" max="2408" width="9.421875" style="1" bestFit="1" customWidth="1"/>
    <col min="2409" max="2412" width="9.140625" style="1" customWidth="1"/>
    <col min="2413" max="2413" width="9.421875" style="1" bestFit="1" customWidth="1"/>
    <col min="2414" max="2415" width="12.8515625" style="1" bestFit="1" customWidth="1"/>
    <col min="2416" max="2416" width="9.421875" style="1" bestFit="1" customWidth="1"/>
    <col min="2417" max="2420" width="9.140625" style="1" customWidth="1"/>
    <col min="2421" max="2421" width="9.421875" style="1" bestFit="1" customWidth="1"/>
    <col min="2422" max="2423" width="12.8515625" style="1" bestFit="1" customWidth="1"/>
    <col min="2424" max="2424" width="9.421875" style="1" bestFit="1" customWidth="1"/>
    <col min="2425" max="2428" width="9.140625" style="1" customWidth="1"/>
    <col min="2429" max="2429" width="9.421875" style="1" bestFit="1" customWidth="1"/>
    <col min="2430" max="2431" width="12.8515625" style="1" bestFit="1" customWidth="1"/>
    <col min="2432" max="2432" width="9.421875" style="1" bestFit="1" customWidth="1"/>
    <col min="2433" max="2436" width="9.140625" style="1" customWidth="1"/>
    <col min="2437" max="2437" width="9.421875" style="1" bestFit="1" customWidth="1"/>
    <col min="2438" max="2439" width="12.8515625" style="1" bestFit="1" customWidth="1"/>
    <col min="2440" max="2440" width="9.421875" style="1" bestFit="1" customWidth="1"/>
    <col min="2441" max="2444" width="9.140625" style="1" customWidth="1"/>
    <col min="2445" max="2445" width="9.421875" style="1" bestFit="1" customWidth="1"/>
    <col min="2446" max="2447" width="12.8515625" style="1" bestFit="1" customWidth="1"/>
    <col min="2448" max="2448" width="9.421875" style="1" bestFit="1" customWidth="1"/>
    <col min="2449" max="2452" width="9.140625" style="1" customWidth="1"/>
    <col min="2453" max="2453" width="9.421875" style="1" bestFit="1" customWidth="1"/>
    <col min="2454" max="2455" width="12.8515625" style="1" bestFit="1" customWidth="1"/>
    <col min="2456" max="2456" width="9.421875" style="1" bestFit="1" customWidth="1"/>
    <col min="2457" max="2460" width="9.140625" style="1" customWidth="1"/>
    <col min="2461" max="2461" width="9.421875" style="1" bestFit="1" customWidth="1"/>
    <col min="2462" max="2463" width="12.8515625" style="1" bestFit="1" customWidth="1"/>
    <col min="2464" max="2464" width="9.421875" style="1" bestFit="1" customWidth="1"/>
    <col min="2465" max="2468" width="9.140625" style="1" customWidth="1"/>
    <col min="2469" max="2469" width="9.421875" style="1" bestFit="1" customWidth="1"/>
    <col min="2470" max="2471" width="12.8515625" style="1" bestFit="1" customWidth="1"/>
    <col min="2472" max="2472" width="9.421875" style="1" bestFit="1" customWidth="1"/>
    <col min="2473" max="2476" width="9.140625" style="1" customWidth="1"/>
    <col min="2477" max="2477" width="9.421875" style="1" bestFit="1" customWidth="1"/>
    <col min="2478" max="2479" width="12.8515625" style="1" bestFit="1" customWidth="1"/>
    <col min="2480" max="2480" width="9.421875" style="1" bestFit="1" customWidth="1"/>
    <col min="2481" max="2484" width="9.140625" style="1" customWidth="1"/>
    <col min="2485" max="2485" width="9.421875" style="1" bestFit="1" customWidth="1"/>
    <col min="2486" max="2487" width="12.8515625" style="1" bestFit="1" customWidth="1"/>
    <col min="2488" max="2488" width="9.421875" style="1" bestFit="1" customWidth="1"/>
    <col min="2489" max="2492" width="9.140625" style="1" customWidth="1"/>
    <col min="2493" max="2493" width="9.421875" style="1" bestFit="1" customWidth="1"/>
    <col min="2494" max="2495" width="12.8515625" style="1" bestFit="1" customWidth="1"/>
    <col min="2496" max="2496" width="9.421875" style="1" bestFit="1" customWidth="1"/>
    <col min="2497" max="2500" width="9.140625" style="1" customWidth="1"/>
    <col min="2501" max="2501" width="9.421875" style="1" bestFit="1" customWidth="1"/>
    <col min="2502" max="2503" width="12.8515625" style="1" bestFit="1" customWidth="1"/>
    <col min="2504" max="2504" width="9.421875" style="1" bestFit="1" customWidth="1"/>
    <col min="2505" max="2508" width="9.140625" style="1" customWidth="1"/>
    <col min="2509" max="2509" width="9.421875" style="1" bestFit="1" customWidth="1"/>
    <col min="2510" max="2511" width="12.8515625" style="1" bestFit="1" customWidth="1"/>
    <col min="2512" max="2512" width="9.421875" style="1" bestFit="1" customWidth="1"/>
    <col min="2513" max="2516" width="9.140625" style="1" customWidth="1"/>
    <col min="2517" max="2517" width="9.421875" style="1" bestFit="1" customWidth="1"/>
    <col min="2518" max="2519" width="12.8515625" style="1" bestFit="1" customWidth="1"/>
    <col min="2520" max="2520" width="9.421875" style="1" bestFit="1" customWidth="1"/>
    <col min="2521" max="2524" width="9.140625" style="1" customWidth="1"/>
    <col min="2525" max="2525" width="9.421875" style="1" bestFit="1" customWidth="1"/>
    <col min="2526" max="2527" width="12.8515625" style="1" bestFit="1" customWidth="1"/>
    <col min="2528" max="2528" width="9.421875" style="1" bestFit="1" customWidth="1"/>
    <col min="2529" max="2532" width="9.140625" style="1" customWidth="1"/>
    <col min="2533" max="2533" width="9.421875" style="1" bestFit="1" customWidth="1"/>
    <col min="2534" max="2535" width="12.8515625" style="1" bestFit="1" customWidth="1"/>
    <col min="2536" max="2536" width="9.421875" style="1" bestFit="1" customWidth="1"/>
    <col min="2537" max="2540" width="9.140625" style="1" customWidth="1"/>
    <col min="2541" max="2541" width="9.421875" style="1" bestFit="1" customWidth="1"/>
    <col min="2542" max="2543" width="12.8515625" style="1" bestFit="1" customWidth="1"/>
    <col min="2544" max="2544" width="9.421875" style="1" bestFit="1" customWidth="1"/>
    <col min="2545" max="2548" width="9.140625" style="1" customWidth="1"/>
    <col min="2549" max="2549" width="9.421875" style="1" bestFit="1" customWidth="1"/>
    <col min="2550" max="2551" width="12.8515625" style="1" bestFit="1" customWidth="1"/>
    <col min="2552" max="2552" width="9.421875" style="1" bestFit="1" customWidth="1"/>
    <col min="2553" max="2556" width="9.140625" style="1" customWidth="1"/>
    <col min="2557" max="2557" width="11.57421875" style="1" customWidth="1"/>
    <col min="2558" max="2558" width="16.00390625" style="1" customWidth="1"/>
    <col min="2559" max="2559" width="86.57421875" style="1" customWidth="1"/>
    <col min="2560" max="2560" width="10.140625" style="1" customWidth="1"/>
    <col min="2561" max="2561" width="18.28125" style="1" customWidth="1"/>
    <col min="2562" max="2563" width="9.140625" style="1" hidden="1" customWidth="1"/>
    <col min="2564" max="2564" width="21.421875" style="1" customWidth="1"/>
    <col min="2565" max="2566" width="9.140625" style="1" hidden="1" customWidth="1"/>
    <col min="2567" max="2567" width="25.7109375" style="1" customWidth="1"/>
    <col min="2568" max="2568" width="9.140625" style="1" hidden="1" customWidth="1"/>
    <col min="2569" max="2569" width="4.7109375" style="1" customWidth="1"/>
    <col min="2570" max="2576" width="9.140625" style="1" hidden="1" customWidth="1"/>
    <col min="2577" max="2577" width="15.57421875" style="1" customWidth="1"/>
    <col min="2578" max="2578" width="18.7109375" style="1" customWidth="1"/>
    <col min="2579" max="2579" width="25.7109375" style="1" customWidth="1"/>
    <col min="2580" max="2580" width="15.57421875" style="1" customWidth="1"/>
    <col min="2581" max="2581" width="18.7109375" style="1" customWidth="1"/>
    <col min="2582" max="2582" width="25.7109375" style="1" customWidth="1"/>
    <col min="2583" max="2583" width="15.57421875" style="1" customWidth="1"/>
    <col min="2584" max="2584" width="18.7109375" style="1" customWidth="1"/>
    <col min="2585" max="2585" width="25.7109375" style="1" customWidth="1"/>
    <col min="2586" max="2586" width="9.140625" style="1" customWidth="1"/>
    <col min="2587" max="2587" width="17.421875" style="1" customWidth="1"/>
    <col min="2588" max="2588" width="9.140625" style="1" customWidth="1"/>
    <col min="2589" max="2589" width="9.421875" style="1" bestFit="1" customWidth="1"/>
    <col min="2590" max="2591" width="12.8515625" style="1" bestFit="1" customWidth="1"/>
    <col min="2592" max="2592" width="9.421875" style="1" bestFit="1" customWidth="1"/>
    <col min="2593" max="2596" width="9.140625" style="1" customWidth="1"/>
    <col min="2597" max="2597" width="9.421875" style="1" bestFit="1" customWidth="1"/>
    <col min="2598" max="2599" width="12.8515625" style="1" bestFit="1" customWidth="1"/>
    <col min="2600" max="2600" width="9.421875" style="1" bestFit="1" customWidth="1"/>
    <col min="2601" max="2604" width="9.140625" style="1" customWidth="1"/>
    <col min="2605" max="2605" width="9.421875" style="1" bestFit="1" customWidth="1"/>
    <col min="2606" max="2607" width="12.8515625" style="1" bestFit="1" customWidth="1"/>
    <col min="2608" max="2608" width="9.421875" style="1" bestFit="1" customWidth="1"/>
    <col min="2609" max="2612" width="9.140625" style="1" customWidth="1"/>
    <col min="2613" max="2613" width="9.421875" style="1" bestFit="1" customWidth="1"/>
    <col min="2614" max="2615" width="12.8515625" style="1" bestFit="1" customWidth="1"/>
    <col min="2616" max="2616" width="9.421875" style="1" bestFit="1" customWidth="1"/>
    <col min="2617" max="2620" width="9.140625" style="1" customWidth="1"/>
    <col min="2621" max="2621" width="9.421875" style="1" bestFit="1" customWidth="1"/>
    <col min="2622" max="2623" width="12.8515625" style="1" bestFit="1" customWidth="1"/>
    <col min="2624" max="2624" width="9.421875" style="1" bestFit="1" customWidth="1"/>
    <col min="2625" max="2628" width="9.140625" style="1" customWidth="1"/>
    <col min="2629" max="2629" width="9.421875" style="1" bestFit="1" customWidth="1"/>
    <col min="2630" max="2631" width="12.8515625" style="1" bestFit="1" customWidth="1"/>
    <col min="2632" max="2632" width="9.421875" style="1" bestFit="1" customWidth="1"/>
    <col min="2633" max="2636" width="9.140625" style="1" customWidth="1"/>
    <col min="2637" max="2637" width="9.421875" style="1" bestFit="1" customWidth="1"/>
    <col min="2638" max="2639" width="12.8515625" style="1" bestFit="1" customWidth="1"/>
    <col min="2640" max="2640" width="9.421875" style="1" bestFit="1" customWidth="1"/>
    <col min="2641" max="2644" width="9.140625" style="1" customWidth="1"/>
    <col min="2645" max="2645" width="9.421875" style="1" bestFit="1" customWidth="1"/>
    <col min="2646" max="2647" width="12.8515625" style="1" bestFit="1" customWidth="1"/>
    <col min="2648" max="2648" width="9.421875" style="1" bestFit="1" customWidth="1"/>
    <col min="2649" max="2652" width="9.140625" style="1" customWidth="1"/>
    <col min="2653" max="2653" width="9.421875" style="1" bestFit="1" customWidth="1"/>
    <col min="2654" max="2655" width="12.8515625" style="1" bestFit="1" customWidth="1"/>
    <col min="2656" max="2656" width="9.421875" style="1" bestFit="1" customWidth="1"/>
    <col min="2657" max="2660" width="9.140625" style="1" customWidth="1"/>
    <col min="2661" max="2661" width="9.421875" style="1" bestFit="1" customWidth="1"/>
    <col min="2662" max="2663" width="12.8515625" style="1" bestFit="1" customWidth="1"/>
    <col min="2664" max="2664" width="9.421875" style="1" bestFit="1" customWidth="1"/>
    <col min="2665" max="2668" width="9.140625" style="1" customWidth="1"/>
    <col min="2669" max="2669" width="9.421875" style="1" bestFit="1" customWidth="1"/>
    <col min="2670" max="2671" width="12.8515625" style="1" bestFit="1" customWidth="1"/>
    <col min="2672" max="2672" width="9.421875" style="1" bestFit="1" customWidth="1"/>
    <col min="2673" max="2676" width="9.140625" style="1" customWidth="1"/>
    <col min="2677" max="2677" width="9.421875" style="1" bestFit="1" customWidth="1"/>
    <col min="2678" max="2679" width="12.8515625" style="1" bestFit="1" customWidth="1"/>
    <col min="2680" max="2680" width="9.421875" style="1" bestFit="1" customWidth="1"/>
    <col min="2681" max="2684" width="9.140625" style="1" customWidth="1"/>
    <col min="2685" max="2685" width="9.421875" style="1" bestFit="1" customWidth="1"/>
    <col min="2686" max="2687" width="12.8515625" style="1" bestFit="1" customWidth="1"/>
    <col min="2688" max="2688" width="9.421875" style="1" bestFit="1" customWidth="1"/>
    <col min="2689" max="2692" width="9.140625" style="1" customWidth="1"/>
    <col min="2693" max="2693" width="9.421875" style="1" bestFit="1" customWidth="1"/>
    <col min="2694" max="2695" width="12.8515625" style="1" bestFit="1" customWidth="1"/>
    <col min="2696" max="2696" width="9.421875" style="1" bestFit="1" customWidth="1"/>
    <col min="2697" max="2700" width="9.140625" style="1" customWidth="1"/>
    <col min="2701" max="2701" width="9.421875" style="1" bestFit="1" customWidth="1"/>
    <col min="2702" max="2703" width="12.8515625" style="1" bestFit="1" customWidth="1"/>
    <col min="2704" max="2704" width="9.421875" style="1" bestFit="1" customWidth="1"/>
    <col min="2705" max="2708" width="9.140625" style="1" customWidth="1"/>
    <col min="2709" max="2709" width="9.421875" style="1" bestFit="1" customWidth="1"/>
    <col min="2710" max="2711" width="12.8515625" style="1" bestFit="1" customWidth="1"/>
    <col min="2712" max="2712" width="9.421875" style="1" bestFit="1" customWidth="1"/>
    <col min="2713" max="2716" width="9.140625" style="1" customWidth="1"/>
    <col min="2717" max="2717" width="9.421875" style="1" bestFit="1" customWidth="1"/>
    <col min="2718" max="2719" width="12.8515625" style="1" bestFit="1" customWidth="1"/>
    <col min="2720" max="2720" width="9.421875" style="1" bestFit="1" customWidth="1"/>
    <col min="2721" max="2724" width="9.140625" style="1" customWidth="1"/>
    <col min="2725" max="2725" width="9.421875" style="1" bestFit="1" customWidth="1"/>
    <col min="2726" max="2727" width="12.8515625" style="1" bestFit="1" customWidth="1"/>
    <col min="2728" max="2728" width="9.421875" style="1" bestFit="1" customWidth="1"/>
    <col min="2729" max="2732" width="9.140625" style="1" customWidth="1"/>
    <col min="2733" max="2733" width="9.421875" style="1" bestFit="1" customWidth="1"/>
    <col min="2734" max="2735" width="12.8515625" style="1" bestFit="1" customWidth="1"/>
    <col min="2736" max="2736" width="9.421875" style="1" bestFit="1" customWidth="1"/>
    <col min="2737" max="2740" width="9.140625" style="1" customWidth="1"/>
    <col min="2741" max="2741" width="9.421875" style="1" bestFit="1" customWidth="1"/>
    <col min="2742" max="2743" width="12.8515625" style="1" bestFit="1" customWidth="1"/>
    <col min="2744" max="2744" width="9.421875" style="1" bestFit="1" customWidth="1"/>
    <col min="2745" max="2748" width="9.140625" style="1" customWidth="1"/>
    <col min="2749" max="2749" width="9.421875" style="1" bestFit="1" customWidth="1"/>
    <col min="2750" max="2751" width="12.8515625" style="1" bestFit="1" customWidth="1"/>
    <col min="2752" max="2752" width="9.421875" style="1" bestFit="1" customWidth="1"/>
    <col min="2753" max="2756" width="9.140625" style="1" customWidth="1"/>
    <col min="2757" max="2757" width="9.421875" style="1" bestFit="1" customWidth="1"/>
    <col min="2758" max="2759" width="12.8515625" style="1" bestFit="1" customWidth="1"/>
    <col min="2760" max="2760" width="9.421875" style="1" bestFit="1" customWidth="1"/>
    <col min="2761" max="2764" width="9.140625" style="1" customWidth="1"/>
    <col min="2765" max="2765" width="9.421875" style="1" bestFit="1" customWidth="1"/>
    <col min="2766" max="2767" width="12.8515625" style="1" bestFit="1" customWidth="1"/>
    <col min="2768" max="2768" width="9.421875" style="1" bestFit="1" customWidth="1"/>
    <col min="2769" max="2772" width="9.140625" style="1" customWidth="1"/>
    <col min="2773" max="2773" width="9.421875" style="1" bestFit="1" customWidth="1"/>
    <col min="2774" max="2775" width="12.8515625" style="1" bestFit="1" customWidth="1"/>
    <col min="2776" max="2776" width="9.421875" style="1" bestFit="1" customWidth="1"/>
    <col min="2777" max="2780" width="9.140625" style="1" customWidth="1"/>
    <col min="2781" max="2781" width="9.421875" style="1" bestFit="1" customWidth="1"/>
    <col min="2782" max="2783" width="12.8515625" style="1" bestFit="1" customWidth="1"/>
    <col min="2784" max="2784" width="9.421875" style="1" bestFit="1" customWidth="1"/>
    <col min="2785" max="2788" width="9.140625" style="1" customWidth="1"/>
    <col min="2789" max="2789" width="9.421875" style="1" bestFit="1" customWidth="1"/>
    <col min="2790" max="2791" width="12.8515625" style="1" bestFit="1" customWidth="1"/>
    <col min="2792" max="2792" width="9.421875" style="1" bestFit="1" customWidth="1"/>
    <col min="2793" max="2796" width="9.140625" style="1" customWidth="1"/>
    <col min="2797" max="2797" width="9.421875" style="1" bestFit="1" customWidth="1"/>
    <col min="2798" max="2799" width="12.8515625" style="1" bestFit="1" customWidth="1"/>
    <col min="2800" max="2800" width="9.421875" style="1" bestFit="1" customWidth="1"/>
    <col min="2801" max="2804" width="9.140625" style="1" customWidth="1"/>
    <col min="2805" max="2805" width="9.421875" style="1" bestFit="1" customWidth="1"/>
    <col min="2806" max="2807" width="12.8515625" style="1" bestFit="1" customWidth="1"/>
    <col min="2808" max="2808" width="9.421875" style="1" bestFit="1" customWidth="1"/>
    <col min="2809" max="2812" width="9.140625" style="1" customWidth="1"/>
    <col min="2813" max="2813" width="11.57421875" style="1" customWidth="1"/>
    <col min="2814" max="2814" width="16.00390625" style="1" customWidth="1"/>
    <col min="2815" max="2815" width="86.57421875" style="1" customWidth="1"/>
    <col min="2816" max="2816" width="10.140625" style="1" customWidth="1"/>
    <col min="2817" max="2817" width="18.28125" style="1" customWidth="1"/>
    <col min="2818" max="2819" width="9.140625" style="1" hidden="1" customWidth="1"/>
    <col min="2820" max="2820" width="21.421875" style="1" customWidth="1"/>
    <col min="2821" max="2822" width="9.140625" style="1" hidden="1" customWidth="1"/>
    <col min="2823" max="2823" width="25.7109375" style="1" customWidth="1"/>
    <col min="2824" max="2824" width="9.140625" style="1" hidden="1" customWidth="1"/>
    <col min="2825" max="2825" width="4.7109375" style="1" customWidth="1"/>
    <col min="2826" max="2832" width="9.140625" style="1" hidden="1" customWidth="1"/>
    <col min="2833" max="2833" width="15.57421875" style="1" customWidth="1"/>
    <col min="2834" max="2834" width="18.7109375" style="1" customWidth="1"/>
    <col min="2835" max="2835" width="25.7109375" style="1" customWidth="1"/>
    <col min="2836" max="2836" width="15.57421875" style="1" customWidth="1"/>
    <col min="2837" max="2837" width="18.7109375" style="1" customWidth="1"/>
    <col min="2838" max="2838" width="25.7109375" style="1" customWidth="1"/>
    <col min="2839" max="2839" width="15.57421875" style="1" customWidth="1"/>
    <col min="2840" max="2840" width="18.7109375" style="1" customWidth="1"/>
    <col min="2841" max="2841" width="25.7109375" style="1" customWidth="1"/>
    <col min="2842" max="2842" width="9.140625" style="1" customWidth="1"/>
    <col min="2843" max="2843" width="17.421875" style="1" customWidth="1"/>
    <col min="2844" max="2844" width="9.140625" style="1" customWidth="1"/>
    <col min="2845" max="2845" width="9.421875" style="1" bestFit="1" customWidth="1"/>
    <col min="2846" max="2847" width="12.8515625" style="1" bestFit="1" customWidth="1"/>
    <col min="2848" max="2848" width="9.421875" style="1" bestFit="1" customWidth="1"/>
    <col min="2849" max="2852" width="9.140625" style="1" customWidth="1"/>
    <col min="2853" max="2853" width="9.421875" style="1" bestFit="1" customWidth="1"/>
    <col min="2854" max="2855" width="12.8515625" style="1" bestFit="1" customWidth="1"/>
    <col min="2856" max="2856" width="9.421875" style="1" bestFit="1" customWidth="1"/>
    <col min="2857" max="2860" width="9.140625" style="1" customWidth="1"/>
    <col min="2861" max="2861" width="9.421875" style="1" bestFit="1" customWidth="1"/>
    <col min="2862" max="2863" width="12.8515625" style="1" bestFit="1" customWidth="1"/>
    <col min="2864" max="2864" width="9.421875" style="1" bestFit="1" customWidth="1"/>
    <col min="2865" max="2868" width="9.140625" style="1" customWidth="1"/>
    <col min="2869" max="2869" width="9.421875" style="1" bestFit="1" customWidth="1"/>
    <col min="2870" max="2871" width="12.8515625" style="1" bestFit="1" customWidth="1"/>
    <col min="2872" max="2872" width="9.421875" style="1" bestFit="1" customWidth="1"/>
    <col min="2873" max="2876" width="9.140625" style="1" customWidth="1"/>
    <col min="2877" max="2877" width="9.421875" style="1" bestFit="1" customWidth="1"/>
    <col min="2878" max="2879" width="12.8515625" style="1" bestFit="1" customWidth="1"/>
    <col min="2880" max="2880" width="9.421875" style="1" bestFit="1" customWidth="1"/>
    <col min="2881" max="2884" width="9.140625" style="1" customWidth="1"/>
    <col min="2885" max="2885" width="9.421875" style="1" bestFit="1" customWidth="1"/>
    <col min="2886" max="2887" width="12.8515625" style="1" bestFit="1" customWidth="1"/>
    <col min="2888" max="2888" width="9.421875" style="1" bestFit="1" customWidth="1"/>
    <col min="2889" max="2892" width="9.140625" style="1" customWidth="1"/>
    <col min="2893" max="2893" width="9.421875" style="1" bestFit="1" customWidth="1"/>
    <col min="2894" max="2895" width="12.8515625" style="1" bestFit="1" customWidth="1"/>
    <col min="2896" max="2896" width="9.421875" style="1" bestFit="1" customWidth="1"/>
    <col min="2897" max="2900" width="9.140625" style="1" customWidth="1"/>
    <col min="2901" max="2901" width="9.421875" style="1" bestFit="1" customWidth="1"/>
    <col min="2902" max="2903" width="12.8515625" style="1" bestFit="1" customWidth="1"/>
    <col min="2904" max="2904" width="9.421875" style="1" bestFit="1" customWidth="1"/>
    <col min="2905" max="2908" width="9.140625" style="1" customWidth="1"/>
    <col min="2909" max="2909" width="9.421875" style="1" bestFit="1" customWidth="1"/>
    <col min="2910" max="2911" width="12.8515625" style="1" bestFit="1" customWidth="1"/>
    <col min="2912" max="2912" width="9.421875" style="1" bestFit="1" customWidth="1"/>
    <col min="2913" max="2916" width="9.140625" style="1" customWidth="1"/>
    <col min="2917" max="2917" width="9.421875" style="1" bestFit="1" customWidth="1"/>
    <col min="2918" max="2919" width="12.8515625" style="1" bestFit="1" customWidth="1"/>
    <col min="2920" max="2920" width="9.421875" style="1" bestFit="1" customWidth="1"/>
    <col min="2921" max="2924" width="9.140625" style="1" customWidth="1"/>
    <col min="2925" max="2925" width="9.421875" style="1" bestFit="1" customWidth="1"/>
    <col min="2926" max="2927" width="12.8515625" style="1" bestFit="1" customWidth="1"/>
    <col min="2928" max="2928" width="9.421875" style="1" bestFit="1" customWidth="1"/>
    <col min="2929" max="2932" width="9.140625" style="1" customWidth="1"/>
    <col min="2933" max="2933" width="9.421875" style="1" bestFit="1" customWidth="1"/>
    <col min="2934" max="2935" width="12.8515625" style="1" bestFit="1" customWidth="1"/>
    <col min="2936" max="2936" width="9.421875" style="1" bestFit="1" customWidth="1"/>
    <col min="2937" max="2940" width="9.140625" style="1" customWidth="1"/>
    <col min="2941" max="2941" width="9.421875" style="1" bestFit="1" customWidth="1"/>
    <col min="2942" max="2943" width="12.8515625" style="1" bestFit="1" customWidth="1"/>
    <col min="2944" max="2944" width="9.421875" style="1" bestFit="1" customWidth="1"/>
    <col min="2945" max="2948" width="9.140625" style="1" customWidth="1"/>
    <col min="2949" max="2949" width="9.421875" style="1" bestFit="1" customWidth="1"/>
    <col min="2950" max="2951" width="12.8515625" style="1" bestFit="1" customWidth="1"/>
    <col min="2952" max="2952" width="9.421875" style="1" bestFit="1" customWidth="1"/>
    <col min="2953" max="2956" width="9.140625" style="1" customWidth="1"/>
    <col min="2957" max="2957" width="9.421875" style="1" bestFit="1" customWidth="1"/>
    <col min="2958" max="2959" width="12.8515625" style="1" bestFit="1" customWidth="1"/>
    <col min="2960" max="2960" width="9.421875" style="1" bestFit="1" customWidth="1"/>
    <col min="2961" max="2964" width="9.140625" style="1" customWidth="1"/>
    <col min="2965" max="2965" width="9.421875" style="1" bestFit="1" customWidth="1"/>
    <col min="2966" max="2967" width="12.8515625" style="1" bestFit="1" customWidth="1"/>
    <col min="2968" max="2968" width="9.421875" style="1" bestFit="1" customWidth="1"/>
    <col min="2969" max="2972" width="9.140625" style="1" customWidth="1"/>
    <col min="2973" max="2973" width="9.421875" style="1" bestFit="1" customWidth="1"/>
    <col min="2974" max="2975" width="12.8515625" style="1" bestFit="1" customWidth="1"/>
    <col min="2976" max="2976" width="9.421875" style="1" bestFit="1" customWidth="1"/>
    <col min="2977" max="2980" width="9.140625" style="1" customWidth="1"/>
    <col min="2981" max="2981" width="9.421875" style="1" bestFit="1" customWidth="1"/>
    <col min="2982" max="2983" width="12.8515625" style="1" bestFit="1" customWidth="1"/>
    <col min="2984" max="2984" width="9.421875" style="1" bestFit="1" customWidth="1"/>
    <col min="2985" max="2988" width="9.140625" style="1" customWidth="1"/>
    <col min="2989" max="2989" width="9.421875" style="1" bestFit="1" customWidth="1"/>
    <col min="2990" max="2991" width="12.8515625" style="1" bestFit="1" customWidth="1"/>
    <col min="2992" max="2992" width="9.421875" style="1" bestFit="1" customWidth="1"/>
    <col min="2993" max="2996" width="9.140625" style="1" customWidth="1"/>
    <col min="2997" max="2997" width="9.421875" style="1" bestFit="1" customWidth="1"/>
    <col min="2998" max="2999" width="12.8515625" style="1" bestFit="1" customWidth="1"/>
    <col min="3000" max="3000" width="9.421875" style="1" bestFit="1" customWidth="1"/>
    <col min="3001" max="3004" width="9.140625" style="1" customWidth="1"/>
    <col min="3005" max="3005" width="9.421875" style="1" bestFit="1" customWidth="1"/>
    <col min="3006" max="3007" width="12.8515625" style="1" bestFit="1" customWidth="1"/>
    <col min="3008" max="3008" width="9.421875" style="1" bestFit="1" customWidth="1"/>
    <col min="3009" max="3012" width="9.140625" style="1" customWidth="1"/>
    <col min="3013" max="3013" width="9.421875" style="1" bestFit="1" customWidth="1"/>
    <col min="3014" max="3015" width="12.8515625" style="1" bestFit="1" customWidth="1"/>
    <col min="3016" max="3016" width="9.421875" style="1" bestFit="1" customWidth="1"/>
    <col min="3017" max="3020" width="9.140625" style="1" customWidth="1"/>
    <col min="3021" max="3021" width="9.421875" style="1" bestFit="1" customWidth="1"/>
    <col min="3022" max="3023" width="12.8515625" style="1" bestFit="1" customWidth="1"/>
    <col min="3024" max="3024" width="9.421875" style="1" bestFit="1" customWidth="1"/>
    <col min="3025" max="3028" width="9.140625" style="1" customWidth="1"/>
    <col min="3029" max="3029" width="9.421875" style="1" bestFit="1" customWidth="1"/>
    <col min="3030" max="3031" width="12.8515625" style="1" bestFit="1" customWidth="1"/>
    <col min="3032" max="3032" width="9.421875" style="1" bestFit="1" customWidth="1"/>
    <col min="3033" max="3036" width="9.140625" style="1" customWidth="1"/>
    <col min="3037" max="3037" width="9.421875" style="1" bestFit="1" customWidth="1"/>
    <col min="3038" max="3039" width="12.8515625" style="1" bestFit="1" customWidth="1"/>
    <col min="3040" max="3040" width="9.421875" style="1" bestFit="1" customWidth="1"/>
    <col min="3041" max="3044" width="9.140625" style="1" customWidth="1"/>
    <col min="3045" max="3045" width="9.421875" style="1" bestFit="1" customWidth="1"/>
    <col min="3046" max="3047" width="12.8515625" style="1" bestFit="1" customWidth="1"/>
    <col min="3048" max="3048" width="9.421875" style="1" bestFit="1" customWidth="1"/>
    <col min="3049" max="3052" width="9.140625" style="1" customWidth="1"/>
    <col min="3053" max="3053" width="9.421875" style="1" bestFit="1" customWidth="1"/>
    <col min="3054" max="3055" width="12.8515625" style="1" bestFit="1" customWidth="1"/>
    <col min="3056" max="3056" width="9.421875" style="1" bestFit="1" customWidth="1"/>
    <col min="3057" max="3060" width="9.140625" style="1" customWidth="1"/>
    <col min="3061" max="3061" width="9.421875" style="1" bestFit="1" customWidth="1"/>
    <col min="3062" max="3063" width="12.8515625" style="1" bestFit="1" customWidth="1"/>
    <col min="3064" max="3064" width="9.421875" style="1" bestFit="1" customWidth="1"/>
    <col min="3065" max="3068" width="9.140625" style="1" customWidth="1"/>
    <col min="3069" max="3069" width="11.57421875" style="1" customWidth="1"/>
    <col min="3070" max="3070" width="16.00390625" style="1" customWidth="1"/>
    <col min="3071" max="3071" width="86.57421875" style="1" customWidth="1"/>
    <col min="3072" max="3072" width="10.140625" style="1" customWidth="1"/>
    <col min="3073" max="3073" width="18.28125" style="1" customWidth="1"/>
    <col min="3074" max="3075" width="9.140625" style="1" hidden="1" customWidth="1"/>
    <col min="3076" max="3076" width="21.421875" style="1" customWidth="1"/>
    <col min="3077" max="3078" width="9.140625" style="1" hidden="1" customWidth="1"/>
    <col min="3079" max="3079" width="25.7109375" style="1" customWidth="1"/>
    <col min="3080" max="3080" width="9.140625" style="1" hidden="1" customWidth="1"/>
    <col min="3081" max="3081" width="4.7109375" style="1" customWidth="1"/>
    <col min="3082" max="3088" width="9.140625" style="1" hidden="1" customWidth="1"/>
    <col min="3089" max="3089" width="15.57421875" style="1" customWidth="1"/>
    <col min="3090" max="3090" width="18.7109375" style="1" customWidth="1"/>
    <col min="3091" max="3091" width="25.7109375" style="1" customWidth="1"/>
    <col min="3092" max="3092" width="15.57421875" style="1" customWidth="1"/>
    <col min="3093" max="3093" width="18.7109375" style="1" customWidth="1"/>
    <col min="3094" max="3094" width="25.7109375" style="1" customWidth="1"/>
    <col min="3095" max="3095" width="15.57421875" style="1" customWidth="1"/>
    <col min="3096" max="3096" width="18.7109375" style="1" customWidth="1"/>
    <col min="3097" max="3097" width="25.7109375" style="1" customWidth="1"/>
    <col min="3098" max="3098" width="9.140625" style="1" customWidth="1"/>
    <col min="3099" max="3099" width="17.421875" style="1" customWidth="1"/>
    <col min="3100" max="3100" width="9.140625" style="1" customWidth="1"/>
    <col min="3101" max="3101" width="9.421875" style="1" bestFit="1" customWidth="1"/>
    <col min="3102" max="3103" width="12.8515625" style="1" bestFit="1" customWidth="1"/>
    <col min="3104" max="3104" width="9.421875" style="1" bestFit="1" customWidth="1"/>
    <col min="3105" max="3108" width="9.140625" style="1" customWidth="1"/>
    <col min="3109" max="3109" width="9.421875" style="1" bestFit="1" customWidth="1"/>
    <col min="3110" max="3111" width="12.8515625" style="1" bestFit="1" customWidth="1"/>
    <col min="3112" max="3112" width="9.421875" style="1" bestFit="1" customWidth="1"/>
    <col min="3113" max="3116" width="9.140625" style="1" customWidth="1"/>
    <col min="3117" max="3117" width="9.421875" style="1" bestFit="1" customWidth="1"/>
    <col min="3118" max="3119" width="12.8515625" style="1" bestFit="1" customWidth="1"/>
    <col min="3120" max="3120" width="9.421875" style="1" bestFit="1" customWidth="1"/>
    <col min="3121" max="3124" width="9.140625" style="1" customWidth="1"/>
    <col min="3125" max="3125" width="9.421875" style="1" bestFit="1" customWidth="1"/>
    <col min="3126" max="3127" width="12.8515625" style="1" bestFit="1" customWidth="1"/>
    <col min="3128" max="3128" width="9.421875" style="1" bestFit="1" customWidth="1"/>
    <col min="3129" max="3132" width="9.140625" style="1" customWidth="1"/>
    <col min="3133" max="3133" width="9.421875" style="1" bestFit="1" customWidth="1"/>
    <col min="3134" max="3135" width="12.8515625" style="1" bestFit="1" customWidth="1"/>
    <col min="3136" max="3136" width="9.421875" style="1" bestFit="1" customWidth="1"/>
    <col min="3137" max="3140" width="9.140625" style="1" customWidth="1"/>
    <col min="3141" max="3141" width="9.421875" style="1" bestFit="1" customWidth="1"/>
    <col min="3142" max="3143" width="12.8515625" style="1" bestFit="1" customWidth="1"/>
    <col min="3144" max="3144" width="9.421875" style="1" bestFit="1" customWidth="1"/>
    <col min="3145" max="3148" width="9.140625" style="1" customWidth="1"/>
    <col min="3149" max="3149" width="9.421875" style="1" bestFit="1" customWidth="1"/>
    <col min="3150" max="3151" width="12.8515625" style="1" bestFit="1" customWidth="1"/>
    <col min="3152" max="3152" width="9.421875" style="1" bestFit="1" customWidth="1"/>
    <col min="3153" max="3156" width="9.140625" style="1" customWidth="1"/>
    <col min="3157" max="3157" width="9.421875" style="1" bestFit="1" customWidth="1"/>
    <col min="3158" max="3159" width="12.8515625" style="1" bestFit="1" customWidth="1"/>
    <col min="3160" max="3160" width="9.421875" style="1" bestFit="1" customWidth="1"/>
    <col min="3161" max="3164" width="9.140625" style="1" customWidth="1"/>
    <col min="3165" max="3165" width="9.421875" style="1" bestFit="1" customWidth="1"/>
    <col min="3166" max="3167" width="12.8515625" style="1" bestFit="1" customWidth="1"/>
    <col min="3168" max="3168" width="9.421875" style="1" bestFit="1" customWidth="1"/>
    <col min="3169" max="3172" width="9.140625" style="1" customWidth="1"/>
    <col min="3173" max="3173" width="9.421875" style="1" bestFit="1" customWidth="1"/>
    <col min="3174" max="3175" width="12.8515625" style="1" bestFit="1" customWidth="1"/>
    <col min="3176" max="3176" width="9.421875" style="1" bestFit="1" customWidth="1"/>
    <col min="3177" max="3180" width="9.140625" style="1" customWidth="1"/>
    <col min="3181" max="3181" width="9.421875" style="1" bestFit="1" customWidth="1"/>
    <col min="3182" max="3183" width="12.8515625" style="1" bestFit="1" customWidth="1"/>
    <col min="3184" max="3184" width="9.421875" style="1" bestFit="1" customWidth="1"/>
    <col min="3185" max="3188" width="9.140625" style="1" customWidth="1"/>
    <col min="3189" max="3189" width="9.421875" style="1" bestFit="1" customWidth="1"/>
    <col min="3190" max="3191" width="12.8515625" style="1" bestFit="1" customWidth="1"/>
    <col min="3192" max="3192" width="9.421875" style="1" bestFit="1" customWidth="1"/>
    <col min="3193" max="3196" width="9.140625" style="1" customWidth="1"/>
    <col min="3197" max="3197" width="9.421875" style="1" bestFit="1" customWidth="1"/>
    <col min="3198" max="3199" width="12.8515625" style="1" bestFit="1" customWidth="1"/>
    <col min="3200" max="3200" width="9.421875" style="1" bestFit="1" customWidth="1"/>
    <col min="3201" max="3204" width="9.140625" style="1" customWidth="1"/>
    <col min="3205" max="3205" width="9.421875" style="1" bestFit="1" customWidth="1"/>
    <col min="3206" max="3207" width="12.8515625" style="1" bestFit="1" customWidth="1"/>
    <col min="3208" max="3208" width="9.421875" style="1" bestFit="1" customWidth="1"/>
    <col min="3209" max="3212" width="9.140625" style="1" customWidth="1"/>
    <col min="3213" max="3213" width="9.421875" style="1" bestFit="1" customWidth="1"/>
    <col min="3214" max="3215" width="12.8515625" style="1" bestFit="1" customWidth="1"/>
    <col min="3216" max="3216" width="9.421875" style="1" bestFit="1" customWidth="1"/>
    <col min="3217" max="3220" width="9.140625" style="1" customWidth="1"/>
    <col min="3221" max="3221" width="9.421875" style="1" bestFit="1" customWidth="1"/>
    <col min="3222" max="3223" width="12.8515625" style="1" bestFit="1" customWidth="1"/>
    <col min="3224" max="3224" width="9.421875" style="1" bestFit="1" customWidth="1"/>
    <col min="3225" max="3228" width="9.140625" style="1" customWidth="1"/>
    <col min="3229" max="3229" width="9.421875" style="1" bestFit="1" customWidth="1"/>
    <col min="3230" max="3231" width="12.8515625" style="1" bestFit="1" customWidth="1"/>
    <col min="3232" max="3232" width="9.421875" style="1" bestFit="1" customWidth="1"/>
    <col min="3233" max="3236" width="9.140625" style="1" customWidth="1"/>
    <col min="3237" max="3237" width="9.421875" style="1" bestFit="1" customWidth="1"/>
    <col min="3238" max="3239" width="12.8515625" style="1" bestFit="1" customWidth="1"/>
    <col min="3240" max="3240" width="9.421875" style="1" bestFit="1" customWidth="1"/>
    <col min="3241" max="3244" width="9.140625" style="1" customWidth="1"/>
    <col min="3245" max="3245" width="9.421875" style="1" bestFit="1" customWidth="1"/>
    <col min="3246" max="3247" width="12.8515625" style="1" bestFit="1" customWidth="1"/>
    <col min="3248" max="3248" width="9.421875" style="1" bestFit="1" customWidth="1"/>
    <col min="3249" max="3252" width="9.140625" style="1" customWidth="1"/>
    <col min="3253" max="3253" width="9.421875" style="1" bestFit="1" customWidth="1"/>
    <col min="3254" max="3255" width="12.8515625" style="1" bestFit="1" customWidth="1"/>
    <col min="3256" max="3256" width="9.421875" style="1" bestFit="1" customWidth="1"/>
    <col min="3257" max="3260" width="9.140625" style="1" customWidth="1"/>
    <col min="3261" max="3261" width="9.421875" style="1" bestFit="1" customWidth="1"/>
    <col min="3262" max="3263" width="12.8515625" style="1" bestFit="1" customWidth="1"/>
    <col min="3264" max="3264" width="9.421875" style="1" bestFit="1" customWidth="1"/>
    <col min="3265" max="3268" width="9.140625" style="1" customWidth="1"/>
    <col min="3269" max="3269" width="9.421875" style="1" bestFit="1" customWidth="1"/>
    <col min="3270" max="3271" width="12.8515625" style="1" bestFit="1" customWidth="1"/>
    <col min="3272" max="3272" width="9.421875" style="1" bestFit="1" customWidth="1"/>
    <col min="3273" max="3276" width="9.140625" style="1" customWidth="1"/>
    <col min="3277" max="3277" width="9.421875" style="1" bestFit="1" customWidth="1"/>
    <col min="3278" max="3279" width="12.8515625" style="1" bestFit="1" customWidth="1"/>
    <col min="3280" max="3280" width="9.421875" style="1" bestFit="1" customWidth="1"/>
    <col min="3281" max="3284" width="9.140625" style="1" customWidth="1"/>
    <col min="3285" max="3285" width="9.421875" style="1" bestFit="1" customWidth="1"/>
    <col min="3286" max="3287" width="12.8515625" style="1" bestFit="1" customWidth="1"/>
    <col min="3288" max="3288" width="9.421875" style="1" bestFit="1" customWidth="1"/>
    <col min="3289" max="3292" width="9.140625" style="1" customWidth="1"/>
    <col min="3293" max="3293" width="9.421875" style="1" bestFit="1" customWidth="1"/>
    <col min="3294" max="3295" width="12.8515625" style="1" bestFit="1" customWidth="1"/>
    <col min="3296" max="3296" width="9.421875" style="1" bestFit="1" customWidth="1"/>
    <col min="3297" max="3300" width="9.140625" style="1" customWidth="1"/>
    <col min="3301" max="3301" width="9.421875" style="1" bestFit="1" customWidth="1"/>
    <col min="3302" max="3303" width="12.8515625" style="1" bestFit="1" customWidth="1"/>
    <col min="3304" max="3304" width="9.421875" style="1" bestFit="1" customWidth="1"/>
    <col min="3305" max="3308" width="9.140625" style="1" customWidth="1"/>
    <col min="3309" max="3309" width="9.421875" style="1" bestFit="1" customWidth="1"/>
    <col min="3310" max="3311" width="12.8515625" style="1" bestFit="1" customWidth="1"/>
    <col min="3312" max="3312" width="9.421875" style="1" bestFit="1" customWidth="1"/>
    <col min="3313" max="3316" width="9.140625" style="1" customWidth="1"/>
    <col min="3317" max="3317" width="9.421875" style="1" bestFit="1" customWidth="1"/>
    <col min="3318" max="3319" width="12.8515625" style="1" bestFit="1" customWidth="1"/>
    <col min="3320" max="3320" width="9.421875" style="1" bestFit="1" customWidth="1"/>
    <col min="3321" max="3324" width="9.140625" style="1" customWidth="1"/>
    <col min="3325" max="3325" width="11.57421875" style="1" customWidth="1"/>
    <col min="3326" max="3326" width="16.00390625" style="1" customWidth="1"/>
    <col min="3327" max="3327" width="86.57421875" style="1" customWidth="1"/>
    <col min="3328" max="3328" width="10.140625" style="1" customWidth="1"/>
    <col min="3329" max="3329" width="18.28125" style="1" customWidth="1"/>
    <col min="3330" max="3331" width="9.140625" style="1" hidden="1" customWidth="1"/>
    <col min="3332" max="3332" width="21.421875" style="1" customWidth="1"/>
    <col min="3333" max="3334" width="9.140625" style="1" hidden="1" customWidth="1"/>
    <col min="3335" max="3335" width="25.7109375" style="1" customWidth="1"/>
    <col min="3336" max="3336" width="9.140625" style="1" hidden="1" customWidth="1"/>
    <col min="3337" max="3337" width="4.7109375" style="1" customWidth="1"/>
    <col min="3338" max="3344" width="9.140625" style="1" hidden="1" customWidth="1"/>
    <col min="3345" max="3345" width="15.57421875" style="1" customWidth="1"/>
    <col min="3346" max="3346" width="18.7109375" style="1" customWidth="1"/>
    <col min="3347" max="3347" width="25.7109375" style="1" customWidth="1"/>
    <col min="3348" max="3348" width="15.57421875" style="1" customWidth="1"/>
    <col min="3349" max="3349" width="18.7109375" style="1" customWidth="1"/>
    <col min="3350" max="3350" width="25.7109375" style="1" customWidth="1"/>
    <col min="3351" max="3351" width="15.57421875" style="1" customWidth="1"/>
    <col min="3352" max="3352" width="18.7109375" style="1" customWidth="1"/>
    <col min="3353" max="3353" width="25.7109375" style="1" customWidth="1"/>
    <col min="3354" max="3354" width="9.140625" style="1" customWidth="1"/>
    <col min="3355" max="3355" width="17.421875" style="1" customWidth="1"/>
    <col min="3356" max="3356" width="9.140625" style="1" customWidth="1"/>
    <col min="3357" max="3357" width="9.421875" style="1" bestFit="1" customWidth="1"/>
    <col min="3358" max="3359" width="12.8515625" style="1" bestFit="1" customWidth="1"/>
    <col min="3360" max="3360" width="9.421875" style="1" bestFit="1" customWidth="1"/>
    <col min="3361" max="3364" width="9.140625" style="1" customWidth="1"/>
    <col min="3365" max="3365" width="9.421875" style="1" bestFit="1" customWidth="1"/>
    <col min="3366" max="3367" width="12.8515625" style="1" bestFit="1" customWidth="1"/>
    <col min="3368" max="3368" width="9.421875" style="1" bestFit="1" customWidth="1"/>
    <col min="3369" max="3372" width="9.140625" style="1" customWidth="1"/>
    <col min="3373" max="3373" width="9.421875" style="1" bestFit="1" customWidth="1"/>
    <col min="3374" max="3375" width="12.8515625" style="1" bestFit="1" customWidth="1"/>
    <col min="3376" max="3376" width="9.421875" style="1" bestFit="1" customWidth="1"/>
    <col min="3377" max="3380" width="9.140625" style="1" customWidth="1"/>
    <col min="3381" max="3381" width="9.421875" style="1" bestFit="1" customWidth="1"/>
    <col min="3382" max="3383" width="12.8515625" style="1" bestFit="1" customWidth="1"/>
    <col min="3384" max="3384" width="9.421875" style="1" bestFit="1" customWidth="1"/>
    <col min="3385" max="3388" width="9.140625" style="1" customWidth="1"/>
    <col min="3389" max="3389" width="9.421875" style="1" bestFit="1" customWidth="1"/>
    <col min="3390" max="3391" width="12.8515625" style="1" bestFit="1" customWidth="1"/>
    <col min="3392" max="3392" width="9.421875" style="1" bestFit="1" customWidth="1"/>
    <col min="3393" max="3396" width="9.140625" style="1" customWidth="1"/>
    <col min="3397" max="3397" width="9.421875" style="1" bestFit="1" customWidth="1"/>
    <col min="3398" max="3399" width="12.8515625" style="1" bestFit="1" customWidth="1"/>
    <col min="3400" max="3400" width="9.421875" style="1" bestFit="1" customWidth="1"/>
    <col min="3401" max="3404" width="9.140625" style="1" customWidth="1"/>
    <col min="3405" max="3405" width="9.421875" style="1" bestFit="1" customWidth="1"/>
    <col min="3406" max="3407" width="12.8515625" style="1" bestFit="1" customWidth="1"/>
    <col min="3408" max="3408" width="9.421875" style="1" bestFit="1" customWidth="1"/>
    <col min="3409" max="3412" width="9.140625" style="1" customWidth="1"/>
    <col min="3413" max="3413" width="9.421875" style="1" bestFit="1" customWidth="1"/>
    <col min="3414" max="3415" width="12.8515625" style="1" bestFit="1" customWidth="1"/>
    <col min="3416" max="3416" width="9.421875" style="1" bestFit="1" customWidth="1"/>
    <col min="3417" max="3420" width="9.140625" style="1" customWidth="1"/>
    <col min="3421" max="3421" width="9.421875" style="1" bestFit="1" customWidth="1"/>
    <col min="3422" max="3423" width="12.8515625" style="1" bestFit="1" customWidth="1"/>
    <col min="3424" max="3424" width="9.421875" style="1" bestFit="1" customWidth="1"/>
    <col min="3425" max="3428" width="9.140625" style="1" customWidth="1"/>
    <col min="3429" max="3429" width="9.421875" style="1" bestFit="1" customWidth="1"/>
    <col min="3430" max="3431" width="12.8515625" style="1" bestFit="1" customWidth="1"/>
    <col min="3432" max="3432" width="9.421875" style="1" bestFit="1" customWidth="1"/>
    <col min="3433" max="3436" width="9.140625" style="1" customWidth="1"/>
    <col min="3437" max="3437" width="9.421875" style="1" bestFit="1" customWidth="1"/>
    <col min="3438" max="3439" width="12.8515625" style="1" bestFit="1" customWidth="1"/>
    <col min="3440" max="3440" width="9.421875" style="1" bestFit="1" customWidth="1"/>
    <col min="3441" max="3444" width="9.140625" style="1" customWidth="1"/>
    <col min="3445" max="3445" width="9.421875" style="1" bestFit="1" customWidth="1"/>
    <col min="3446" max="3447" width="12.8515625" style="1" bestFit="1" customWidth="1"/>
    <col min="3448" max="3448" width="9.421875" style="1" bestFit="1" customWidth="1"/>
    <col min="3449" max="3452" width="9.140625" style="1" customWidth="1"/>
    <col min="3453" max="3453" width="9.421875" style="1" bestFit="1" customWidth="1"/>
    <col min="3454" max="3455" width="12.8515625" style="1" bestFit="1" customWidth="1"/>
    <col min="3456" max="3456" width="9.421875" style="1" bestFit="1" customWidth="1"/>
    <col min="3457" max="3460" width="9.140625" style="1" customWidth="1"/>
    <col min="3461" max="3461" width="9.421875" style="1" bestFit="1" customWidth="1"/>
    <col min="3462" max="3463" width="12.8515625" style="1" bestFit="1" customWidth="1"/>
    <col min="3464" max="3464" width="9.421875" style="1" bestFit="1" customWidth="1"/>
    <col min="3465" max="3468" width="9.140625" style="1" customWidth="1"/>
    <col min="3469" max="3469" width="9.421875" style="1" bestFit="1" customWidth="1"/>
    <col min="3470" max="3471" width="12.8515625" style="1" bestFit="1" customWidth="1"/>
    <col min="3472" max="3472" width="9.421875" style="1" bestFit="1" customWidth="1"/>
    <col min="3473" max="3476" width="9.140625" style="1" customWidth="1"/>
    <col min="3477" max="3477" width="9.421875" style="1" bestFit="1" customWidth="1"/>
    <col min="3478" max="3479" width="12.8515625" style="1" bestFit="1" customWidth="1"/>
    <col min="3480" max="3480" width="9.421875" style="1" bestFit="1" customWidth="1"/>
    <col min="3481" max="3484" width="9.140625" style="1" customWidth="1"/>
    <col min="3485" max="3485" width="9.421875" style="1" bestFit="1" customWidth="1"/>
    <col min="3486" max="3487" width="12.8515625" style="1" bestFit="1" customWidth="1"/>
    <col min="3488" max="3488" width="9.421875" style="1" bestFit="1" customWidth="1"/>
    <col min="3489" max="3492" width="9.140625" style="1" customWidth="1"/>
    <col min="3493" max="3493" width="9.421875" style="1" bestFit="1" customWidth="1"/>
    <col min="3494" max="3495" width="12.8515625" style="1" bestFit="1" customWidth="1"/>
    <col min="3496" max="3496" width="9.421875" style="1" bestFit="1" customWidth="1"/>
    <col min="3497" max="3500" width="9.140625" style="1" customWidth="1"/>
    <col min="3501" max="3501" width="9.421875" style="1" bestFit="1" customWidth="1"/>
    <col min="3502" max="3503" width="12.8515625" style="1" bestFit="1" customWidth="1"/>
    <col min="3504" max="3504" width="9.421875" style="1" bestFit="1" customWidth="1"/>
    <col min="3505" max="3508" width="9.140625" style="1" customWidth="1"/>
    <col min="3509" max="3509" width="9.421875" style="1" bestFit="1" customWidth="1"/>
    <col min="3510" max="3511" width="12.8515625" style="1" bestFit="1" customWidth="1"/>
    <col min="3512" max="3512" width="9.421875" style="1" bestFit="1" customWidth="1"/>
    <col min="3513" max="3516" width="9.140625" style="1" customWidth="1"/>
    <col min="3517" max="3517" width="9.421875" style="1" bestFit="1" customWidth="1"/>
    <col min="3518" max="3519" width="12.8515625" style="1" bestFit="1" customWidth="1"/>
    <col min="3520" max="3520" width="9.421875" style="1" bestFit="1" customWidth="1"/>
    <col min="3521" max="3524" width="9.140625" style="1" customWidth="1"/>
    <col min="3525" max="3525" width="9.421875" style="1" bestFit="1" customWidth="1"/>
    <col min="3526" max="3527" width="12.8515625" style="1" bestFit="1" customWidth="1"/>
    <col min="3528" max="3528" width="9.421875" style="1" bestFit="1" customWidth="1"/>
    <col min="3529" max="3532" width="9.140625" style="1" customWidth="1"/>
    <col min="3533" max="3533" width="9.421875" style="1" bestFit="1" customWidth="1"/>
    <col min="3534" max="3535" width="12.8515625" style="1" bestFit="1" customWidth="1"/>
    <col min="3536" max="3536" width="9.421875" style="1" bestFit="1" customWidth="1"/>
    <col min="3537" max="3540" width="9.140625" style="1" customWidth="1"/>
    <col min="3541" max="3541" width="9.421875" style="1" bestFit="1" customWidth="1"/>
    <col min="3542" max="3543" width="12.8515625" style="1" bestFit="1" customWidth="1"/>
    <col min="3544" max="3544" width="9.421875" style="1" bestFit="1" customWidth="1"/>
    <col min="3545" max="3548" width="9.140625" style="1" customWidth="1"/>
    <col min="3549" max="3549" width="9.421875" style="1" bestFit="1" customWidth="1"/>
    <col min="3550" max="3551" width="12.8515625" style="1" bestFit="1" customWidth="1"/>
    <col min="3552" max="3552" width="9.421875" style="1" bestFit="1" customWidth="1"/>
    <col min="3553" max="3556" width="9.140625" style="1" customWidth="1"/>
    <col min="3557" max="3557" width="9.421875" style="1" bestFit="1" customWidth="1"/>
    <col min="3558" max="3559" width="12.8515625" style="1" bestFit="1" customWidth="1"/>
    <col min="3560" max="3560" width="9.421875" style="1" bestFit="1" customWidth="1"/>
    <col min="3561" max="3564" width="9.140625" style="1" customWidth="1"/>
    <col min="3565" max="3565" width="9.421875" style="1" bestFit="1" customWidth="1"/>
    <col min="3566" max="3567" width="12.8515625" style="1" bestFit="1" customWidth="1"/>
    <col min="3568" max="3568" width="9.421875" style="1" bestFit="1" customWidth="1"/>
    <col min="3569" max="3572" width="9.140625" style="1" customWidth="1"/>
    <col min="3573" max="3573" width="9.421875" style="1" bestFit="1" customWidth="1"/>
    <col min="3574" max="3575" width="12.8515625" style="1" bestFit="1" customWidth="1"/>
    <col min="3576" max="3576" width="9.421875" style="1" bestFit="1" customWidth="1"/>
    <col min="3577" max="3580" width="9.140625" style="1" customWidth="1"/>
    <col min="3581" max="3581" width="11.57421875" style="1" customWidth="1"/>
    <col min="3582" max="3582" width="16.00390625" style="1" customWidth="1"/>
    <col min="3583" max="3583" width="86.57421875" style="1" customWidth="1"/>
    <col min="3584" max="3584" width="10.140625" style="1" customWidth="1"/>
    <col min="3585" max="3585" width="18.28125" style="1" customWidth="1"/>
    <col min="3586" max="3587" width="9.140625" style="1" hidden="1" customWidth="1"/>
    <col min="3588" max="3588" width="21.421875" style="1" customWidth="1"/>
    <col min="3589" max="3590" width="9.140625" style="1" hidden="1" customWidth="1"/>
    <col min="3591" max="3591" width="25.7109375" style="1" customWidth="1"/>
    <col min="3592" max="3592" width="9.140625" style="1" hidden="1" customWidth="1"/>
    <col min="3593" max="3593" width="4.7109375" style="1" customWidth="1"/>
    <col min="3594" max="3600" width="9.140625" style="1" hidden="1" customWidth="1"/>
    <col min="3601" max="3601" width="15.57421875" style="1" customWidth="1"/>
    <col min="3602" max="3602" width="18.7109375" style="1" customWidth="1"/>
    <col min="3603" max="3603" width="25.7109375" style="1" customWidth="1"/>
    <col min="3604" max="3604" width="15.57421875" style="1" customWidth="1"/>
    <col min="3605" max="3605" width="18.7109375" style="1" customWidth="1"/>
    <col min="3606" max="3606" width="25.7109375" style="1" customWidth="1"/>
    <col min="3607" max="3607" width="15.57421875" style="1" customWidth="1"/>
    <col min="3608" max="3608" width="18.7109375" style="1" customWidth="1"/>
    <col min="3609" max="3609" width="25.7109375" style="1" customWidth="1"/>
    <col min="3610" max="3610" width="9.140625" style="1" customWidth="1"/>
    <col min="3611" max="3611" width="17.421875" style="1" customWidth="1"/>
    <col min="3612" max="3612" width="9.140625" style="1" customWidth="1"/>
    <col min="3613" max="3613" width="9.421875" style="1" bestFit="1" customWidth="1"/>
    <col min="3614" max="3615" width="12.8515625" style="1" bestFit="1" customWidth="1"/>
    <col min="3616" max="3616" width="9.421875" style="1" bestFit="1" customWidth="1"/>
    <col min="3617" max="3620" width="9.140625" style="1" customWidth="1"/>
    <col min="3621" max="3621" width="9.421875" style="1" bestFit="1" customWidth="1"/>
    <col min="3622" max="3623" width="12.8515625" style="1" bestFit="1" customWidth="1"/>
    <col min="3624" max="3624" width="9.421875" style="1" bestFit="1" customWidth="1"/>
    <col min="3625" max="3628" width="9.140625" style="1" customWidth="1"/>
    <col min="3629" max="3629" width="9.421875" style="1" bestFit="1" customWidth="1"/>
    <col min="3630" max="3631" width="12.8515625" style="1" bestFit="1" customWidth="1"/>
    <col min="3632" max="3632" width="9.421875" style="1" bestFit="1" customWidth="1"/>
    <col min="3633" max="3636" width="9.140625" style="1" customWidth="1"/>
    <col min="3637" max="3637" width="9.421875" style="1" bestFit="1" customWidth="1"/>
    <col min="3638" max="3639" width="12.8515625" style="1" bestFit="1" customWidth="1"/>
    <col min="3640" max="3640" width="9.421875" style="1" bestFit="1" customWidth="1"/>
    <col min="3641" max="3644" width="9.140625" style="1" customWidth="1"/>
    <col min="3645" max="3645" width="9.421875" style="1" bestFit="1" customWidth="1"/>
    <col min="3646" max="3647" width="12.8515625" style="1" bestFit="1" customWidth="1"/>
    <col min="3648" max="3648" width="9.421875" style="1" bestFit="1" customWidth="1"/>
    <col min="3649" max="3652" width="9.140625" style="1" customWidth="1"/>
    <col min="3653" max="3653" width="9.421875" style="1" bestFit="1" customWidth="1"/>
    <col min="3654" max="3655" width="12.8515625" style="1" bestFit="1" customWidth="1"/>
    <col min="3656" max="3656" width="9.421875" style="1" bestFit="1" customWidth="1"/>
    <col min="3657" max="3660" width="9.140625" style="1" customWidth="1"/>
    <col min="3661" max="3661" width="9.421875" style="1" bestFit="1" customWidth="1"/>
    <col min="3662" max="3663" width="12.8515625" style="1" bestFit="1" customWidth="1"/>
    <col min="3664" max="3664" width="9.421875" style="1" bestFit="1" customWidth="1"/>
    <col min="3665" max="3668" width="9.140625" style="1" customWidth="1"/>
    <col min="3669" max="3669" width="9.421875" style="1" bestFit="1" customWidth="1"/>
    <col min="3670" max="3671" width="12.8515625" style="1" bestFit="1" customWidth="1"/>
    <col min="3672" max="3672" width="9.421875" style="1" bestFit="1" customWidth="1"/>
    <col min="3673" max="3676" width="9.140625" style="1" customWidth="1"/>
    <col min="3677" max="3677" width="9.421875" style="1" bestFit="1" customWidth="1"/>
    <col min="3678" max="3679" width="12.8515625" style="1" bestFit="1" customWidth="1"/>
    <col min="3680" max="3680" width="9.421875" style="1" bestFit="1" customWidth="1"/>
    <col min="3681" max="3684" width="9.140625" style="1" customWidth="1"/>
    <col min="3685" max="3685" width="9.421875" style="1" bestFit="1" customWidth="1"/>
    <col min="3686" max="3687" width="12.8515625" style="1" bestFit="1" customWidth="1"/>
    <col min="3688" max="3688" width="9.421875" style="1" bestFit="1" customWidth="1"/>
    <col min="3689" max="3692" width="9.140625" style="1" customWidth="1"/>
    <col min="3693" max="3693" width="9.421875" style="1" bestFit="1" customWidth="1"/>
    <col min="3694" max="3695" width="12.8515625" style="1" bestFit="1" customWidth="1"/>
    <col min="3696" max="3696" width="9.421875" style="1" bestFit="1" customWidth="1"/>
    <col min="3697" max="3700" width="9.140625" style="1" customWidth="1"/>
    <col min="3701" max="3701" width="9.421875" style="1" bestFit="1" customWidth="1"/>
    <col min="3702" max="3703" width="12.8515625" style="1" bestFit="1" customWidth="1"/>
    <col min="3704" max="3704" width="9.421875" style="1" bestFit="1" customWidth="1"/>
    <col min="3705" max="3708" width="9.140625" style="1" customWidth="1"/>
    <col min="3709" max="3709" width="9.421875" style="1" bestFit="1" customWidth="1"/>
    <col min="3710" max="3711" width="12.8515625" style="1" bestFit="1" customWidth="1"/>
    <col min="3712" max="3712" width="9.421875" style="1" bestFit="1" customWidth="1"/>
    <col min="3713" max="3716" width="9.140625" style="1" customWidth="1"/>
    <col min="3717" max="3717" width="9.421875" style="1" bestFit="1" customWidth="1"/>
    <col min="3718" max="3719" width="12.8515625" style="1" bestFit="1" customWidth="1"/>
    <col min="3720" max="3720" width="9.421875" style="1" bestFit="1" customWidth="1"/>
    <col min="3721" max="3724" width="9.140625" style="1" customWidth="1"/>
    <col min="3725" max="3725" width="9.421875" style="1" bestFit="1" customWidth="1"/>
    <col min="3726" max="3727" width="12.8515625" style="1" bestFit="1" customWidth="1"/>
    <col min="3728" max="3728" width="9.421875" style="1" bestFit="1" customWidth="1"/>
    <col min="3729" max="3732" width="9.140625" style="1" customWidth="1"/>
    <col min="3733" max="3733" width="9.421875" style="1" bestFit="1" customWidth="1"/>
    <col min="3734" max="3735" width="12.8515625" style="1" bestFit="1" customWidth="1"/>
    <col min="3736" max="3736" width="9.421875" style="1" bestFit="1" customWidth="1"/>
    <col min="3737" max="3740" width="9.140625" style="1" customWidth="1"/>
    <col min="3741" max="3741" width="9.421875" style="1" bestFit="1" customWidth="1"/>
    <col min="3742" max="3743" width="12.8515625" style="1" bestFit="1" customWidth="1"/>
    <col min="3744" max="3744" width="9.421875" style="1" bestFit="1" customWidth="1"/>
    <col min="3745" max="3748" width="9.140625" style="1" customWidth="1"/>
    <col min="3749" max="3749" width="9.421875" style="1" bestFit="1" customWidth="1"/>
    <col min="3750" max="3751" width="12.8515625" style="1" bestFit="1" customWidth="1"/>
    <col min="3752" max="3752" width="9.421875" style="1" bestFit="1" customWidth="1"/>
    <col min="3753" max="3756" width="9.140625" style="1" customWidth="1"/>
    <col min="3757" max="3757" width="9.421875" style="1" bestFit="1" customWidth="1"/>
    <col min="3758" max="3759" width="12.8515625" style="1" bestFit="1" customWidth="1"/>
    <col min="3760" max="3760" width="9.421875" style="1" bestFit="1" customWidth="1"/>
    <col min="3761" max="3764" width="9.140625" style="1" customWidth="1"/>
    <col min="3765" max="3765" width="9.421875" style="1" bestFit="1" customWidth="1"/>
    <col min="3766" max="3767" width="12.8515625" style="1" bestFit="1" customWidth="1"/>
    <col min="3768" max="3768" width="9.421875" style="1" bestFit="1" customWidth="1"/>
    <col min="3769" max="3772" width="9.140625" style="1" customWidth="1"/>
    <col min="3773" max="3773" width="9.421875" style="1" bestFit="1" customWidth="1"/>
    <col min="3774" max="3775" width="12.8515625" style="1" bestFit="1" customWidth="1"/>
    <col min="3776" max="3776" width="9.421875" style="1" bestFit="1" customWidth="1"/>
    <col min="3777" max="3780" width="9.140625" style="1" customWidth="1"/>
    <col min="3781" max="3781" width="9.421875" style="1" bestFit="1" customWidth="1"/>
    <col min="3782" max="3783" width="12.8515625" style="1" bestFit="1" customWidth="1"/>
    <col min="3784" max="3784" width="9.421875" style="1" bestFit="1" customWidth="1"/>
    <col min="3785" max="3788" width="9.140625" style="1" customWidth="1"/>
    <col min="3789" max="3789" width="9.421875" style="1" bestFit="1" customWidth="1"/>
    <col min="3790" max="3791" width="12.8515625" style="1" bestFit="1" customWidth="1"/>
    <col min="3792" max="3792" width="9.421875" style="1" bestFit="1" customWidth="1"/>
    <col min="3793" max="3796" width="9.140625" style="1" customWidth="1"/>
    <col min="3797" max="3797" width="9.421875" style="1" bestFit="1" customWidth="1"/>
    <col min="3798" max="3799" width="12.8515625" style="1" bestFit="1" customWidth="1"/>
    <col min="3800" max="3800" width="9.421875" style="1" bestFit="1" customWidth="1"/>
    <col min="3801" max="3804" width="9.140625" style="1" customWidth="1"/>
    <col min="3805" max="3805" width="9.421875" style="1" bestFit="1" customWidth="1"/>
    <col min="3806" max="3807" width="12.8515625" style="1" bestFit="1" customWidth="1"/>
    <col min="3808" max="3808" width="9.421875" style="1" bestFit="1" customWidth="1"/>
    <col min="3809" max="3812" width="9.140625" style="1" customWidth="1"/>
    <col min="3813" max="3813" width="9.421875" style="1" bestFit="1" customWidth="1"/>
    <col min="3814" max="3815" width="12.8515625" style="1" bestFit="1" customWidth="1"/>
    <col min="3816" max="3816" width="9.421875" style="1" bestFit="1" customWidth="1"/>
    <col min="3817" max="3820" width="9.140625" style="1" customWidth="1"/>
    <col min="3821" max="3821" width="9.421875" style="1" bestFit="1" customWidth="1"/>
    <col min="3822" max="3823" width="12.8515625" style="1" bestFit="1" customWidth="1"/>
    <col min="3824" max="3824" width="9.421875" style="1" bestFit="1" customWidth="1"/>
    <col min="3825" max="3828" width="9.140625" style="1" customWidth="1"/>
    <col min="3829" max="3829" width="9.421875" style="1" bestFit="1" customWidth="1"/>
    <col min="3830" max="3831" width="12.8515625" style="1" bestFit="1" customWidth="1"/>
    <col min="3832" max="3832" width="9.421875" style="1" bestFit="1" customWidth="1"/>
    <col min="3833" max="3836" width="9.140625" style="1" customWidth="1"/>
    <col min="3837" max="3837" width="11.57421875" style="1" customWidth="1"/>
    <col min="3838" max="3838" width="16.00390625" style="1" customWidth="1"/>
    <col min="3839" max="3839" width="86.57421875" style="1" customWidth="1"/>
    <col min="3840" max="3840" width="10.140625" style="1" customWidth="1"/>
    <col min="3841" max="3841" width="18.28125" style="1" customWidth="1"/>
    <col min="3842" max="3843" width="9.140625" style="1" hidden="1" customWidth="1"/>
    <col min="3844" max="3844" width="21.421875" style="1" customWidth="1"/>
    <col min="3845" max="3846" width="9.140625" style="1" hidden="1" customWidth="1"/>
    <col min="3847" max="3847" width="25.7109375" style="1" customWidth="1"/>
    <col min="3848" max="3848" width="9.140625" style="1" hidden="1" customWidth="1"/>
    <col min="3849" max="3849" width="4.7109375" style="1" customWidth="1"/>
    <col min="3850" max="3856" width="9.140625" style="1" hidden="1" customWidth="1"/>
    <col min="3857" max="3857" width="15.57421875" style="1" customWidth="1"/>
    <col min="3858" max="3858" width="18.7109375" style="1" customWidth="1"/>
    <col min="3859" max="3859" width="25.7109375" style="1" customWidth="1"/>
    <col min="3860" max="3860" width="15.57421875" style="1" customWidth="1"/>
    <col min="3861" max="3861" width="18.7109375" style="1" customWidth="1"/>
    <col min="3862" max="3862" width="25.7109375" style="1" customWidth="1"/>
    <col min="3863" max="3863" width="15.57421875" style="1" customWidth="1"/>
    <col min="3864" max="3864" width="18.7109375" style="1" customWidth="1"/>
    <col min="3865" max="3865" width="25.7109375" style="1" customWidth="1"/>
    <col min="3866" max="3866" width="9.140625" style="1" customWidth="1"/>
    <col min="3867" max="3867" width="17.421875" style="1" customWidth="1"/>
    <col min="3868" max="3868" width="9.140625" style="1" customWidth="1"/>
    <col min="3869" max="3869" width="9.421875" style="1" bestFit="1" customWidth="1"/>
    <col min="3870" max="3871" width="12.8515625" style="1" bestFit="1" customWidth="1"/>
    <col min="3872" max="3872" width="9.421875" style="1" bestFit="1" customWidth="1"/>
    <col min="3873" max="3876" width="9.140625" style="1" customWidth="1"/>
    <col min="3877" max="3877" width="9.421875" style="1" bestFit="1" customWidth="1"/>
    <col min="3878" max="3879" width="12.8515625" style="1" bestFit="1" customWidth="1"/>
    <col min="3880" max="3880" width="9.421875" style="1" bestFit="1" customWidth="1"/>
    <col min="3881" max="3884" width="9.140625" style="1" customWidth="1"/>
    <col min="3885" max="3885" width="9.421875" style="1" bestFit="1" customWidth="1"/>
    <col min="3886" max="3887" width="12.8515625" style="1" bestFit="1" customWidth="1"/>
    <col min="3888" max="3888" width="9.421875" style="1" bestFit="1" customWidth="1"/>
    <col min="3889" max="3892" width="9.140625" style="1" customWidth="1"/>
    <col min="3893" max="3893" width="9.421875" style="1" bestFit="1" customWidth="1"/>
    <col min="3894" max="3895" width="12.8515625" style="1" bestFit="1" customWidth="1"/>
    <col min="3896" max="3896" width="9.421875" style="1" bestFit="1" customWidth="1"/>
    <col min="3897" max="3900" width="9.140625" style="1" customWidth="1"/>
    <col min="3901" max="3901" width="9.421875" style="1" bestFit="1" customWidth="1"/>
    <col min="3902" max="3903" width="12.8515625" style="1" bestFit="1" customWidth="1"/>
    <col min="3904" max="3904" width="9.421875" style="1" bestFit="1" customWidth="1"/>
    <col min="3905" max="3908" width="9.140625" style="1" customWidth="1"/>
    <col min="3909" max="3909" width="9.421875" style="1" bestFit="1" customWidth="1"/>
    <col min="3910" max="3911" width="12.8515625" style="1" bestFit="1" customWidth="1"/>
    <col min="3912" max="3912" width="9.421875" style="1" bestFit="1" customWidth="1"/>
    <col min="3913" max="3916" width="9.140625" style="1" customWidth="1"/>
    <col min="3917" max="3917" width="9.421875" style="1" bestFit="1" customWidth="1"/>
    <col min="3918" max="3919" width="12.8515625" style="1" bestFit="1" customWidth="1"/>
    <col min="3920" max="3920" width="9.421875" style="1" bestFit="1" customWidth="1"/>
    <col min="3921" max="3924" width="9.140625" style="1" customWidth="1"/>
    <col min="3925" max="3925" width="9.421875" style="1" bestFit="1" customWidth="1"/>
    <col min="3926" max="3927" width="12.8515625" style="1" bestFit="1" customWidth="1"/>
    <col min="3928" max="3928" width="9.421875" style="1" bestFit="1" customWidth="1"/>
    <col min="3929" max="3932" width="9.140625" style="1" customWidth="1"/>
    <col min="3933" max="3933" width="9.421875" style="1" bestFit="1" customWidth="1"/>
    <col min="3934" max="3935" width="12.8515625" style="1" bestFit="1" customWidth="1"/>
    <col min="3936" max="3936" width="9.421875" style="1" bestFit="1" customWidth="1"/>
    <col min="3937" max="3940" width="9.140625" style="1" customWidth="1"/>
    <col min="3941" max="3941" width="9.421875" style="1" bestFit="1" customWidth="1"/>
    <col min="3942" max="3943" width="12.8515625" style="1" bestFit="1" customWidth="1"/>
    <col min="3944" max="3944" width="9.421875" style="1" bestFit="1" customWidth="1"/>
    <col min="3945" max="3948" width="9.140625" style="1" customWidth="1"/>
    <col min="3949" max="3949" width="9.421875" style="1" bestFit="1" customWidth="1"/>
    <col min="3950" max="3951" width="12.8515625" style="1" bestFit="1" customWidth="1"/>
    <col min="3952" max="3952" width="9.421875" style="1" bestFit="1" customWidth="1"/>
    <col min="3953" max="3956" width="9.140625" style="1" customWidth="1"/>
    <col min="3957" max="3957" width="9.421875" style="1" bestFit="1" customWidth="1"/>
    <col min="3958" max="3959" width="12.8515625" style="1" bestFit="1" customWidth="1"/>
    <col min="3960" max="3960" width="9.421875" style="1" bestFit="1" customWidth="1"/>
    <col min="3961" max="3964" width="9.140625" style="1" customWidth="1"/>
    <col min="3965" max="3965" width="9.421875" style="1" bestFit="1" customWidth="1"/>
    <col min="3966" max="3967" width="12.8515625" style="1" bestFit="1" customWidth="1"/>
    <col min="3968" max="3968" width="9.421875" style="1" bestFit="1" customWidth="1"/>
    <col min="3969" max="3972" width="9.140625" style="1" customWidth="1"/>
    <col min="3973" max="3973" width="9.421875" style="1" bestFit="1" customWidth="1"/>
    <col min="3974" max="3975" width="12.8515625" style="1" bestFit="1" customWidth="1"/>
    <col min="3976" max="3976" width="9.421875" style="1" bestFit="1" customWidth="1"/>
    <col min="3977" max="3980" width="9.140625" style="1" customWidth="1"/>
    <col min="3981" max="3981" width="9.421875" style="1" bestFit="1" customWidth="1"/>
    <col min="3982" max="3983" width="12.8515625" style="1" bestFit="1" customWidth="1"/>
    <col min="3984" max="3984" width="9.421875" style="1" bestFit="1" customWidth="1"/>
    <col min="3985" max="3988" width="9.140625" style="1" customWidth="1"/>
    <col min="3989" max="3989" width="9.421875" style="1" bestFit="1" customWidth="1"/>
    <col min="3990" max="3991" width="12.8515625" style="1" bestFit="1" customWidth="1"/>
    <col min="3992" max="3992" width="9.421875" style="1" bestFit="1" customWidth="1"/>
    <col min="3993" max="3996" width="9.140625" style="1" customWidth="1"/>
    <col min="3997" max="3997" width="9.421875" style="1" bestFit="1" customWidth="1"/>
    <col min="3998" max="3999" width="12.8515625" style="1" bestFit="1" customWidth="1"/>
    <col min="4000" max="4000" width="9.421875" style="1" bestFit="1" customWidth="1"/>
    <col min="4001" max="4004" width="9.140625" style="1" customWidth="1"/>
    <col min="4005" max="4005" width="9.421875" style="1" bestFit="1" customWidth="1"/>
    <col min="4006" max="4007" width="12.8515625" style="1" bestFit="1" customWidth="1"/>
    <col min="4008" max="4008" width="9.421875" style="1" bestFit="1" customWidth="1"/>
    <col min="4009" max="4012" width="9.140625" style="1" customWidth="1"/>
    <col min="4013" max="4013" width="9.421875" style="1" bestFit="1" customWidth="1"/>
    <col min="4014" max="4015" width="12.8515625" style="1" bestFit="1" customWidth="1"/>
    <col min="4016" max="4016" width="9.421875" style="1" bestFit="1" customWidth="1"/>
    <col min="4017" max="4020" width="9.140625" style="1" customWidth="1"/>
    <col min="4021" max="4021" width="9.421875" style="1" bestFit="1" customWidth="1"/>
    <col min="4022" max="4023" width="12.8515625" style="1" bestFit="1" customWidth="1"/>
    <col min="4024" max="4024" width="9.421875" style="1" bestFit="1" customWidth="1"/>
    <col min="4025" max="4028" width="9.140625" style="1" customWidth="1"/>
    <col min="4029" max="4029" width="9.421875" style="1" bestFit="1" customWidth="1"/>
    <col min="4030" max="4031" width="12.8515625" style="1" bestFit="1" customWidth="1"/>
    <col min="4032" max="4032" width="9.421875" style="1" bestFit="1" customWidth="1"/>
    <col min="4033" max="4036" width="9.140625" style="1" customWidth="1"/>
    <col min="4037" max="4037" width="9.421875" style="1" bestFit="1" customWidth="1"/>
    <col min="4038" max="4039" width="12.8515625" style="1" bestFit="1" customWidth="1"/>
    <col min="4040" max="4040" width="9.421875" style="1" bestFit="1" customWidth="1"/>
    <col min="4041" max="4044" width="9.140625" style="1" customWidth="1"/>
    <col min="4045" max="4045" width="9.421875" style="1" bestFit="1" customWidth="1"/>
    <col min="4046" max="4047" width="12.8515625" style="1" bestFit="1" customWidth="1"/>
    <col min="4048" max="4048" width="9.421875" style="1" bestFit="1" customWidth="1"/>
    <col min="4049" max="4052" width="9.140625" style="1" customWidth="1"/>
    <col min="4053" max="4053" width="9.421875" style="1" bestFit="1" customWidth="1"/>
    <col min="4054" max="4055" width="12.8515625" style="1" bestFit="1" customWidth="1"/>
    <col min="4056" max="4056" width="9.421875" style="1" bestFit="1" customWidth="1"/>
    <col min="4057" max="4060" width="9.140625" style="1" customWidth="1"/>
    <col min="4061" max="4061" width="9.421875" style="1" bestFit="1" customWidth="1"/>
    <col min="4062" max="4063" width="12.8515625" style="1" bestFit="1" customWidth="1"/>
    <col min="4064" max="4064" width="9.421875" style="1" bestFit="1" customWidth="1"/>
    <col min="4065" max="4068" width="9.140625" style="1" customWidth="1"/>
    <col min="4069" max="4069" width="9.421875" style="1" bestFit="1" customWidth="1"/>
    <col min="4070" max="4071" width="12.8515625" style="1" bestFit="1" customWidth="1"/>
    <col min="4072" max="4072" width="9.421875" style="1" bestFit="1" customWidth="1"/>
    <col min="4073" max="4076" width="9.140625" style="1" customWidth="1"/>
    <col min="4077" max="4077" width="9.421875" style="1" bestFit="1" customWidth="1"/>
    <col min="4078" max="4079" width="12.8515625" style="1" bestFit="1" customWidth="1"/>
    <col min="4080" max="4080" width="9.421875" style="1" bestFit="1" customWidth="1"/>
    <col min="4081" max="4084" width="9.140625" style="1" customWidth="1"/>
    <col min="4085" max="4085" width="9.421875" style="1" bestFit="1" customWidth="1"/>
    <col min="4086" max="4087" width="12.8515625" style="1" bestFit="1" customWidth="1"/>
    <col min="4088" max="4088" width="9.421875" style="1" bestFit="1" customWidth="1"/>
    <col min="4089" max="4092" width="9.140625" style="1" customWidth="1"/>
    <col min="4093" max="4093" width="11.57421875" style="1" customWidth="1"/>
    <col min="4094" max="4094" width="16.00390625" style="1" customWidth="1"/>
    <col min="4095" max="4095" width="86.57421875" style="1" customWidth="1"/>
    <col min="4096" max="4096" width="10.140625" style="1" customWidth="1"/>
    <col min="4097" max="4097" width="18.28125" style="1" customWidth="1"/>
    <col min="4098" max="4099" width="9.140625" style="1" hidden="1" customWidth="1"/>
    <col min="4100" max="4100" width="21.421875" style="1" customWidth="1"/>
    <col min="4101" max="4102" width="9.140625" style="1" hidden="1" customWidth="1"/>
    <col min="4103" max="4103" width="25.7109375" style="1" customWidth="1"/>
    <col min="4104" max="4104" width="9.140625" style="1" hidden="1" customWidth="1"/>
    <col min="4105" max="4105" width="4.7109375" style="1" customWidth="1"/>
    <col min="4106" max="4112" width="9.140625" style="1" hidden="1" customWidth="1"/>
    <col min="4113" max="4113" width="15.57421875" style="1" customWidth="1"/>
    <col min="4114" max="4114" width="18.7109375" style="1" customWidth="1"/>
    <col min="4115" max="4115" width="25.7109375" style="1" customWidth="1"/>
    <col min="4116" max="4116" width="15.57421875" style="1" customWidth="1"/>
    <col min="4117" max="4117" width="18.7109375" style="1" customWidth="1"/>
    <col min="4118" max="4118" width="25.7109375" style="1" customWidth="1"/>
    <col min="4119" max="4119" width="15.57421875" style="1" customWidth="1"/>
    <col min="4120" max="4120" width="18.7109375" style="1" customWidth="1"/>
    <col min="4121" max="4121" width="25.7109375" style="1" customWidth="1"/>
    <col min="4122" max="4122" width="9.140625" style="1" customWidth="1"/>
    <col min="4123" max="4123" width="17.421875" style="1" customWidth="1"/>
    <col min="4124" max="4124" width="9.140625" style="1" customWidth="1"/>
    <col min="4125" max="4125" width="9.421875" style="1" bestFit="1" customWidth="1"/>
    <col min="4126" max="4127" width="12.8515625" style="1" bestFit="1" customWidth="1"/>
    <col min="4128" max="4128" width="9.421875" style="1" bestFit="1" customWidth="1"/>
    <col min="4129" max="4132" width="9.140625" style="1" customWidth="1"/>
    <col min="4133" max="4133" width="9.421875" style="1" bestFit="1" customWidth="1"/>
    <col min="4134" max="4135" width="12.8515625" style="1" bestFit="1" customWidth="1"/>
    <col min="4136" max="4136" width="9.421875" style="1" bestFit="1" customWidth="1"/>
    <col min="4137" max="4140" width="9.140625" style="1" customWidth="1"/>
    <col min="4141" max="4141" width="9.421875" style="1" bestFit="1" customWidth="1"/>
    <col min="4142" max="4143" width="12.8515625" style="1" bestFit="1" customWidth="1"/>
    <col min="4144" max="4144" width="9.421875" style="1" bestFit="1" customWidth="1"/>
    <col min="4145" max="4148" width="9.140625" style="1" customWidth="1"/>
    <col min="4149" max="4149" width="9.421875" style="1" bestFit="1" customWidth="1"/>
    <col min="4150" max="4151" width="12.8515625" style="1" bestFit="1" customWidth="1"/>
    <col min="4152" max="4152" width="9.421875" style="1" bestFit="1" customWidth="1"/>
    <col min="4153" max="4156" width="9.140625" style="1" customWidth="1"/>
    <col min="4157" max="4157" width="9.421875" style="1" bestFit="1" customWidth="1"/>
    <col min="4158" max="4159" width="12.8515625" style="1" bestFit="1" customWidth="1"/>
    <col min="4160" max="4160" width="9.421875" style="1" bestFit="1" customWidth="1"/>
    <col min="4161" max="4164" width="9.140625" style="1" customWidth="1"/>
    <col min="4165" max="4165" width="9.421875" style="1" bestFit="1" customWidth="1"/>
    <col min="4166" max="4167" width="12.8515625" style="1" bestFit="1" customWidth="1"/>
    <col min="4168" max="4168" width="9.421875" style="1" bestFit="1" customWidth="1"/>
    <col min="4169" max="4172" width="9.140625" style="1" customWidth="1"/>
    <col min="4173" max="4173" width="9.421875" style="1" bestFit="1" customWidth="1"/>
    <col min="4174" max="4175" width="12.8515625" style="1" bestFit="1" customWidth="1"/>
    <col min="4176" max="4176" width="9.421875" style="1" bestFit="1" customWidth="1"/>
    <col min="4177" max="4180" width="9.140625" style="1" customWidth="1"/>
    <col min="4181" max="4181" width="9.421875" style="1" bestFit="1" customWidth="1"/>
    <col min="4182" max="4183" width="12.8515625" style="1" bestFit="1" customWidth="1"/>
    <col min="4184" max="4184" width="9.421875" style="1" bestFit="1" customWidth="1"/>
    <col min="4185" max="4188" width="9.140625" style="1" customWidth="1"/>
    <col min="4189" max="4189" width="9.421875" style="1" bestFit="1" customWidth="1"/>
    <col min="4190" max="4191" width="12.8515625" style="1" bestFit="1" customWidth="1"/>
    <col min="4192" max="4192" width="9.421875" style="1" bestFit="1" customWidth="1"/>
    <col min="4193" max="4196" width="9.140625" style="1" customWidth="1"/>
    <col min="4197" max="4197" width="9.421875" style="1" bestFit="1" customWidth="1"/>
    <col min="4198" max="4199" width="12.8515625" style="1" bestFit="1" customWidth="1"/>
    <col min="4200" max="4200" width="9.421875" style="1" bestFit="1" customWidth="1"/>
    <col min="4201" max="4204" width="9.140625" style="1" customWidth="1"/>
    <col min="4205" max="4205" width="9.421875" style="1" bestFit="1" customWidth="1"/>
    <col min="4206" max="4207" width="12.8515625" style="1" bestFit="1" customWidth="1"/>
    <col min="4208" max="4208" width="9.421875" style="1" bestFit="1" customWidth="1"/>
    <col min="4209" max="4212" width="9.140625" style="1" customWidth="1"/>
    <col min="4213" max="4213" width="9.421875" style="1" bestFit="1" customWidth="1"/>
    <col min="4214" max="4215" width="12.8515625" style="1" bestFit="1" customWidth="1"/>
    <col min="4216" max="4216" width="9.421875" style="1" bestFit="1" customWidth="1"/>
    <col min="4217" max="4220" width="9.140625" style="1" customWidth="1"/>
    <col min="4221" max="4221" width="9.421875" style="1" bestFit="1" customWidth="1"/>
    <col min="4222" max="4223" width="12.8515625" style="1" bestFit="1" customWidth="1"/>
    <col min="4224" max="4224" width="9.421875" style="1" bestFit="1" customWidth="1"/>
    <col min="4225" max="4228" width="9.140625" style="1" customWidth="1"/>
    <col min="4229" max="4229" width="9.421875" style="1" bestFit="1" customWidth="1"/>
    <col min="4230" max="4231" width="12.8515625" style="1" bestFit="1" customWidth="1"/>
    <col min="4232" max="4232" width="9.421875" style="1" bestFit="1" customWidth="1"/>
    <col min="4233" max="4236" width="9.140625" style="1" customWidth="1"/>
    <col min="4237" max="4237" width="9.421875" style="1" bestFit="1" customWidth="1"/>
    <col min="4238" max="4239" width="12.8515625" style="1" bestFit="1" customWidth="1"/>
    <col min="4240" max="4240" width="9.421875" style="1" bestFit="1" customWidth="1"/>
    <col min="4241" max="4244" width="9.140625" style="1" customWidth="1"/>
    <col min="4245" max="4245" width="9.421875" style="1" bestFit="1" customWidth="1"/>
    <col min="4246" max="4247" width="12.8515625" style="1" bestFit="1" customWidth="1"/>
    <col min="4248" max="4248" width="9.421875" style="1" bestFit="1" customWidth="1"/>
    <col min="4249" max="4252" width="9.140625" style="1" customWidth="1"/>
    <col min="4253" max="4253" width="9.421875" style="1" bestFit="1" customWidth="1"/>
    <col min="4254" max="4255" width="12.8515625" style="1" bestFit="1" customWidth="1"/>
    <col min="4256" max="4256" width="9.421875" style="1" bestFit="1" customWidth="1"/>
    <col min="4257" max="4260" width="9.140625" style="1" customWidth="1"/>
    <col min="4261" max="4261" width="9.421875" style="1" bestFit="1" customWidth="1"/>
    <col min="4262" max="4263" width="12.8515625" style="1" bestFit="1" customWidth="1"/>
    <col min="4264" max="4264" width="9.421875" style="1" bestFit="1" customWidth="1"/>
    <col min="4265" max="4268" width="9.140625" style="1" customWidth="1"/>
    <col min="4269" max="4269" width="9.421875" style="1" bestFit="1" customWidth="1"/>
    <col min="4270" max="4271" width="12.8515625" style="1" bestFit="1" customWidth="1"/>
    <col min="4272" max="4272" width="9.421875" style="1" bestFit="1" customWidth="1"/>
    <col min="4273" max="4276" width="9.140625" style="1" customWidth="1"/>
    <col min="4277" max="4277" width="9.421875" style="1" bestFit="1" customWidth="1"/>
    <col min="4278" max="4279" width="12.8515625" style="1" bestFit="1" customWidth="1"/>
    <col min="4280" max="4280" width="9.421875" style="1" bestFit="1" customWidth="1"/>
    <col min="4281" max="4284" width="9.140625" style="1" customWidth="1"/>
    <col min="4285" max="4285" width="9.421875" style="1" bestFit="1" customWidth="1"/>
    <col min="4286" max="4287" width="12.8515625" style="1" bestFit="1" customWidth="1"/>
    <col min="4288" max="4288" width="9.421875" style="1" bestFit="1" customWidth="1"/>
    <col min="4289" max="4292" width="9.140625" style="1" customWidth="1"/>
    <col min="4293" max="4293" width="9.421875" style="1" bestFit="1" customWidth="1"/>
    <col min="4294" max="4295" width="12.8515625" style="1" bestFit="1" customWidth="1"/>
    <col min="4296" max="4296" width="9.421875" style="1" bestFit="1" customWidth="1"/>
    <col min="4297" max="4300" width="9.140625" style="1" customWidth="1"/>
    <col min="4301" max="4301" width="9.421875" style="1" bestFit="1" customWidth="1"/>
    <col min="4302" max="4303" width="12.8515625" style="1" bestFit="1" customWidth="1"/>
    <col min="4304" max="4304" width="9.421875" style="1" bestFit="1" customWidth="1"/>
    <col min="4305" max="4308" width="9.140625" style="1" customWidth="1"/>
    <col min="4309" max="4309" width="9.421875" style="1" bestFit="1" customWidth="1"/>
    <col min="4310" max="4311" width="12.8515625" style="1" bestFit="1" customWidth="1"/>
    <col min="4312" max="4312" width="9.421875" style="1" bestFit="1" customWidth="1"/>
    <col min="4313" max="4316" width="9.140625" style="1" customWidth="1"/>
    <col min="4317" max="4317" width="9.421875" style="1" bestFit="1" customWidth="1"/>
    <col min="4318" max="4319" width="12.8515625" style="1" bestFit="1" customWidth="1"/>
    <col min="4320" max="4320" width="9.421875" style="1" bestFit="1" customWidth="1"/>
    <col min="4321" max="4324" width="9.140625" style="1" customWidth="1"/>
    <col min="4325" max="4325" width="9.421875" style="1" bestFit="1" customWidth="1"/>
    <col min="4326" max="4327" width="12.8515625" style="1" bestFit="1" customWidth="1"/>
    <col min="4328" max="4328" width="9.421875" style="1" bestFit="1" customWidth="1"/>
    <col min="4329" max="4332" width="9.140625" style="1" customWidth="1"/>
    <col min="4333" max="4333" width="9.421875" style="1" bestFit="1" customWidth="1"/>
    <col min="4334" max="4335" width="12.8515625" style="1" bestFit="1" customWidth="1"/>
    <col min="4336" max="4336" width="9.421875" style="1" bestFit="1" customWidth="1"/>
    <col min="4337" max="4340" width="9.140625" style="1" customWidth="1"/>
    <col min="4341" max="4341" width="9.421875" style="1" bestFit="1" customWidth="1"/>
    <col min="4342" max="4343" width="12.8515625" style="1" bestFit="1" customWidth="1"/>
    <col min="4344" max="4344" width="9.421875" style="1" bestFit="1" customWidth="1"/>
    <col min="4345" max="4348" width="9.140625" style="1" customWidth="1"/>
    <col min="4349" max="4349" width="11.57421875" style="1" customWidth="1"/>
    <col min="4350" max="4350" width="16.00390625" style="1" customWidth="1"/>
    <col min="4351" max="4351" width="86.57421875" style="1" customWidth="1"/>
    <col min="4352" max="4352" width="10.140625" style="1" customWidth="1"/>
    <col min="4353" max="4353" width="18.28125" style="1" customWidth="1"/>
    <col min="4354" max="4355" width="9.140625" style="1" hidden="1" customWidth="1"/>
    <col min="4356" max="4356" width="21.421875" style="1" customWidth="1"/>
    <col min="4357" max="4358" width="9.140625" style="1" hidden="1" customWidth="1"/>
    <col min="4359" max="4359" width="25.7109375" style="1" customWidth="1"/>
    <col min="4360" max="4360" width="9.140625" style="1" hidden="1" customWidth="1"/>
    <col min="4361" max="4361" width="4.7109375" style="1" customWidth="1"/>
    <col min="4362" max="4368" width="9.140625" style="1" hidden="1" customWidth="1"/>
    <col min="4369" max="4369" width="15.57421875" style="1" customWidth="1"/>
    <col min="4370" max="4370" width="18.7109375" style="1" customWidth="1"/>
    <col min="4371" max="4371" width="25.7109375" style="1" customWidth="1"/>
    <col min="4372" max="4372" width="15.57421875" style="1" customWidth="1"/>
    <col min="4373" max="4373" width="18.7109375" style="1" customWidth="1"/>
    <col min="4374" max="4374" width="25.7109375" style="1" customWidth="1"/>
    <col min="4375" max="4375" width="15.57421875" style="1" customWidth="1"/>
    <col min="4376" max="4376" width="18.7109375" style="1" customWidth="1"/>
    <col min="4377" max="4377" width="25.7109375" style="1" customWidth="1"/>
    <col min="4378" max="4378" width="9.140625" style="1" customWidth="1"/>
    <col min="4379" max="4379" width="17.421875" style="1" customWidth="1"/>
    <col min="4380" max="4380" width="9.140625" style="1" customWidth="1"/>
    <col min="4381" max="4381" width="9.421875" style="1" bestFit="1" customWidth="1"/>
    <col min="4382" max="4383" width="12.8515625" style="1" bestFit="1" customWidth="1"/>
    <col min="4384" max="4384" width="9.421875" style="1" bestFit="1" customWidth="1"/>
    <col min="4385" max="4388" width="9.140625" style="1" customWidth="1"/>
    <col min="4389" max="4389" width="9.421875" style="1" bestFit="1" customWidth="1"/>
    <col min="4390" max="4391" width="12.8515625" style="1" bestFit="1" customWidth="1"/>
    <col min="4392" max="4392" width="9.421875" style="1" bestFit="1" customWidth="1"/>
    <col min="4393" max="4396" width="9.140625" style="1" customWidth="1"/>
    <col min="4397" max="4397" width="9.421875" style="1" bestFit="1" customWidth="1"/>
    <col min="4398" max="4399" width="12.8515625" style="1" bestFit="1" customWidth="1"/>
    <col min="4400" max="4400" width="9.421875" style="1" bestFit="1" customWidth="1"/>
    <col min="4401" max="4404" width="9.140625" style="1" customWidth="1"/>
    <col min="4405" max="4405" width="9.421875" style="1" bestFit="1" customWidth="1"/>
    <col min="4406" max="4407" width="12.8515625" style="1" bestFit="1" customWidth="1"/>
    <col min="4408" max="4408" width="9.421875" style="1" bestFit="1" customWidth="1"/>
    <col min="4409" max="4412" width="9.140625" style="1" customWidth="1"/>
    <col min="4413" max="4413" width="9.421875" style="1" bestFit="1" customWidth="1"/>
    <col min="4414" max="4415" width="12.8515625" style="1" bestFit="1" customWidth="1"/>
    <col min="4416" max="4416" width="9.421875" style="1" bestFit="1" customWidth="1"/>
    <col min="4417" max="4420" width="9.140625" style="1" customWidth="1"/>
    <col min="4421" max="4421" width="9.421875" style="1" bestFit="1" customWidth="1"/>
    <col min="4422" max="4423" width="12.8515625" style="1" bestFit="1" customWidth="1"/>
    <col min="4424" max="4424" width="9.421875" style="1" bestFit="1" customWidth="1"/>
    <col min="4425" max="4428" width="9.140625" style="1" customWidth="1"/>
    <col min="4429" max="4429" width="9.421875" style="1" bestFit="1" customWidth="1"/>
    <col min="4430" max="4431" width="12.8515625" style="1" bestFit="1" customWidth="1"/>
    <col min="4432" max="4432" width="9.421875" style="1" bestFit="1" customWidth="1"/>
    <col min="4433" max="4436" width="9.140625" style="1" customWidth="1"/>
    <col min="4437" max="4437" width="9.421875" style="1" bestFit="1" customWidth="1"/>
    <col min="4438" max="4439" width="12.8515625" style="1" bestFit="1" customWidth="1"/>
    <col min="4440" max="4440" width="9.421875" style="1" bestFit="1" customWidth="1"/>
    <col min="4441" max="4444" width="9.140625" style="1" customWidth="1"/>
    <col min="4445" max="4445" width="9.421875" style="1" bestFit="1" customWidth="1"/>
    <col min="4446" max="4447" width="12.8515625" style="1" bestFit="1" customWidth="1"/>
    <col min="4448" max="4448" width="9.421875" style="1" bestFit="1" customWidth="1"/>
    <col min="4449" max="4452" width="9.140625" style="1" customWidth="1"/>
    <col min="4453" max="4453" width="9.421875" style="1" bestFit="1" customWidth="1"/>
    <col min="4454" max="4455" width="12.8515625" style="1" bestFit="1" customWidth="1"/>
    <col min="4456" max="4456" width="9.421875" style="1" bestFit="1" customWidth="1"/>
    <col min="4457" max="4460" width="9.140625" style="1" customWidth="1"/>
    <col min="4461" max="4461" width="9.421875" style="1" bestFit="1" customWidth="1"/>
    <col min="4462" max="4463" width="12.8515625" style="1" bestFit="1" customWidth="1"/>
    <col min="4464" max="4464" width="9.421875" style="1" bestFit="1" customWidth="1"/>
    <col min="4465" max="4468" width="9.140625" style="1" customWidth="1"/>
    <col min="4469" max="4469" width="9.421875" style="1" bestFit="1" customWidth="1"/>
    <col min="4470" max="4471" width="12.8515625" style="1" bestFit="1" customWidth="1"/>
    <col min="4472" max="4472" width="9.421875" style="1" bestFit="1" customWidth="1"/>
    <col min="4473" max="4476" width="9.140625" style="1" customWidth="1"/>
    <col min="4477" max="4477" width="9.421875" style="1" bestFit="1" customWidth="1"/>
    <col min="4478" max="4479" width="12.8515625" style="1" bestFit="1" customWidth="1"/>
    <col min="4480" max="4480" width="9.421875" style="1" bestFit="1" customWidth="1"/>
    <col min="4481" max="4484" width="9.140625" style="1" customWidth="1"/>
    <col min="4485" max="4485" width="9.421875" style="1" bestFit="1" customWidth="1"/>
    <col min="4486" max="4487" width="12.8515625" style="1" bestFit="1" customWidth="1"/>
    <col min="4488" max="4488" width="9.421875" style="1" bestFit="1" customWidth="1"/>
    <col min="4489" max="4492" width="9.140625" style="1" customWidth="1"/>
    <col min="4493" max="4493" width="9.421875" style="1" bestFit="1" customWidth="1"/>
    <col min="4494" max="4495" width="12.8515625" style="1" bestFit="1" customWidth="1"/>
    <col min="4496" max="4496" width="9.421875" style="1" bestFit="1" customWidth="1"/>
    <col min="4497" max="4500" width="9.140625" style="1" customWidth="1"/>
    <col min="4501" max="4501" width="9.421875" style="1" bestFit="1" customWidth="1"/>
    <col min="4502" max="4503" width="12.8515625" style="1" bestFit="1" customWidth="1"/>
    <col min="4504" max="4504" width="9.421875" style="1" bestFit="1" customWidth="1"/>
    <col min="4505" max="4508" width="9.140625" style="1" customWidth="1"/>
    <col min="4509" max="4509" width="9.421875" style="1" bestFit="1" customWidth="1"/>
    <col min="4510" max="4511" width="12.8515625" style="1" bestFit="1" customWidth="1"/>
    <col min="4512" max="4512" width="9.421875" style="1" bestFit="1" customWidth="1"/>
    <col min="4513" max="4516" width="9.140625" style="1" customWidth="1"/>
    <col min="4517" max="4517" width="9.421875" style="1" bestFit="1" customWidth="1"/>
    <col min="4518" max="4519" width="12.8515625" style="1" bestFit="1" customWidth="1"/>
    <col min="4520" max="4520" width="9.421875" style="1" bestFit="1" customWidth="1"/>
    <col min="4521" max="4524" width="9.140625" style="1" customWidth="1"/>
    <col min="4525" max="4525" width="9.421875" style="1" bestFit="1" customWidth="1"/>
    <col min="4526" max="4527" width="12.8515625" style="1" bestFit="1" customWidth="1"/>
    <col min="4528" max="4528" width="9.421875" style="1" bestFit="1" customWidth="1"/>
    <col min="4529" max="4532" width="9.140625" style="1" customWidth="1"/>
    <col min="4533" max="4533" width="9.421875" style="1" bestFit="1" customWidth="1"/>
    <col min="4534" max="4535" width="12.8515625" style="1" bestFit="1" customWidth="1"/>
    <col min="4536" max="4536" width="9.421875" style="1" bestFit="1" customWidth="1"/>
    <col min="4537" max="4540" width="9.140625" style="1" customWidth="1"/>
    <col min="4541" max="4541" width="9.421875" style="1" bestFit="1" customWidth="1"/>
    <col min="4542" max="4543" width="12.8515625" style="1" bestFit="1" customWidth="1"/>
    <col min="4544" max="4544" width="9.421875" style="1" bestFit="1" customWidth="1"/>
    <col min="4545" max="4548" width="9.140625" style="1" customWidth="1"/>
    <col min="4549" max="4549" width="9.421875" style="1" bestFit="1" customWidth="1"/>
    <col min="4550" max="4551" width="12.8515625" style="1" bestFit="1" customWidth="1"/>
    <col min="4552" max="4552" width="9.421875" style="1" bestFit="1" customWidth="1"/>
    <col min="4553" max="4556" width="9.140625" style="1" customWidth="1"/>
    <col min="4557" max="4557" width="9.421875" style="1" bestFit="1" customWidth="1"/>
    <col min="4558" max="4559" width="12.8515625" style="1" bestFit="1" customWidth="1"/>
    <col min="4560" max="4560" width="9.421875" style="1" bestFit="1" customWidth="1"/>
    <col min="4561" max="4564" width="9.140625" style="1" customWidth="1"/>
    <col min="4565" max="4565" width="9.421875" style="1" bestFit="1" customWidth="1"/>
    <col min="4566" max="4567" width="12.8515625" style="1" bestFit="1" customWidth="1"/>
    <col min="4568" max="4568" width="9.421875" style="1" bestFit="1" customWidth="1"/>
    <col min="4569" max="4572" width="9.140625" style="1" customWidth="1"/>
    <col min="4573" max="4573" width="9.421875" style="1" bestFit="1" customWidth="1"/>
    <col min="4574" max="4575" width="12.8515625" style="1" bestFit="1" customWidth="1"/>
    <col min="4576" max="4576" width="9.421875" style="1" bestFit="1" customWidth="1"/>
    <col min="4577" max="4580" width="9.140625" style="1" customWidth="1"/>
    <col min="4581" max="4581" width="9.421875" style="1" bestFit="1" customWidth="1"/>
    <col min="4582" max="4583" width="12.8515625" style="1" bestFit="1" customWidth="1"/>
    <col min="4584" max="4584" width="9.421875" style="1" bestFit="1" customWidth="1"/>
    <col min="4585" max="4588" width="9.140625" style="1" customWidth="1"/>
    <col min="4589" max="4589" width="9.421875" style="1" bestFit="1" customWidth="1"/>
    <col min="4590" max="4591" width="12.8515625" style="1" bestFit="1" customWidth="1"/>
    <col min="4592" max="4592" width="9.421875" style="1" bestFit="1" customWidth="1"/>
    <col min="4593" max="4596" width="9.140625" style="1" customWidth="1"/>
    <col min="4597" max="4597" width="9.421875" style="1" bestFit="1" customWidth="1"/>
    <col min="4598" max="4599" width="12.8515625" style="1" bestFit="1" customWidth="1"/>
    <col min="4600" max="4600" width="9.421875" style="1" bestFit="1" customWidth="1"/>
    <col min="4601" max="4604" width="9.140625" style="1" customWidth="1"/>
    <col min="4605" max="4605" width="11.57421875" style="1" customWidth="1"/>
    <col min="4606" max="4606" width="16.00390625" style="1" customWidth="1"/>
    <col min="4607" max="4607" width="86.57421875" style="1" customWidth="1"/>
    <col min="4608" max="4608" width="10.140625" style="1" customWidth="1"/>
    <col min="4609" max="4609" width="18.28125" style="1" customWidth="1"/>
    <col min="4610" max="4611" width="9.140625" style="1" hidden="1" customWidth="1"/>
    <col min="4612" max="4612" width="21.421875" style="1" customWidth="1"/>
    <col min="4613" max="4614" width="9.140625" style="1" hidden="1" customWidth="1"/>
    <col min="4615" max="4615" width="25.7109375" style="1" customWidth="1"/>
    <col min="4616" max="4616" width="9.140625" style="1" hidden="1" customWidth="1"/>
    <col min="4617" max="4617" width="4.7109375" style="1" customWidth="1"/>
    <col min="4618" max="4624" width="9.140625" style="1" hidden="1" customWidth="1"/>
    <col min="4625" max="4625" width="15.57421875" style="1" customWidth="1"/>
    <col min="4626" max="4626" width="18.7109375" style="1" customWidth="1"/>
    <col min="4627" max="4627" width="25.7109375" style="1" customWidth="1"/>
    <col min="4628" max="4628" width="15.57421875" style="1" customWidth="1"/>
    <col min="4629" max="4629" width="18.7109375" style="1" customWidth="1"/>
    <col min="4630" max="4630" width="25.7109375" style="1" customWidth="1"/>
    <col min="4631" max="4631" width="15.57421875" style="1" customWidth="1"/>
    <col min="4632" max="4632" width="18.7109375" style="1" customWidth="1"/>
    <col min="4633" max="4633" width="25.7109375" style="1" customWidth="1"/>
    <col min="4634" max="4634" width="9.140625" style="1" customWidth="1"/>
    <col min="4635" max="4635" width="17.421875" style="1" customWidth="1"/>
    <col min="4636" max="4636" width="9.140625" style="1" customWidth="1"/>
    <col min="4637" max="4637" width="9.421875" style="1" bestFit="1" customWidth="1"/>
    <col min="4638" max="4639" width="12.8515625" style="1" bestFit="1" customWidth="1"/>
    <col min="4640" max="4640" width="9.421875" style="1" bestFit="1" customWidth="1"/>
    <col min="4641" max="4644" width="9.140625" style="1" customWidth="1"/>
    <col min="4645" max="4645" width="9.421875" style="1" bestFit="1" customWidth="1"/>
    <col min="4646" max="4647" width="12.8515625" style="1" bestFit="1" customWidth="1"/>
    <col min="4648" max="4648" width="9.421875" style="1" bestFit="1" customWidth="1"/>
    <col min="4649" max="4652" width="9.140625" style="1" customWidth="1"/>
    <col min="4653" max="4653" width="9.421875" style="1" bestFit="1" customWidth="1"/>
    <col min="4654" max="4655" width="12.8515625" style="1" bestFit="1" customWidth="1"/>
    <col min="4656" max="4656" width="9.421875" style="1" bestFit="1" customWidth="1"/>
    <col min="4657" max="4660" width="9.140625" style="1" customWidth="1"/>
    <col min="4661" max="4661" width="9.421875" style="1" bestFit="1" customWidth="1"/>
    <col min="4662" max="4663" width="12.8515625" style="1" bestFit="1" customWidth="1"/>
    <col min="4664" max="4664" width="9.421875" style="1" bestFit="1" customWidth="1"/>
    <col min="4665" max="4668" width="9.140625" style="1" customWidth="1"/>
    <col min="4669" max="4669" width="9.421875" style="1" bestFit="1" customWidth="1"/>
    <col min="4670" max="4671" width="12.8515625" style="1" bestFit="1" customWidth="1"/>
    <col min="4672" max="4672" width="9.421875" style="1" bestFit="1" customWidth="1"/>
    <col min="4673" max="4676" width="9.140625" style="1" customWidth="1"/>
    <col min="4677" max="4677" width="9.421875" style="1" bestFit="1" customWidth="1"/>
    <col min="4678" max="4679" width="12.8515625" style="1" bestFit="1" customWidth="1"/>
    <col min="4680" max="4680" width="9.421875" style="1" bestFit="1" customWidth="1"/>
    <col min="4681" max="4684" width="9.140625" style="1" customWidth="1"/>
    <col min="4685" max="4685" width="9.421875" style="1" bestFit="1" customWidth="1"/>
    <col min="4686" max="4687" width="12.8515625" style="1" bestFit="1" customWidth="1"/>
    <col min="4688" max="4688" width="9.421875" style="1" bestFit="1" customWidth="1"/>
    <col min="4689" max="4692" width="9.140625" style="1" customWidth="1"/>
    <col min="4693" max="4693" width="9.421875" style="1" bestFit="1" customWidth="1"/>
    <col min="4694" max="4695" width="12.8515625" style="1" bestFit="1" customWidth="1"/>
    <col min="4696" max="4696" width="9.421875" style="1" bestFit="1" customWidth="1"/>
    <col min="4697" max="4700" width="9.140625" style="1" customWidth="1"/>
    <col min="4701" max="4701" width="9.421875" style="1" bestFit="1" customWidth="1"/>
    <col min="4702" max="4703" width="12.8515625" style="1" bestFit="1" customWidth="1"/>
    <col min="4704" max="4704" width="9.421875" style="1" bestFit="1" customWidth="1"/>
    <col min="4705" max="4708" width="9.140625" style="1" customWidth="1"/>
    <col min="4709" max="4709" width="9.421875" style="1" bestFit="1" customWidth="1"/>
    <col min="4710" max="4711" width="12.8515625" style="1" bestFit="1" customWidth="1"/>
    <col min="4712" max="4712" width="9.421875" style="1" bestFit="1" customWidth="1"/>
    <col min="4713" max="4716" width="9.140625" style="1" customWidth="1"/>
    <col min="4717" max="4717" width="9.421875" style="1" bestFit="1" customWidth="1"/>
    <col min="4718" max="4719" width="12.8515625" style="1" bestFit="1" customWidth="1"/>
    <col min="4720" max="4720" width="9.421875" style="1" bestFit="1" customWidth="1"/>
    <col min="4721" max="4724" width="9.140625" style="1" customWidth="1"/>
    <col min="4725" max="4725" width="9.421875" style="1" bestFit="1" customWidth="1"/>
    <col min="4726" max="4727" width="12.8515625" style="1" bestFit="1" customWidth="1"/>
    <col min="4728" max="4728" width="9.421875" style="1" bestFit="1" customWidth="1"/>
    <col min="4729" max="4732" width="9.140625" style="1" customWidth="1"/>
    <col min="4733" max="4733" width="9.421875" style="1" bestFit="1" customWidth="1"/>
    <col min="4734" max="4735" width="12.8515625" style="1" bestFit="1" customWidth="1"/>
    <col min="4736" max="4736" width="9.421875" style="1" bestFit="1" customWidth="1"/>
    <col min="4737" max="4740" width="9.140625" style="1" customWidth="1"/>
    <col min="4741" max="4741" width="9.421875" style="1" bestFit="1" customWidth="1"/>
    <col min="4742" max="4743" width="12.8515625" style="1" bestFit="1" customWidth="1"/>
    <col min="4744" max="4744" width="9.421875" style="1" bestFit="1" customWidth="1"/>
    <col min="4745" max="4748" width="9.140625" style="1" customWidth="1"/>
    <col min="4749" max="4749" width="9.421875" style="1" bestFit="1" customWidth="1"/>
    <col min="4750" max="4751" width="12.8515625" style="1" bestFit="1" customWidth="1"/>
    <col min="4752" max="4752" width="9.421875" style="1" bestFit="1" customWidth="1"/>
    <col min="4753" max="4756" width="9.140625" style="1" customWidth="1"/>
    <col min="4757" max="4757" width="9.421875" style="1" bestFit="1" customWidth="1"/>
    <col min="4758" max="4759" width="12.8515625" style="1" bestFit="1" customWidth="1"/>
    <col min="4760" max="4760" width="9.421875" style="1" bestFit="1" customWidth="1"/>
    <col min="4761" max="4764" width="9.140625" style="1" customWidth="1"/>
    <col min="4765" max="4765" width="9.421875" style="1" bestFit="1" customWidth="1"/>
    <col min="4766" max="4767" width="12.8515625" style="1" bestFit="1" customWidth="1"/>
    <col min="4768" max="4768" width="9.421875" style="1" bestFit="1" customWidth="1"/>
    <col min="4769" max="4772" width="9.140625" style="1" customWidth="1"/>
    <col min="4773" max="4773" width="9.421875" style="1" bestFit="1" customWidth="1"/>
    <col min="4774" max="4775" width="12.8515625" style="1" bestFit="1" customWidth="1"/>
    <col min="4776" max="4776" width="9.421875" style="1" bestFit="1" customWidth="1"/>
    <col min="4777" max="4780" width="9.140625" style="1" customWidth="1"/>
    <col min="4781" max="4781" width="9.421875" style="1" bestFit="1" customWidth="1"/>
    <col min="4782" max="4783" width="12.8515625" style="1" bestFit="1" customWidth="1"/>
    <col min="4784" max="4784" width="9.421875" style="1" bestFit="1" customWidth="1"/>
    <col min="4785" max="4788" width="9.140625" style="1" customWidth="1"/>
    <col min="4789" max="4789" width="9.421875" style="1" bestFit="1" customWidth="1"/>
    <col min="4790" max="4791" width="12.8515625" style="1" bestFit="1" customWidth="1"/>
    <col min="4792" max="4792" width="9.421875" style="1" bestFit="1" customWidth="1"/>
    <col min="4793" max="4796" width="9.140625" style="1" customWidth="1"/>
    <col min="4797" max="4797" width="9.421875" style="1" bestFit="1" customWidth="1"/>
    <col min="4798" max="4799" width="12.8515625" style="1" bestFit="1" customWidth="1"/>
    <col min="4800" max="4800" width="9.421875" style="1" bestFit="1" customWidth="1"/>
    <col min="4801" max="4804" width="9.140625" style="1" customWidth="1"/>
    <col min="4805" max="4805" width="9.421875" style="1" bestFit="1" customWidth="1"/>
    <col min="4806" max="4807" width="12.8515625" style="1" bestFit="1" customWidth="1"/>
    <col min="4808" max="4808" width="9.421875" style="1" bestFit="1" customWidth="1"/>
    <col min="4809" max="4812" width="9.140625" style="1" customWidth="1"/>
    <col min="4813" max="4813" width="9.421875" style="1" bestFit="1" customWidth="1"/>
    <col min="4814" max="4815" width="12.8515625" style="1" bestFit="1" customWidth="1"/>
    <col min="4816" max="4816" width="9.421875" style="1" bestFit="1" customWidth="1"/>
    <col min="4817" max="4820" width="9.140625" style="1" customWidth="1"/>
    <col min="4821" max="4821" width="9.421875" style="1" bestFit="1" customWidth="1"/>
    <col min="4822" max="4823" width="12.8515625" style="1" bestFit="1" customWidth="1"/>
    <col min="4824" max="4824" width="9.421875" style="1" bestFit="1" customWidth="1"/>
    <col min="4825" max="4828" width="9.140625" style="1" customWidth="1"/>
    <col min="4829" max="4829" width="9.421875" style="1" bestFit="1" customWidth="1"/>
    <col min="4830" max="4831" width="12.8515625" style="1" bestFit="1" customWidth="1"/>
    <col min="4832" max="4832" width="9.421875" style="1" bestFit="1" customWidth="1"/>
    <col min="4833" max="4836" width="9.140625" style="1" customWidth="1"/>
    <col min="4837" max="4837" width="9.421875" style="1" bestFit="1" customWidth="1"/>
    <col min="4838" max="4839" width="12.8515625" style="1" bestFit="1" customWidth="1"/>
    <col min="4840" max="4840" width="9.421875" style="1" bestFit="1" customWidth="1"/>
    <col min="4841" max="4844" width="9.140625" style="1" customWidth="1"/>
    <col min="4845" max="4845" width="9.421875" style="1" bestFit="1" customWidth="1"/>
    <col min="4846" max="4847" width="12.8515625" style="1" bestFit="1" customWidth="1"/>
    <col min="4848" max="4848" width="9.421875" style="1" bestFit="1" customWidth="1"/>
    <col min="4849" max="4852" width="9.140625" style="1" customWidth="1"/>
    <col min="4853" max="4853" width="9.421875" style="1" bestFit="1" customWidth="1"/>
    <col min="4854" max="4855" width="12.8515625" style="1" bestFit="1" customWidth="1"/>
    <col min="4856" max="4856" width="9.421875" style="1" bestFit="1" customWidth="1"/>
    <col min="4857" max="4860" width="9.140625" style="1" customWidth="1"/>
    <col min="4861" max="4861" width="11.57421875" style="1" customWidth="1"/>
    <col min="4862" max="4862" width="16.00390625" style="1" customWidth="1"/>
    <col min="4863" max="4863" width="86.57421875" style="1" customWidth="1"/>
    <col min="4864" max="4864" width="10.140625" style="1" customWidth="1"/>
    <col min="4865" max="4865" width="18.28125" style="1" customWidth="1"/>
    <col min="4866" max="4867" width="9.140625" style="1" hidden="1" customWidth="1"/>
    <col min="4868" max="4868" width="21.421875" style="1" customWidth="1"/>
    <col min="4869" max="4870" width="9.140625" style="1" hidden="1" customWidth="1"/>
    <col min="4871" max="4871" width="25.7109375" style="1" customWidth="1"/>
    <col min="4872" max="4872" width="9.140625" style="1" hidden="1" customWidth="1"/>
    <col min="4873" max="4873" width="4.7109375" style="1" customWidth="1"/>
    <col min="4874" max="4880" width="9.140625" style="1" hidden="1" customWidth="1"/>
    <col min="4881" max="4881" width="15.57421875" style="1" customWidth="1"/>
    <col min="4882" max="4882" width="18.7109375" style="1" customWidth="1"/>
    <col min="4883" max="4883" width="25.7109375" style="1" customWidth="1"/>
    <col min="4884" max="4884" width="15.57421875" style="1" customWidth="1"/>
    <col min="4885" max="4885" width="18.7109375" style="1" customWidth="1"/>
    <col min="4886" max="4886" width="25.7109375" style="1" customWidth="1"/>
    <col min="4887" max="4887" width="15.57421875" style="1" customWidth="1"/>
    <col min="4888" max="4888" width="18.7109375" style="1" customWidth="1"/>
    <col min="4889" max="4889" width="25.7109375" style="1" customWidth="1"/>
    <col min="4890" max="4890" width="9.140625" style="1" customWidth="1"/>
    <col min="4891" max="4891" width="17.421875" style="1" customWidth="1"/>
    <col min="4892" max="4892" width="9.140625" style="1" customWidth="1"/>
    <col min="4893" max="4893" width="9.421875" style="1" bestFit="1" customWidth="1"/>
    <col min="4894" max="4895" width="12.8515625" style="1" bestFit="1" customWidth="1"/>
    <col min="4896" max="4896" width="9.421875" style="1" bestFit="1" customWidth="1"/>
    <col min="4897" max="4900" width="9.140625" style="1" customWidth="1"/>
    <col min="4901" max="4901" width="9.421875" style="1" bestFit="1" customWidth="1"/>
    <col min="4902" max="4903" width="12.8515625" style="1" bestFit="1" customWidth="1"/>
    <col min="4904" max="4904" width="9.421875" style="1" bestFit="1" customWidth="1"/>
    <col min="4905" max="4908" width="9.140625" style="1" customWidth="1"/>
    <col min="4909" max="4909" width="9.421875" style="1" bestFit="1" customWidth="1"/>
    <col min="4910" max="4911" width="12.8515625" style="1" bestFit="1" customWidth="1"/>
    <col min="4912" max="4912" width="9.421875" style="1" bestFit="1" customWidth="1"/>
    <col min="4913" max="4916" width="9.140625" style="1" customWidth="1"/>
    <col min="4917" max="4917" width="9.421875" style="1" bestFit="1" customWidth="1"/>
    <col min="4918" max="4919" width="12.8515625" style="1" bestFit="1" customWidth="1"/>
    <col min="4920" max="4920" width="9.421875" style="1" bestFit="1" customWidth="1"/>
    <col min="4921" max="4924" width="9.140625" style="1" customWidth="1"/>
    <col min="4925" max="4925" width="9.421875" style="1" bestFit="1" customWidth="1"/>
    <col min="4926" max="4927" width="12.8515625" style="1" bestFit="1" customWidth="1"/>
    <col min="4928" max="4928" width="9.421875" style="1" bestFit="1" customWidth="1"/>
    <col min="4929" max="4932" width="9.140625" style="1" customWidth="1"/>
    <col min="4933" max="4933" width="9.421875" style="1" bestFit="1" customWidth="1"/>
    <col min="4934" max="4935" width="12.8515625" style="1" bestFit="1" customWidth="1"/>
    <col min="4936" max="4936" width="9.421875" style="1" bestFit="1" customWidth="1"/>
    <col min="4937" max="4940" width="9.140625" style="1" customWidth="1"/>
    <col min="4941" max="4941" width="9.421875" style="1" bestFit="1" customWidth="1"/>
    <col min="4942" max="4943" width="12.8515625" style="1" bestFit="1" customWidth="1"/>
    <col min="4944" max="4944" width="9.421875" style="1" bestFit="1" customWidth="1"/>
    <col min="4945" max="4948" width="9.140625" style="1" customWidth="1"/>
    <col min="4949" max="4949" width="9.421875" style="1" bestFit="1" customWidth="1"/>
    <col min="4950" max="4951" width="12.8515625" style="1" bestFit="1" customWidth="1"/>
    <col min="4952" max="4952" width="9.421875" style="1" bestFit="1" customWidth="1"/>
    <col min="4953" max="4956" width="9.140625" style="1" customWidth="1"/>
    <col min="4957" max="4957" width="9.421875" style="1" bestFit="1" customWidth="1"/>
    <col min="4958" max="4959" width="12.8515625" style="1" bestFit="1" customWidth="1"/>
    <col min="4960" max="4960" width="9.421875" style="1" bestFit="1" customWidth="1"/>
    <col min="4961" max="4964" width="9.140625" style="1" customWidth="1"/>
    <col min="4965" max="4965" width="9.421875" style="1" bestFit="1" customWidth="1"/>
    <col min="4966" max="4967" width="12.8515625" style="1" bestFit="1" customWidth="1"/>
    <col min="4968" max="4968" width="9.421875" style="1" bestFit="1" customWidth="1"/>
    <col min="4969" max="4972" width="9.140625" style="1" customWidth="1"/>
    <col min="4973" max="4973" width="9.421875" style="1" bestFit="1" customWidth="1"/>
    <col min="4974" max="4975" width="12.8515625" style="1" bestFit="1" customWidth="1"/>
    <col min="4976" max="4976" width="9.421875" style="1" bestFit="1" customWidth="1"/>
    <col min="4977" max="4980" width="9.140625" style="1" customWidth="1"/>
    <col min="4981" max="4981" width="9.421875" style="1" bestFit="1" customWidth="1"/>
    <col min="4982" max="4983" width="12.8515625" style="1" bestFit="1" customWidth="1"/>
    <col min="4984" max="4984" width="9.421875" style="1" bestFit="1" customWidth="1"/>
    <col min="4985" max="4988" width="9.140625" style="1" customWidth="1"/>
    <col min="4989" max="4989" width="9.421875" style="1" bestFit="1" customWidth="1"/>
    <col min="4990" max="4991" width="12.8515625" style="1" bestFit="1" customWidth="1"/>
    <col min="4992" max="4992" width="9.421875" style="1" bestFit="1" customWidth="1"/>
    <col min="4993" max="4996" width="9.140625" style="1" customWidth="1"/>
    <col min="4997" max="4997" width="9.421875" style="1" bestFit="1" customWidth="1"/>
    <col min="4998" max="4999" width="12.8515625" style="1" bestFit="1" customWidth="1"/>
    <col min="5000" max="5000" width="9.421875" style="1" bestFit="1" customWidth="1"/>
    <col min="5001" max="5004" width="9.140625" style="1" customWidth="1"/>
    <col min="5005" max="5005" width="9.421875" style="1" bestFit="1" customWidth="1"/>
    <col min="5006" max="5007" width="12.8515625" style="1" bestFit="1" customWidth="1"/>
    <col min="5008" max="5008" width="9.421875" style="1" bestFit="1" customWidth="1"/>
    <col min="5009" max="5012" width="9.140625" style="1" customWidth="1"/>
    <col min="5013" max="5013" width="9.421875" style="1" bestFit="1" customWidth="1"/>
    <col min="5014" max="5015" width="12.8515625" style="1" bestFit="1" customWidth="1"/>
    <col min="5016" max="5016" width="9.421875" style="1" bestFit="1" customWidth="1"/>
    <col min="5017" max="5020" width="9.140625" style="1" customWidth="1"/>
    <col min="5021" max="5021" width="9.421875" style="1" bestFit="1" customWidth="1"/>
    <col min="5022" max="5023" width="12.8515625" style="1" bestFit="1" customWidth="1"/>
    <col min="5024" max="5024" width="9.421875" style="1" bestFit="1" customWidth="1"/>
    <col min="5025" max="5028" width="9.140625" style="1" customWidth="1"/>
    <col min="5029" max="5029" width="9.421875" style="1" bestFit="1" customWidth="1"/>
    <col min="5030" max="5031" width="12.8515625" style="1" bestFit="1" customWidth="1"/>
    <col min="5032" max="5032" width="9.421875" style="1" bestFit="1" customWidth="1"/>
    <col min="5033" max="5036" width="9.140625" style="1" customWidth="1"/>
    <col min="5037" max="5037" width="9.421875" style="1" bestFit="1" customWidth="1"/>
    <col min="5038" max="5039" width="12.8515625" style="1" bestFit="1" customWidth="1"/>
    <col min="5040" max="5040" width="9.421875" style="1" bestFit="1" customWidth="1"/>
    <col min="5041" max="5044" width="9.140625" style="1" customWidth="1"/>
    <col min="5045" max="5045" width="9.421875" style="1" bestFit="1" customWidth="1"/>
    <col min="5046" max="5047" width="12.8515625" style="1" bestFit="1" customWidth="1"/>
    <col min="5048" max="5048" width="9.421875" style="1" bestFit="1" customWidth="1"/>
    <col min="5049" max="5052" width="9.140625" style="1" customWidth="1"/>
    <col min="5053" max="5053" width="9.421875" style="1" bestFit="1" customWidth="1"/>
    <col min="5054" max="5055" width="12.8515625" style="1" bestFit="1" customWidth="1"/>
    <col min="5056" max="5056" width="9.421875" style="1" bestFit="1" customWidth="1"/>
    <col min="5057" max="5060" width="9.140625" style="1" customWidth="1"/>
    <col min="5061" max="5061" width="9.421875" style="1" bestFit="1" customWidth="1"/>
    <col min="5062" max="5063" width="12.8515625" style="1" bestFit="1" customWidth="1"/>
    <col min="5064" max="5064" width="9.421875" style="1" bestFit="1" customWidth="1"/>
    <col min="5065" max="5068" width="9.140625" style="1" customWidth="1"/>
    <col min="5069" max="5069" width="9.421875" style="1" bestFit="1" customWidth="1"/>
    <col min="5070" max="5071" width="12.8515625" style="1" bestFit="1" customWidth="1"/>
    <col min="5072" max="5072" width="9.421875" style="1" bestFit="1" customWidth="1"/>
    <col min="5073" max="5076" width="9.140625" style="1" customWidth="1"/>
    <col min="5077" max="5077" width="9.421875" style="1" bestFit="1" customWidth="1"/>
    <col min="5078" max="5079" width="12.8515625" style="1" bestFit="1" customWidth="1"/>
    <col min="5080" max="5080" width="9.421875" style="1" bestFit="1" customWidth="1"/>
    <col min="5081" max="5084" width="9.140625" style="1" customWidth="1"/>
    <col min="5085" max="5085" width="9.421875" style="1" bestFit="1" customWidth="1"/>
    <col min="5086" max="5087" width="12.8515625" style="1" bestFit="1" customWidth="1"/>
    <col min="5088" max="5088" width="9.421875" style="1" bestFit="1" customWidth="1"/>
    <col min="5089" max="5092" width="9.140625" style="1" customWidth="1"/>
    <col min="5093" max="5093" width="9.421875" style="1" bestFit="1" customWidth="1"/>
    <col min="5094" max="5095" width="12.8515625" style="1" bestFit="1" customWidth="1"/>
    <col min="5096" max="5096" width="9.421875" style="1" bestFit="1" customWidth="1"/>
    <col min="5097" max="5100" width="9.140625" style="1" customWidth="1"/>
    <col min="5101" max="5101" width="9.421875" style="1" bestFit="1" customWidth="1"/>
    <col min="5102" max="5103" width="12.8515625" style="1" bestFit="1" customWidth="1"/>
    <col min="5104" max="5104" width="9.421875" style="1" bestFit="1" customWidth="1"/>
    <col min="5105" max="5108" width="9.140625" style="1" customWidth="1"/>
    <col min="5109" max="5109" width="9.421875" style="1" bestFit="1" customWidth="1"/>
    <col min="5110" max="5111" width="12.8515625" style="1" bestFit="1" customWidth="1"/>
    <col min="5112" max="5112" width="9.421875" style="1" bestFit="1" customWidth="1"/>
    <col min="5113" max="5116" width="9.140625" style="1" customWidth="1"/>
    <col min="5117" max="5117" width="11.57421875" style="1" customWidth="1"/>
    <col min="5118" max="5118" width="16.00390625" style="1" customWidth="1"/>
    <col min="5119" max="5119" width="86.57421875" style="1" customWidth="1"/>
    <col min="5120" max="5120" width="10.140625" style="1" customWidth="1"/>
    <col min="5121" max="5121" width="18.28125" style="1" customWidth="1"/>
    <col min="5122" max="5123" width="9.140625" style="1" hidden="1" customWidth="1"/>
    <col min="5124" max="5124" width="21.421875" style="1" customWidth="1"/>
    <col min="5125" max="5126" width="9.140625" style="1" hidden="1" customWidth="1"/>
    <col min="5127" max="5127" width="25.7109375" style="1" customWidth="1"/>
    <col min="5128" max="5128" width="9.140625" style="1" hidden="1" customWidth="1"/>
    <col min="5129" max="5129" width="4.7109375" style="1" customWidth="1"/>
    <col min="5130" max="5136" width="9.140625" style="1" hidden="1" customWidth="1"/>
    <col min="5137" max="5137" width="15.57421875" style="1" customWidth="1"/>
    <col min="5138" max="5138" width="18.7109375" style="1" customWidth="1"/>
    <col min="5139" max="5139" width="25.7109375" style="1" customWidth="1"/>
    <col min="5140" max="5140" width="15.57421875" style="1" customWidth="1"/>
    <col min="5141" max="5141" width="18.7109375" style="1" customWidth="1"/>
    <col min="5142" max="5142" width="25.7109375" style="1" customWidth="1"/>
    <col min="5143" max="5143" width="15.57421875" style="1" customWidth="1"/>
    <col min="5144" max="5144" width="18.7109375" style="1" customWidth="1"/>
    <col min="5145" max="5145" width="25.7109375" style="1" customWidth="1"/>
    <col min="5146" max="5146" width="9.140625" style="1" customWidth="1"/>
    <col min="5147" max="5147" width="17.421875" style="1" customWidth="1"/>
    <col min="5148" max="5148" width="9.140625" style="1" customWidth="1"/>
    <col min="5149" max="5149" width="9.421875" style="1" bestFit="1" customWidth="1"/>
    <col min="5150" max="5151" width="12.8515625" style="1" bestFit="1" customWidth="1"/>
    <col min="5152" max="5152" width="9.421875" style="1" bestFit="1" customWidth="1"/>
    <col min="5153" max="5156" width="9.140625" style="1" customWidth="1"/>
    <col min="5157" max="5157" width="9.421875" style="1" bestFit="1" customWidth="1"/>
    <col min="5158" max="5159" width="12.8515625" style="1" bestFit="1" customWidth="1"/>
    <col min="5160" max="5160" width="9.421875" style="1" bestFit="1" customWidth="1"/>
    <col min="5161" max="5164" width="9.140625" style="1" customWidth="1"/>
    <col min="5165" max="5165" width="9.421875" style="1" bestFit="1" customWidth="1"/>
    <col min="5166" max="5167" width="12.8515625" style="1" bestFit="1" customWidth="1"/>
    <col min="5168" max="5168" width="9.421875" style="1" bestFit="1" customWidth="1"/>
    <col min="5169" max="5172" width="9.140625" style="1" customWidth="1"/>
    <col min="5173" max="5173" width="9.421875" style="1" bestFit="1" customWidth="1"/>
    <col min="5174" max="5175" width="12.8515625" style="1" bestFit="1" customWidth="1"/>
    <col min="5176" max="5176" width="9.421875" style="1" bestFit="1" customWidth="1"/>
    <col min="5177" max="5180" width="9.140625" style="1" customWidth="1"/>
    <col min="5181" max="5181" width="9.421875" style="1" bestFit="1" customWidth="1"/>
    <col min="5182" max="5183" width="12.8515625" style="1" bestFit="1" customWidth="1"/>
    <col min="5184" max="5184" width="9.421875" style="1" bestFit="1" customWidth="1"/>
    <col min="5185" max="5188" width="9.140625" style="1" customWidth="1"/>
    <col min="5189" max="5189" width="9.421875" style="1" bestFit="1" customWidth="1"/>
    <col min="5190" max="5191" width="12.8515625" style="1" bestFit="1" customWidth="1"/>
    <col min="5192" max="5192" width="9.421875" style="1" bestFit="1" customWidth="1"/>
    <col min="5193" max="5196" width="9.140625" style="1" customWidth="1"/>
    <col min="5197" max="5197" width="9.421875" style="1" bestFit="1" customWidth="1"/>
    <col min="5198" max="5199" width="12.8515625" style="1" bestFit="1" customWidth="1"/>
    <col min="5200" max="5200" width="9.421875" style="1" bestFit="1" customWidth="1"/>
    <col min="5201" max="5204" width="9.140625" style="1" customWidth="1"/>
    <col min="5205" max="5205" width="9.421875" style="1" bestFit="1" customWidth="1"/>
    <col min="5206" max="5207" width="12.8515625" style="1" bestFit="1" customWidth="1"/>
    <col min="5208" max="5208" width="9.421875" style="1" bestFit="1" customWidth="1"/>
    <col min="5209" max="5212" width="9.140625" style="1" customWidth="1"/>
    <col min="5213" max="5213" width="9.421875" style="1" bestFit="1" customWidth="1"/>
    <col min="5214" max="5215" width="12.8515625" style="1" bestFit="1" customWidth="1"/>
    <col min="5216" max="5216" width="9.421875" style="1" bestFit="1" customWidth="1"/>
    <col min="5217" max="5220" width="9.140625" style="1" customWidth="1"/>
    <col min="5221" max="5221" width="9.421875" style="1" bestFit="1" customWidth="1"/>
    <col min="5222" max="5223" width="12.8515625" style="1" bestFit="1" customWidth="1"/>
    <col min="5224" max="5224" width="9.421875" style="1" bestFit="1" customWidth="1"/>
    <col min="5225" max="5228" width="9.140625" style="1" customWidth="1"/>
    <col min="5229" max="5229" width="9.421875" style="1" bestFit="1" customWidth="1"/>
    <col min="5230" max="5231" width="12.8515625" style="1" bestFit="1" customWidth="1"/>
    <col min="5232" max="5232" width="9.421875" style="1" bestFit="1" customWidth="1"/>
    <col min="5233" max="5236" width="9.140625" style="1" customWidth="1"/>
    <col min="5237" max="5237" width="9.421875" style="1" bestFit="1" customWidth="1"/>
    <col min="5238" max="5239" width="12.8515625" style="1" bestFit="1" customWidth="1"/>
    <col min="5240" max="5240" width="9.421875" style="1" bestFit="1" customWidth="1"/>
    <col min="5241" max="5244" width="9.140625" style="1" customWidth="1"/>
    <col min="5245" max="5245" width="9.421875" style="1" bestFit="1" customWidth="1"/>
    <col min="5246" max="5247" width="12.8515625" style="1" bestFit="1" customWidth="1"/>
    <col min="5248" max="5248" width="9.421875" style="1" bestFit="1" customWidth="1"/>
    <col min="5249" max="5252" width="9.140625" style="1" customWidth="1"/>
    <col min="5253" max="5253" width="9.421875" style="1" bestFit="1" customWidth="1"/>
    <col min="5254" max="5255" width="12.8515625" style="1" bestFit="1" customWidth="1"/>
    <col min="5256" max="5256" width="9.421875" style="1" bestFit="1" customWidth="1"/>
    <col min="5257" max="5260" width="9.140625" style="1" customWidth="1"/>
    <col min="5261" max="5261" width="9.421875" style="1" bestFit="1" customWidth="1"/>
    <col min="5262" max="5263" width="12.8515625" style="1" bestFit="1" customWidth="1"/>
    <col min="5264" max="5264" width="9.421875" style="1" bestFit="1" customWidth="1"/>
    <col min="5265" max="5268" width="9.140625" style="1" customWidth="1"/>
    <col min="5269" max="5269" width="9.421875" style="1" bestFit="1" customWidth="1"/>
    <col min="5270" max="5271" width="12.8515625" style="1" bestFit="1" customWidth="1"/>
    <col min="5272" max="5272" width="9.421875" style="1" bestFit="1" customWidth="1"/>
    <col min="5273" max="5276" width="9.140625" style="1" customWidth="1"/>
    <col min="5277" max="5277" width="9.421875" style="1" bestFit="1" customWidth="1"/>
    <col min="5278" max="5279" width="12.8515625" style="1" bestFit="1" customWidth="1"/>
    <col min="5280" max="5280" width="9.421875" style="1" bestFit="1" customWidth="1"/>
    <col min="5281" max="5284" width="9.140625" style="1" customWidth="1"/>
    <col min="5285" max="5285" width="9.421875" style="1" bestFit="1" customWidth="1"/>
    <col min="5286" max="5287" width="12.8515625" style="1" bestFit="1" customWidth="1"/>
    <col min="5288" max="5288" width="9.421875" style="1" bestFit="1" customWidth="1"/>
    <col min="5289" max="5292" width="9.140625" style="1" customWidth="1"/>
    <col min="5293" max="5293" width="9.421875" style="1" bestFit="1" customWidth="1"/>
    <col min="5294" max="5295" width="12.8515625" style="1" bestFit="1" customWidth="1"/>
    <col min="5296" max="5296" width="9.421875" style="1" bestFit="1" customWidth="1"/>
    <col min="5297" max="5300" width="9.140625" style="1" customWidth="1"/>
    <col min="5301" max="5301" width="9.421875" style="1" bestFit="1" customWidth="1"/>
    <col min="5302" max="5303" width="12.8515625" style="1" bestFit="1" customWidth="1"/>
    <col min="5304" max="5304" width="9.421875" style="1" bestFit="1" customWidth="1"/>
    <col min="5305" max="5308" width="9.140625" style="1" customWidth="1"/>
    <col min="5309" max="5309" width="9.421875" style="1" bestFit="1" customWidth="1"/>
    <col min="5310" max="5311" width="12.8515625" style="1" bestFit="1" customWidth="1"/>
    <col min="5312" max="5312" width="9.421875" style="1" bestFit="1" customWidth="1"/>
    <col min="5313" max="5316" width="9.140625" style="1" customWidth="1"/>
    <col min="5317" max="5317" width="9.421875" style="1" bestFit="1" customWidth="1"/>
    <col min="5318" max="5319" width="12.8515625" style="1" bestFit="1" customWidth="1"/>
    <col min="5320" max="5320" width="9.421875" style="1" bestFit="1" customWidth="1"/>
    <col min="5321" max="5324" width="9.140625" style="1" customWidth="1"/>
    <col min="5325" max="5325" width="9.421875" style="1" bestFit="1" customWidth="1"/>
    <col min="5326" max="5327" width="12.8515625" style="1" bestFit="1" customWidth="1"/>
    <col min="5328" max="5328" width="9.421875" style="1" bestFit="1" customWidth="1"/>
    <col min="5329" max="5332" width="9.140625" style="1" customWidth="1"/>
    <col min="5333" max="5333" width="9.421875" style="1" bestFit="1" customWidth="1"/>
    <col min="5334" max="5335" width="12.8515625" style="1" bestFit="1" customWidth="1"/>
    <col min="5336" max="5336" width="9.421875" style="1" bestFit="1" customWidth="1"/>
    <col min="5337" max="5340" width="9.140625" style="1" customWidth="1"/>
    <col min="5341" max="5341" width="9.421875" style="1" bestFit="1" customWidth="1"/>
    <col min="5342" max="5343" width="12.8515625" style="1" bestFit="1" customWidth="1"/>
    <col min="5344" max="5344" width="9.421875" style="1" bestFit="1" customWidth="1"/>
    <col min="5345" max="5348" width="9.140625" style="1" customWidth="1"/>
    <col min="5349" max="5349" width="9.421875" style="1" bestFit="1" customWidth="1"/>
    <col min="5350" max="5351" width="12.8515625" style="1" bestFit="1" customWidth="1"/>
    <col min="5352" max="5352" width="9.421875" style="1" bestFit="1" customWidth="1"/>
    <col min="5353" max="5356" width="9.140625" style="1" customWidth="1"/>
    <col min="5357" max="5357" width="9.421875" style="1" bestFit="1" customWidth="1"/>
    <col min="5358" max="5359" width="12.8515625" style="1" bestFit="1" customWidth="1"/>
    <col min="5360" max="5360" width="9.421875" style="1" bestFit="1" customWidth="1"/>
    <col min="5361" max="5364" width="9.140625" style="1" customWidth="1"/>
    <col min="5365" max="5365" width="9.421875" style="1" bestFit="1" customWidth="1"/>
    <col min="5366" max="5367" width="12.8515625" style="1" bestFit="1" customWidth="1"/>
    <col min="5368" max="5368" width="9.421875" style="1" bestFit="1" customWidth="1"/>
    <col min="5369" max="5372" width="9.140625" style="1" customWidth="1"/>
    <col min="5373" max="5373" width="11.57421875" style="1" customWidth="1"/>
    <col min="5374" max="5374" width="16.00390625" style="1" customWidth="1"/>
    <col min="5375" max="5375" width="86.57421875" style="1" customWidth="1"/>
    <col min="5376" max="5376" width="10.140625" style="1" customWidth="1"/>
    <col min="5377" max="5377" width="18.28125" style="1" customWidth="1"/>
    <col min="5378" max="5379" width="9.140625" style="1" hidden="1" customWidth="1"/>
    <col min="5380" max="5380" width="21.421875" style="1" customWidth="1"/>
    <col min="5381" max="5382" width="9.140625" style="1" hidden="1" customWidth="1"/>
    <col min="5383" max="5383" width="25.7109375" style="1" customWidth="1"/>
    <col min="5384" max="5384" width="9.140625" style="1" hidden="1" customWidth="1"/>
    <col min="5385" max="5385" width="4.7109375" style="1" customWidth="1"/>
    <col min="5386" max="5392" width="9.140625" style="1" hidden="1" customWidth="1"/>
    <col min="5393" max="5393" width="15.57421875" style="1" customWidth="1"/>
    <col min="5394" max="5394" width="18.7109375" style="1" customWidth="1"/>
    <col min="5395" max="5395" width="25.7109375" style="1" customWidth="1"/>
    <col min="5396" max="5396" width="15.57421875" style="1" customWidth="1"/>
    <col min="5397" max="5397" width="18.7109375" style="1" customWidth="1"/>
    <col min="5398" max="5398" width="25.7109375" style="1" customWidth="1"/>
    <col min="5399" max="5399" width="15.57421875" style="1" customWidth="1"/>
    <col min="5400" max="5400" width="18.7109375" style="1" customWidth="1"/>
    <col min="5401" max="5401" width="25.7109375" style="1" customWidth="1"/>
    <col min="5402" max="5402" width="9.140625" style="1" customWidth="1"/>
    <col min="5403" max="5403" width="17.421875" style="1" customWidth="1"/>
    <col min="5404" max="5404" width="9.140625" style="1" customWidth="1"/>
    <col min="5405" max="5405" width="9.421875" style="1" bestFit="1" customWidth="1"/>
    <col min="5406" max="5407" width="12.8515625" style="1" bestFit="1" customWidth="1"/>
    <col min="5408" max="5408" width="9.421875" style="1" bestFit="1" customWidth="1"/>
    <col min="5409" max="5412" width="9.140625" style="1" customWidth="1"/>
    <col min="5413" max="5413" width="9.421875" style="1" bestFit="1" customWidth="1"/>
    <col min="5414" max="5415" width="12.8515625" style="1" bestFit="1" customWidth="1"/>
    <col min="5416" max="5416" width="9.421875" style="1" bestFit="1" customWidth="1"/>
    <col min="5417" max="5420" width="9.140625" style="1" customWidth="1"/>
    <col min="5421" max="5421" width="9.421875" style="1" bestFit="1" customWidth="1"/>
    <col min="5422" max="5423" width="12.8515625" style="1" bestFit="1" customWidth="1"/>
    <col min="5424" max="5424" width="9.421875" style="1" bestFit="1" customWidth="1"/>
    <col min="5425" max="5428" width="9.140625" style="1" customWidth="1"/>
    <col min="5429" max="5429" width="9.421875" style="1" bestFit="1" customWidth="1"/>
    <col min="5430" max="5431" width="12.8515625" style="1" bestFit="1" customWidth="1"/>
    <col min="5432" max="5432" width="9.421875" style="1" bestFit="1" customWidth="1"/>
    <col min="5433" max="5436" width="9.140625" style="1" customWidth="1"/>
    <col min="5437" max="5437" width="9.421875" style="1" bestFit="1" customWidth="1"/>
    <col min="5438" max="5439" width="12.8515625" style="1" bestFit="1" customWidth="1"/>
    <col min="5440" max="5440" width="9.421875" style="1" bestFit="1" customWidth="1"/>
    <col min="5441" max="5444" width="9.140625" style="1" customWidth="1"/>
    <col min="5445" max="5445" width="9.421875" style="1" bestFit="1" customWidth="1"/>
    <col min="5446" max="5447" width="12.8515625" style="1" bestFit="1" customWidth="1"/>
    <col min="5448" max="5448" width="9.421875" style="1" bestFit="1" customWidth="1"/>
    <col min="5449" max="5452" width="9.140625" style="1" customWidth="1"/>
    <col min="5453" max="5453" width="9.421875" style="1" bestFit="1" customWidth="1"/>
    <col min="5454" max="5455" width="12.8515625" style="1" bestFit="1" customWidth="1"/>
    <col min="5456" max="5456" width="9.421875" style="1" bestFit="1" customWidth="1"/>
    <col min="5457" max="5460" width="9.140625" style="1" customWidth="1"/>
    <col min="5461" max="5461" width="9.421875" style="1" bestFit="1" customWidth="1"/>
    <col min="5462" max="5463" width="12.8515625" style="1" bestFit="1" customWidth="1"/>
    <col min="5464" max="5464" width="9.421875" style="1" bestFit="1" customWidth="1"/>
    <col min="5465" max="5468" width="9.140625" style="1" customWidth="1"/>
    <col min="5469" max="5469" width="9.421875" style="1" bestFit="1" customWidth="1"/>
    <col min="5470" max="5471" width="12.8515625" style="1" bestFit="1" customWidth="1"/>
    <col min="5472" max="5472" width="9.421875" style="1" bestFit="1" customWidth="1"/>
    <col min="5473" max="5476" width="9.140625" style="1" customWidth="1"/>
    <col min="5477" max="5477" width="9.421875" style="1" bestFit="1" customWidth="1"/>
    <col min="5478" max="5479" width="12.8515625" style="1" bestFit="1" customWidth="1"/>
    <col min="5480" max="5480" width="9.421875" style="1" bestFit="1" customWidth="1"/>
    <col min="5481" max="5484" width="9.140625" style="1" customWidth="1"/>
    <col min="5485" max="5485" width="9.421875" style="1" bestFit="1" customWidth="1"/>
    <col min="5486" max="5487" width="12.8515625" style="1" bestFit="1" customWidth="1"/>
    <col min="5488" max="5488" width="9.421875" style="1" bestFit="1" customWidth="1"/>
    <col min="5489" max="5492" width="9.140625" style="1" customWidth="1"/>
    <col min="5493" max="5493" width="9.421875" style="1" bestFit="1" customWidth="1"/>
    <col min="5494" max="5495" width="12.8515625" style="1" bestFit="1" customWidth="1"/>
    <col min="5496" max="5496" width="9.421875" style="1" bestFit="1" customWidth="1"/>
    <col min="5497" max="5500" width="9.140625" style="1" customWidth="1"/>
    <col min="5501" max="5501" width="9.421875" style="1" bestFit="1" customWidth="1"/>
    <col min="5502" max="5503" width="12.8515625" style="1" bestFit="1" customWidth="1"/>
    <col min="5504" max="5504" width="9.421875" style="1" bestFit="1" customWidth="1"/>
    <col min="5505" max="5508" width="9.140625" style="1" customWidth="1"/>
    <col min="5509" max="5509" width="9.421875" style="1" bestFit="1" customWidth="1"/>
    <col min="5510" max="5511" width="12.8515625" style="1" bestFit="1" customWidth="1"/>
    <col min="5512" max="5512" width="9.421875" style="1" bestFit="1" customWidth="1"/>
    <col min="5513" max="5516" width="9.140625" style="1" customWidth="1"/>
    <col min="5517" max="5517" width="9.421875" style="1" bestFit="1" customWidth="1"/>
    <col min="5518" max="5519" width="12.8515625" style="1" bestFit="1" customWidth="1"/>
    <col min="5520" max="5520" width="9.421875" style="1" bestFit="1" customWidth="1"/>
    <col min="5521" max="5524" width="9.140625" style="1" customWidth="1"/>
    <col min="5525" max="5525" width="9.421875" style="1" bestFit="1" customWidth="1"/>
    <col min="5526" max="5527" width="12.8515625" style="1" bestFit="1" customWidth="1"/>
    <col min="5528" max="5528" width="9.421875" style="1" bestFit="1" customWidth="1"/>
    <col min="5529" max="5532" width="9.140625" style="1" customWidth="1"/>
    <col min="5533" max="5533" width="9.421875" style="1" bestFit="1" customWidth="1"/>
    <col min="5534" max="5535" width="12.8515625" style="1" bestFit="1" customWidth="1"/>
    <col min="5536" max="5536" width="9.421875" style="1" bestFit="1" customWidth="1"/>
    <col min="5537" max="5540" width="9.140625" style="1" customWidth="1"/>
    <col min="5541" max="5541" width="9.421875" style="1" bestFit="1" customWidth="1"/>
    <col min="5542" max="5543" width="12.8515625" style="1" bestFit="1" customWidth="1"/>
    <col min="5544" max="5544" width="9.421875" style="1" bestFit="1" customWidth="1"/>
    <col min="5545" max="5548" width="9.140625" style="1" customWidth="1"/>
    <col min="5549" max="5549" width="9.421875" style="1" bestFit="1" customWidth="1"/>
    <col min="5550" max="5551" width="12.8515625" style="1" bestFit="1" customWidth="1"/>
    <col min="5552" max="5552" width="9.421875" style="1" bestFit="1" customWidth="1"/>
    <col min="5553" max="5556" width="9.140625" style="1" customWidth="1"/>
    <col min="5557" max="5557" width="9.421875" style="1" bestFit="1" customWidth="1"/>
    <col min="5558" max="5559" width="12.8515625" style="1" bestFit="1" customWidth="1"/>
    <col min="5560" max="5560" width="9.421875" style="1" bestFit="1" customWidth="1"/>
    <col min="5561" max="5564" width="9.140625" style="1" customWidth="1"/>
    <col min="5565" max="5565" width="9.421875" style="1" bestFit="1" customWidth="1"/>
    <col min="5566" max="5567" width="12.8515625" style="1" bestFit="1" customWidth="1"/>
    <col min="5568" max="5568" width="9.421875" style="1" bestFit="1" customWidth="1"/>
    <col min="5569" max="5572" width="9.140625" style="1" customWidth="1"/>
    <col min="5573" max="5573" width="9.421875" style="1" bestFit="1" customWidth="1"/>
    <col min="5574" max="5575" width="12.8515625" style="1" bestFit="1" customWidth="1"/>
    <col min="5576" max="5576" width="9.421875" style="1" bestFit="1" customWidth="1"/>
    <col min="5577" max="5580" width="9.140625" style="1" customWidth="1"/>
    <col min="5581" max="5581" width="9.421875" style="1" bestFit="1" customWidth="1"/>
    <col min="5582" max="5583" width="12.8515625" style="1" bestFit="1" customWidth="1"/>
    <col min="5584" max="5584" width="9.421875" style="1" bestFit="1" customWidth="1"/>
    <col min="5585" max="5588" width="9.140625" style="1" customWidth="1"/>
    <col min="5589" max="5589" width="9.421875" style="1" bestFit="1" customWidth="1"/>
    <col min="5590" max="5591" width="12.8515625" style="1" bestFit="1" customWidth="1"/>
    <col min="5592" max="5592" width="9.421875" style="1" bestFit="1" customWidth="1"/>
    <col min="5593" max="5596" width="9.140625" style="1" customWidth="1"/>
    <col min="5597" max="5597" width="9.421875" style="1" bestFit="1" customWidth="1"/>
    <col min="5598" max="5599" width="12.8515625" style="1" bestFit="1" customWidth="1"/>
    <col min="5600" max="5600" width="9.421875" style="1" bestFit="1" customWidth="1"/>
    <col min="5601" max="5604" width="9.140625" style="1" customWidth="1"/>
    <col min="5605" max="5605" width="9.421875" style="1" bestFit="1" customWidth="1"/>
    <col min="5606" max="5607" width="12.8515625" style="1" bestFit="1" customWidth="1"/>
    <col min="5608" max="5608" width="9.421875" style="1" bestFit="1" customWidth="1"/>
    <col min="5609" max="5612" width="9.140625" style="1" customWidth="1"/>
    <col min="5613" max="5613" width="9.421875" style="1" bestFit="1" customWidth="1"/>
    <col min="5614" max="5615" width="12.8515625" style="1" bestFit="1" customWidth="1"/>
    <col min="5616" max="5616" width="9.421875" style="1" bestFit="1" customWidth="1"/>
    <col min="5617" max="5620" width="9.140625" style="1" customWidth="1"/>
    <col min="5621" max="5621" width="9.421875" style="1" bestFit="1" customWidth="1"/>
    <col min="5622" max="5623" width="12.8515625" style="1" bestFit="1" customWidth="1"/>
    <col min="5624" max="5624" width="9.421875" style="1" bestFit="1" customWidth="1"/>
    <col min="5625" max="5628" width="9.140625" style="1" customWidth="1"/>
    <col min="5629" max="5629" width="11.57421875" style="1" customWidth="1"/>
    <col min="5630" max="5630" width="16.00390625" style="1" customWidth="1"/>
    <col min="5631" max="5631" width="86.57421875" style="1" customWidth="1"/>
    <col min="5632" max="5632" width="10.140625" style="1" customWidth="1"/>
    <col min="5633" max="5633" width="18.28125" style="1" customWidth="1"/>
    <col min="5634" max="5635" width="9.140625" style="1" hidden="1" customWidth="1"/>
    <col min="5636" max="5636" width="21.421875" style="1" customWidth="1"/>
    <col min="5637" max="5638" width="9.140625" style="1" hidden="1" customWidth="1"/>
    <col min="5639" max="5639" width="25.7109375" style="1" customWidth="1"/>
    <col min="5640" max="5640" width="9.140625" style="1" hidden="1" customWidth="1"/>
    <col min="5641" max="5641" width="4.7109375" style="1" customWidth="1"/>
    <col min="5642" max="5648" width="9.140625" style="1" hidden="1" customWidth="1"/>
    <col min="5649" max="5649" width="15.57421875" style="1" customWidth="1"/>
    <col min="5650" max="5650" width="18.7109375" style="1" customWidth="1"/>
    <col min="5651" max="5651" width="25.7109375" style="1" customWidth="1"/>
    <col min="5652" max="5652" width="15.57421875" style="1" customWidth="1"/>
    <col min="5653" max="5653" width="18.7109375" style="1" customWidth="1"/>
    <col min="5654" max="5654" width="25.7109375" style="1" customWidth="1"/>
    <col min="5655" max="5655" width="15.57421875" style="1" customWidth="1"/>
    <col min="5656" max="5656" width="18.7109375" style="1" customWidth="1"/>
    <col min="5657" max="5657" width="25.7109375" style="1" customWidth="1"/>
    <col min="5658" max="5658" width="9.140625" style="1" customWidth="1"/>
    <col min="5659" max="5659" width="17.421875" style="1" customWidth="1"/>
    <col min="5660" max="5660" width="9.140625" style="1" customWidth="1"/>
    <col min="5661" max="5661" width="9.421875" style="1" bestFit="1" customWidth="1"/>
    <col min="5662" max="5663" width="12.8515625" style="1" bestFit="1" customWidth="1"/>
    <col min="5664" max="5664" width="9.421875" style="1" bestFit="1" customWidth="1"/>
    <col min="5665" max="5668" width="9.140625" style="1" customWidth="1"/>
    <col min="5669" max="5669" width="9.421875" style="1" bestFit="1" customWidth="1"/>
    <col min="5670" max="5671" width="12.8515625" style="1" bestFit="1" customWidth="1"/>
    <col min="5672" max="5672" width="9.421875" style="1" bestFit="1" customWidth="1"/>
    <col min="5673" max="5676" width="9.140625" style="1" customWidth="1"/>
    <col min="5677" max="5677" width="9.421875" style="1" bestFit="1" customWidth="1"/>
    <col min="5678" max="5679" width="12.8515625" style="1" bestFit="1" customWidth="1"/>
    <col min="5680" max="5680" width="9.421875" style="1" bestFit="1" customWidth="1"/>
    <col min="5681" max="5684" width="9.140625" style="1" customWidth="1"/>
    <col min="5685" max="5685" width="9.421875" style="1" bestFit="1" customWidth="1"/>
    <col min="5686" max="5687" width="12.8515625" style="1" bestFit="1" customWidth="1"/>
    <col min="5688" max="5688" width="9.421875" style="1" bestFit="1" customWidth="1"/>
    <col min="5689" max="5692" width="9.140625" style="1" customWidth="1"/>
    <col min="5693" max="5693" width="9.421875" style="1" bestFit="1" customWidth="1"/>
    <col min="5694" max="5695" width="12.8515625" style="1" bestFit="1" customWidth="1"/>
    <col min="5696" max="5696" width="9.421875" style="1" bestFit="1" customWidth="1"/>
    <col min="5697" max="5700" width="9.140625" style="1" customWidth="1"/>
    <col min="5701" max="5701" width="9.421875" style="1" bestFit="1" customWidth="1"/>
    <col min="5702" max="5703" width="12.8515625" style="1" bestFit="1" customWidth="1"/>
    <col min="5704" max="5704" width="9.421875" style="1" bestFit="1" customWidth="1"/>
    <col min="5705" max="5708" width="9.140625" style="1" customWidth="1"/>
    <col min="5709" max="5709" width="9.421875" style="1" bestFit="1" customWidth="1"/>
    <col min="5710" max="5711" width="12.8515625" style="1" bestFit="1" customWidth="1"/>
    <col min="5712" max="5712" width="9.421875" style="1" bestFit="1" customWidth="1"/>
    <col min="5713" max="5716" width="9.140625" style="1" customWidth="1"/>
    <col min="5717" max="5717" width="9.421875" style="1" bestFit="1" customWidth="1"/>
    <col min="5718" max="5719" width="12.8515625" style="1" bestFit="1" customWidth="1"/>
    <col min="5720" max="5720" width="9.421875" style="1" bestFit="1" customWidth="1"/>
    <col min="5721" max="5724" width="9.140625" style="1" customWidth="1"/>
    <col min="5725" max="5725" width="9.421875" style="1" bestFit="1" customWidth="1"/>
    <col min="5726" max="5727" width="12.8515625" style="1" bestFit="1" customWidth="1"/>
    <col min="5728" max="5728" width="9.421875" style="1" bestFit="1" customWidth="1"/>
    <col min="5729" max="5732" width="9.140625" style="1" customWidth="1"/>
    <col min="5733" max="5733" width="9.421875" style="1" bestFit="1" customWidth="1"/>
    <col min="5734" max="5735" width="12.8515625" style="1" bestFit="1" customWidth="1"/>
    <col min="5736" max="5736" width="9.421875" style="1" bestFit="1" customWidth="1"/>
    <col min="5737" max="5740" width="9.140625" style="1" customWidth="1"/>
    <col min="5741" max="5741" width="9.421875" style="1" bestFit="1" customWidth="1"/>
    <col min="5742" max="5743" width="12.8515625" style="1" bestFit="1" customWidth="1"/>
    <col min="5744" max="5744" width="9.421875" style="1" bestFit="1" customWidth="1"/>
    <col min="5745" max="5748" width="9.140625" style="1" customWidth="1"/>
    <col min="5749" max="5749" width="9.421875" style="1" bestFit="1" customWidth="1"/>
    <col min="5750" max="5751" width="12.8515625" style="1" bestFit="1" customWidth="1"/>
    <col min="5752" max="5752" width="9.421875" style="1" bestFit="1" customWidth="1"/>
    <col min="5753" max="5756" width="9.140625" style="1" customWidth="1"/>
    <col min="5757" max="5757" width="9.421875" style="1" bestFit="1" customWidth="1"/>
    <col min="5758" max="5759" width="12.8515625" style="1" bestFit="1" customWidth="1"/>
    <col min="5760" max="5760" width="9.421875" style="1" bestFit="1" customWidth="1"/>
    <col min="5761" max="5764" width="9.140625" style="1" customWidth="1"/>
    <col min="5765" max="5765" width="9.421875" style="1" bestFit="1" customWidth="1"/>
    <col min="5766" max="5767" width="12.8515625" style="1" bestFit="1" customWidth="1"/>
    <col min="5768" max="5768" width="9.421875" style="1" bestFit="1" customWidth="1"/>
    <col min="5769" max="5772" width="9.140625" style="1" customWidth="1"/>
    <col min="5773" max="5773" width="9.421875" style="1" bestFit="1" customWidth="1"/>
    <col min="5774" max="5775" width="12.8515625" style="1" bestFit="1" customWidth="1"/>
    <col min="5776" max="5776" width="9.421875" style="1" bestFit="1" customWidth="1"/>
    <col min="5777" max="5780" width="9.140625" style="1" customWidth="1"/>
    <col min="5781" max="5781" width="9.421875" style="1" bestFit="1" customWidth="1"/>
    <col min="5782" max="5783" width="12.8515625" style="1" bestFit="1" customWidth="1"/>
    <col min="5784" max="5784" width="9.421875" style="1" bestFit="1" customWidth="1"/>
    <col min="5785" max="5788" width="9.140625" style="1" customWidth="1"/>
    <col min="5789" max="5789" width="9.421875" style="1" bestFit="1" customWidth="1"/>
    <col min="5790" max="5791" width="12.8515625" style="1" bestFit="1" customWidth="1"/>
    <col min="5792" max="5792" width="9.421875" style="1" bestFit="1" customWidth="1"/>
    <col min="5793" max="5796" width="9.140625" style="1" customWidth="1"/>
    <col min="5797" max="5797" width="9.421875" style="1" bestFit="1" customWidth="1"/>
    <col min="5798" max="5799" width="12.8515625" style="1" bestFit="1" customWidth="1"/>
    <col min="5800" max="5800" width="9.421875" style="1" bestFit="1" customWidth="1"/>
    <col min="5801" max="5804" width="9.140625" style="1" customWidth="1"/>
    <col min="5805" max="5805" width="9.421875" style="1" bestFit="1" customWidth="1"/>
    <col min="5806" max="5807" width="12.8515625" style="1" bestFit="1" customWidth="1"/>
    <col min="5808" max="5808" width="9.421875" style="1" bestFit="1" customWidth="1"/>
    <col min="5809" max="5812" width="9.140625" style="1" customWidth="1"/>
    <col min="5813" max="5813" width="9.421875" style="1" bestFit="1" customWidth="1"/>
    <col min="5814" max="5815" width="12.8515625" style="1" bestFit="1" customWidth="1"/>
    <col min="5816" max="5816" width="9.421875" style="1" bestFit="1" customWidth="1"/>
    <col min="5817" max="5820" width="9.140625" style="1" customWidth="1"/>
    <col min="5821" max="5821" width="9.421875" style="1" bestFit="1" customWidth="1"/>
    <col min="5822" max="5823" width="12.8515625" style="1" bestFit="1" customWidth="1"/>
    <col min="5824" max="5824" width="9.421875" style="1" bestFit="1" customWidth="1"/>
    <col min="5825" max="5828" width="9.140625" style="1" customWidth="1"/>
    <col min="5829" max="5829" width="9.421875" style="1" bestFit="1" customWidth="1"/>
    <col min="5830" max="5831" width="12.8515625" style="1" bestFit="1" customWidth="1"/>
    <col min="5832" max="5832" width="9.421875" style="1" bestFit="1" customWidth="1"/>
    <col min="5833" max="5836" width="9.140625" style="1" customWidth="1"/>
    <col min="5837" max="5837" width="9.421875" style="1" bestFit="1" customWidth="1"/>
    <col min="5838" max="5839" width="12.8515625" style="1" bestFit="1" customWidth="1"/>
    <col min="5840" max="5840" width="9.421875" style="1" bestFit="1" customWidth="1"/>
    <col min="5841" max="5844" width="9.140625" style="1" customWidth="1"/>
    <col min="5845" max="5845" width="9.421875" style="1" bestFit="1" customWidth="1"/>
    <col min="5846" max="5847" width="12.8515625" style="1" bestFit="1" customWidth="1"/>
    <col min="5848" max="5848" width="9.421875" style="1" bestFit="1" customWidth="1"/>
    <col min="5849" max="5852" width="9.140625" style="1" customWidth="1"/>
    <col min="5853" max="5853" width="9.421875" style="1" bestFit="1" customWidth="1"/>
    <col min="5854" max="5855" width="12.8515625" style="1" bestFit="1" customWidth="1"/>
    <col min="5856" max="5856" width="9.421875" style="1" bestFit="1" customWidth="1"/>
    <col min="5857" max="5860" width="9.140625" style="1" customWidth="1"/>
    <col min="5861" max="5861" width="9.421875" style="1" bestFit="1" customWidth="1"/>
    <col min="5862" max="5863" width="12.8515625" style="1" bestFit="1" customWidth="1"/>
    <col min="5864" max="5864" width="9.421875" style="1" bestFit="1" customWidth="1"/>
    <col min="5865" max="5868" width="9.140625" style="1" customWidth="1"/>
    <col min="5869" max="5869" width="9.421875" style="1" bestFit="1" customWidth="1"/>
    <col min="5870" max="5871" width="12.8515625" style="1" bestFit="1" customWidth="1"/>
    <col min="5872" max="5872" width="9.421875" style="1" bestFit="1" customWidth="1"/>
    <col min="5873" max="5876" width="9.140625" style="1" customWidth="1"/>
    <col min="5877" max="5877" width="9.421875" style="1" bestFit="1" customWidth="1"/>
    <col min="5878" max="5879" width="12.8515625" style="1" bestFit="1" customWidth="1"/>
    <col min="5880" max="5880" width="9.421875" style="1" bestFit="1" customWidth="1"/>
    <col min="5881" max="5884" width="9.140625" style="1" customWidth="1"/>
    <col min="5885" max="5885" width="11.57421875" style="1" customWidth="1"/>
    <col min="5886" max="5886" width="16.00390625" style="1" customWidth="1"/>
    <col min="5887" max="5887" width="86.57421875" style="1" customWidth="1"/>
    <col min="5888" max="5888" width="10.140625" style="1" customWidth="1"/>
    <col min="5889" max="5889" width="18.28125" style="1" customWidth="1"/>
    <col min="5890" max="5891" width="9.140625" style="1" hidden="1" customWidth="1"/>
    <col min="5892" max="5892" width="21.421875" style="1" customWidth="1"/>
    <col min="5893" max="5894" width="9.140625" style="1" hidden="1" customWidth="1"/>
    <col min="5895" max="5895" width="25.7109375" style="1" customWidth="1"/>
    <col min="5896" max="5896" width="9.140625" style="1" hidden="1" customWidth="1"/>
    <col min="5897" max="5897" width="4.7109375" style="1" customWidth="1"/>
    <col min="5898" max="5904" width="9.140625" style="1" hidden="1" customWidth="1"/>
    <col min="5905" max="5905" width="15.57421875" style="1" customWidth="1"/>
    <col min="5906" max="5906" width="18.7109375" style="1" customWidth="1"/>
    <col min="5907" max="5907" width="25.7109375" style="1" customWidth="1"/>
    <col min="5908" max="5908" width="15.57421875" style="1" customWidth="1"/>
    <col min="5909" max="5909" width="18.7109375" style="1" customWidth="1"/>
    <col min="5910" max="5910" width="25.7109375" style="1" customWidth="1"/>
    <col min="5911" max="5911" width="15.57421875" style="1" customWidth="1"/>
    <col min="5912" max="5912" width="18.7109375" style="1" customWidth="1"/>
    <col min="5913" max="5913" width="25.7109375" style="1" customWidth="1"/>
    <col min="5914" max="5914" width="9.140625" style="1" customWidth="1"/>
    <col min="5915" max="5915" width="17.421875" style="1" customWidth="1"/>
    <col min="5916" max="5916" width="9.140625" style="1" customWidth="1"/>
    <col min="5917" max="5917" width="9.421875" style="1" bestFit="1" customWidth="1"/>
    <col min="5918" max="5919" width="12.8515625" style="1" bestFit="1" customWidth="1"/>
    <col min="5920" max="5920" width="9.421875" style="1" bestFit="1" customWidth="1"/>
    <col min="5921" max="5924" width="9.140625" style="1" customWidth="1"/>
    <col min="5925" max="5925" width="9.421875" style="1" bestFit="1" customWidth="1"/>
    <col min="5926" max="5927" width="12.8515625" style="1" bestFit="1" customWidth="1"/>
    <col min="5928" max="5928" width="9.421875" style="1" bestFit="1" customWidth="1"/>
    <col min="5929" max="5932" width="9.140625" style="1" customWidth="1"/>
    <col min="5933" max="5933" width="9.421875" style="1" bestFit="1" customWidth="1"/>
    <col min="5934" max="5935" width="12.8515625" style="1" bestFit="1" customWidth="1"/>
    <col min="5936" max="5936" width="9.421875" style="1" bestFit="1" customWidth="1"/>
    <col min="5937" max="5940" width="9.140625" style="1" customWidth="1"/>
    <col min="5941" max="5941" width="9.421875" style="1" bestFit="1" customWidth="1"/>
    <col min="5942" max="5943" width="12.8515625" style="1" bestFit="1" customWidth="1"/>
    <col min="5944" max="5944" width="9.421875" style="1" bestFit="1" customWidth="1"/>
    <col min="5945" max="5948" width="9.140625" style="1" customWidth="1"/>
    <col min="5949" max="5949" width="9.421875" style="1" bestFit="1" customWidth="1"/>
    <col min="5950" max="5951" width="12.8515625" style="1" bestFit="1" customWidth="1"/>
    <col min="5952" max="5952" width="9.421875" style="1" bestFit="1" customWidth="1"/>
    <col min="5953" max="5956" width="9.140625" style="1" customWidth="1"/>
    <col min="5957" max="5957" width="9.421875" style="1" bestFit="1" customWidth="1"/>
    <col min="5958" max="5959" width="12.8515625" style="1" bestFit="1" customWidth="1"/>
    <col min="5960" max="5960" width="9.421875" style="1" bestFit="1" customWidth="1"/>
    <col min="5961" max="5964" width="9.140625" style="1" customWidth="1"/>
    <col min="5965" max="5965" width="9.421875" style="1" bestFit="1" customWidth="1"/>
    <col min="5966" max="5967" width="12.8515625" style="1" bestFit="1" customWidth="1"/>
    <col min="5968" max="5968" width="9.421875" style="1" bestFit="1" customWidth="1"/>
    <col min="5969" max="5972" width="9.140625" style="1" customWidth="1"/>
    <col min="5973" max="5973" width="9.421875" style="1" bestFit="1" customWidth="1"/>
    <col min="5974" max="5975" width="12.8515625" style="1" bestFit="1" customWidth="1"/>
    <col min="5976" max="5976" width="9.421875" style="1" bestFit="1" customWidth="1"/>
    <col min="5977" max="5980" width="9.140625" style="1" customWidth="1"/>
    <col min="5981" max="5981" width="9.421875" style="1" bestFit="1" customWidth="1"/>
    <col min="5982" max="5983" width="12.8515625" style="1" bestFit="1" customWidth="1"/>
    <col min="5984" max="5984" width="9.421875" style="1" bestFit="1" customWidth="1"/>
    <col min="5985" max="5988" width="9.140625" style="1" customWidth="1"/>
    <col min="5989" max="5989" width="9.421875" style="1" bestFit="1" customWidth="1"/>
    <col min="5990" max="5991" width="12.8515625" style="1" bestFit="1" customWidth="1"/>
    <col min="5992" max="5992" width="9.421875" style="1" bestFit="1" customWidth="1"/>
    <col min="5993" max="5996" width="9.140625" style="1" customWidth="1"/>
    <col min="5997" max="5997" width="9.421875" style="1" bestFit="1" customWidth="1"/>
    <col min="5998" max="5999" width="12.8515625" style="1" bestFit="1" customWidth="1"/>
    <col min="6000" max="6000" width="9.421875" style="1" bestFit="1" customWidth="1"/>
    <col min="6001" max="6004" width="9.140625" style="1" customWidth="1"/>
    <col min="6005" max="6005" width="9.421875" style="1" bestFit="1" customWidth="1"/>
    <col min="6006" max="6007" width="12.8515625" style="1" bestFit="1" customWidth="1"/>
    <col min="6008" max="6008" width="9.421875" style="1" bestFit="1" customWidth="1"/>
    <col min="6009" max="6012" width="9.140625" style="1" customWidth="1"/>
    <col min="6013" max="6013" width="9.421875" style="1" bestFit="1" customWidth="1"/>
    <col min="6014" max="6015" width="12.8515625" style="1" bestFit="1" customWidth="1"/>
    <col min="6016" max="6016" width="9.421875" style="1" bestFit="1" customWidth="1"/>
    <col min="6017" max="6020" width="9.140625" style="1" customWidth="1"/>
    <col min="6021" max="6021" width="9.421875" style="1" bestFit="1" customWidth="1"/>
    <col min="6022" max="6023" width="12.8515625" style="1" bestFit="1" customWidth="1"/>
    <col min="6024" max="6024" width="9.421875" style="1" bestFit="1" customWidth="1"/>
    <col min="6025" max="6028" width="9.140625" style="1" customWidth="1"/>
    <col min="6029" max="6029" width="9.421875" style="1" bestFit="1" customWidth="1"/>
    <col min="6030" max="6031" width="12.8515625" style="1" bestFit="1" customWidth="1"/>
    <col min="6032" max="6032" width="9.421875" style="1" bestFit="1" customWidth="1"/>
    <col min="6033" max="6036" width="9.140625" style="1" customWidth="1"/>
    <col min="6037" max="6037" width="9.421875" style="1" bestFit="1" customWidth="1"/>
    <col min="6038" max="6039" width="12.8515625" style="1" bestFit="1" customWidth="1"/>
    <col min="6040" max="6040" width="9.421875" style="1" bestFit="1" customWidth="1"/>
    <col min="6041" max="6044" width="9.140625" style="1" customWidth="1"/>
    <col min="6045" max="6045" width="9.421875" style="1" bestFit="1" customWidth="1"/>
    <col min="6046" max="6047" width="12.8515625" style="1" bestFit="1" customWidth="1"/>
    <col min="6048" max="6048" width="9.421875" style="1" bestFit="1" customWidth="1"/>
    <col min="6049" max="6052" width="9.140625" style="1" customWidth="1"/>
    <col min="6053" max="6053" width="9.421875" style="1" bestFit="1" customWidth="1"/>
    <col min="6054" max="6055" width="12.8515625" style="1" bestFit="1" customWidth="1"/>
    <col min="6056" max="6056" width="9.421875" style="1" bestFit="1" customWidth="1"/>
    <col min="6057" max="6060" width="9.140625" style="1" customWidth="1"/>
    <col min="6061" max="6061" width="9.421875" style="1" bestFit="1" customWidth="1"/>
    <col min="6062" max="6063" width="12.8515625" style="1" bestFit="1" customWidth="1"/>
    <col min="6064" max="6064" width="9.421875" style="1" bestFit="1" customWidth="1"/>
    <col min="6065" max="6068" width="9.140625" style="1" customWidth="1"/>
    <col min="6069" max="6069" width="9.421875" style="1" bestFit="1" customWidth="1"/>
    <col min="6070" max="6071" width="12.8515625" style="1" bestFit="1" customWidth="1"/>
    <col min="6072" max="6072" width="9.421875" style="1" bestFit="1" customWidth="1"/>
    <col min="6073" max="6076" width="9.140625" style="1" customWidth="1"/>
    <col min="6077" max="6077" width="9.421875" style="1" bestFit="1" customWidth="1"/>
    <col min="6078" max="6079" width="12.8515625" style="1" bestFit="1" customWidth="1"/>
    <col min="6080" max="6080" width="9.421875" style="1" bestFit="1" customWidth="1"/>
    <col min="6081" max="6084" width="9.140625" style="1" customWidth="1"/>
    <col min="6085" max="6085" width="9.421875" style="1" bestFit="1" customWidth="1"/>
    <col min="6086" max="6087" width="12.8515625" style="1" bestFit="1" customWidth="1"/>
    <col min="6088" max="6088" width="9.421875" style="1" bestFit="1" customWidth="1"/>
    <col min="6089" max="6092" width="9.140625" style="1" customWidth="1"/>
    <col min="6093" max="6093" width="9.421875" style="1" bestFit="1" customWidth="1"/>
    <col min="6094" max="6095" width="12.8515625" style="1" bestFit="1" customWidth="1"/>
    <col min="6096" max="6096" width="9.421875" style="1" bestFit="1" customWidth="1"/>
    <col min="6097" max="6100" width="9.140625" style="1" customWidth="1"/>
    <col min="6101" max="6101" width="9.421875" style="1" bestFit="1" customWidth="1"/>
    <col min="6102" max="6103" width="12.8515625" style="1" bestFit="1" customWidth="1"/>
    <col min="6104" max="6104" width="9.421875" style="1" bestFit="1" customWidth="1"/>
    <col min="6105" max="6108" width="9.140625" style="1" customWidth="1"/>
    <col min="6109" max="6109" width="9.421875" style="1" bestFit="1" customWidth="1"/>
    <col min="6110" max="6111" width="12.8515625" style="1" bestFit="1" customWidth="1"/>
    <col min="6112" max="6112" width="9.421875" style="1" bestFit="1" customWidth="1"/>
    <col min="6113" max="6116" width="9.140625" style="1" customWidth="1"/>
    <col min="6117" max="6117" width="9.421875" style="1" bestFit="1" customWidth="1"/>
    <col min="6118" max="6119" width="12.8515625" style="1" bestFit="1" customWidth="1"/>
    <col min="6120" max="6120" width="9.421875" style="1" bestFit="1" customWidth="1"/>
    <col min="6121" max="6124" width="9.140625" style="1" customWidth="1"/>
    <col min="6125" max="6125" width="9.421875" style="1" bestFit="1" customWidth="1"/>
    <col min="6126" max="6127" width="12.8515625" style="1" bestFit="1" customWidth="1"/>
    <col min="6128" max="6128" width="9.421875" style="1" bestFit="1" customWidth="1"/>
    <col min="6129" max="6132" width="9.140625" style="1" customWidth="1"/>
    <col min="6133" max="6133" width="9.421875" style="1" bestFit="1" customWidth="1"/>
    <col min="6134" max="6135" width="12.8515625" style="1" bestFit="1" customWidth="1"/>
    <col min="6136" max="6136" width="9.421875" style="1" bestFit="1" customWidth="1"/>
    <col min="6137" max="6140" width="9.140625" style="1" customWidth="1"/>
    <col min="6141" max="6141" width="11.57421875" style="1" customWidth="1"/>
    <col min="6142" max="6142" width="16.00390625" style="1" customWidth="1"/>
    <col min="6143" max="6143" width="86.57421875" style="1" customWidth="1"/>
    <col min="6144" max="6144" width="10.140625" style="1" customWidth="1"/>
    <col min="6145" max="6145" width="18.28125" style="1" customWidth="1"/>
    <col min="6146" max="6147" width="9.140625" style="1" hidden="1" customWidth="1"/>
    <col min="6148" max="6148" width="21.421875" style="1" customWidth="1"/>
    <col min="6149" max="6150" width="9.140625" style="1" hidden="1" customWidth="1"/>
    <col min="6151" max="6151" width="25.7109375" style="1" customWidth="1"/>
    <col min="6152" max="6152" width="9.140625" style="1" hidden="1" customWidth="1"/>
    <col min="6153" max="6153" width="4.7109375" style="1" customWidth="1"/>
    <col min="6154" max="6160" width="9.140625" style="1" hidden="1" customWidth="1"/>
    <col min="6161" max="6161" width="15.57421875" style="1" customWidth="1"/>
    <col min="6162" max="6162" width="18.7109375" style="1" customWidth="1"/>
    <col min="6163" max="6163" width="25.7109375" style="1" customWidth="1"/>
    <col min="6164" max="6164" width="15.57421875" style="1" customWidth="1"/>
    <col min="6165" max="6165" width="18.7109375" style="1" customWidth="1"/>
    <col min="6166" max="6166" width="25.7109375" style="1" customWidth="1"/>
    <col min="6167" max="6167" width="15.57421875" style="1" customWidth="1"/>
    <col min="6168" max="6168" width="18.7109375" style="1" customWidth="1"/>
    <col min="6169" max="6169" width="25.7109375" style="1" customWidth="1"/>
    <col min="6170" max="6170" width="9.140625" style="1" customWidth="1"/>
    <col min="6171" max="6171" width="17.421875" style="1" customWidth="1"/>
    <col min="6172" max="6172" width="9.140625" style="1" customWidth="1"/>
    <col min="6173" max="6173" width="9.421875" style="1" bestFit="1" customWidth="1"/>
    <col min="6174" max="6175" width="12.8515625" style="1" bestFit="1" customWidth="1"/>
    <col min="6176" max="6176" width="9.421875" style="1" bestFit="1" customWidth="1"/>
    <col min="6177" max="6180" width="9.140625" style="1" customWidth="1"/>
    <col min="6181" max="6181" width="9.421875" style="1" bestFit="1" customWidth="1"/>
    <col min="6182" max="6183" width="12.8515625" style="1" bestFit="1" customWidth="1"/>
    <col min="6184" max="6184" width="9.421875" style="1" bestFit="1" customWidth="1"/>
    <col min="6185" max="6188" width="9.140625" style="1" customWidth="1"/>
    <col min="6189" max="6189" width="9.421875" style="1" bestFit="1" customWidth="1"/>
    <col min="6190" max="6191" width="12.8515625" style="1" bestFit="1" customWidth="1"/>
    <col min="6192" max="6192" width="9.421875" style="1" bestFit="1" customWidth="1"/>
    <col min="6193" max="6196" width="9.140625" style="1" customWidth="1"/>
    <col min="6197" max="6197" width="9.421875" style="1" bestFit="1" customWidth="1"/>
    <col min="6198" max="6199" width="12.8515625" style="1" bestFit="1" customWidth="1"/>
    <col min="6200" max="6200" width="9.421875" style="1" bestFit="1" customWidth="1"/>
    <col min="6201" max="6204" width="9.140625" style="1" customWidth="1"/>
    <col min="6205" max="6205" width="9.421875" style="1" bestFit="1" customWidth="1"/>
    <col min="6206" max="6207" width="12.8515625" style="1" bestFit="1" customWidth="1"/>
    <col min="6208" max="6208" width="9.421875" style="1" bestFit="1" customWidth="1"/>
    <col min="6209" max="6212" width="9.140625" style="1" customWidth="1"/>
    <col min="6213" max="6213" width="9.421875" style="1" bestFit="1" customWidth="1"/>
    <col min="6214" max="6215" width="12.8515625" style="1" bestFit="1" customWidth="1"/>
    <col min="6216" max="6216" width="9.421875" style="1" bestFit="1" customWidth="1"/>
    <col min="6217" max="6220" width="9.140625" style="1" customWidth="1"/>
    <col min="6221" max="6221" width="9.421875" style="1" bestFit="1" customWidth="1"/>
    <col min="6222" max="6223" width="12.8515625" style="1" bestFit="1" customWidth="1"/>
    <col min="6224" max="6224" width="9.421875" style="1" bestFit="1" customWidth="1"/>
    <col min="6225" max="6228" width="9.140625" style="1" customWidth="1"/>
    <col min="6229" max="6229" width="9.421875" style="1" bestFit="1" customWidth="1"/>
    <col min="6230" max="6231" width="12.8515625" style="1" bestFit="1" customWidth="1"/>
    <col min="6232" max="6232" width="9.421875" style="1" bestFit="1" customWidth="1"/>
    <col min="6233" max="6236" width="9.140625" style="1" customWidth="1"/>
    <col min="6237" max="6237" width="9.421875" style="1" bestFit="1" customWidth="1"/>
    <col min="6238" max="6239" width="12.8515625" style="1" bestFit="1" customWidth="1"/>
    <col min="6240" max="6240" width="9.421875" style="1" bestFit="1" customWidth="1"/>
    <col min="6241" max="6244" width="9.140625" style="1" customWidth="1"/>
    <col min="6245" max="6245" width="9.421875" style="1" bestFit="1" customWidth="1"/>
    <col min="6246" max="6247" width="12.8515625" style="1" bestFit="1" customWidth="1"/>
    <col min="6248" max="6248" width="9.421875" style="1" bestFit="1" customWidth="1"/>
    <col min="6249" max="6252" width="9.140625" style="1" customWidth="1"/>
    <col min="6253" max="6253" width="9.421875" style="1" bestFit="1" customWidth="1"/>
    <col min="6254" max="6255" width="12.8515625" style="1" bestFit="1" customWidth="1"/>
    <col min="6256" max="6256" width="9.421875" style="1" bestFit="1" customWidth="1"/>
    <col min="6257" max="6260" width="9.140625" style="1" customWidth="1"/>
    <col min="6261" max="6261" width="9.421875" style="1" bestFit="1" customWidth="1"/>
    <col min="6262" max="6263" width="12.8515625" style="1" bestFit="1" customWidth="1"/>
    <col min="6264" max="6264" width="9.421875" style="1" bestFit="1" customWidth="1"/>
    <col min="6265" max="6268" width="9.140625" style="1" customWidth="1"/>
    <col min="6269" max="6269" width="9.421875" style="1" bestFit="1" customWidth="1"/>
    <col min="6270" max="6271" width="12.8515625" style="1" bestFit="1" customWidth="1"/>
    <col min="6272" max="6272" width="9.421875" style="1" bestFit="1" customWidth="1"/>
    <col min="6273" max="6276" width="9.140625" style="1" customWidth="1"/>
    <col min="6277" max="6277" width="9.421875" style="1" bestFit="1" customWidth="1"/>
    <col min="6278" max="6279" width="12.8515625" style="1" bestFit="1" customWidth="1"/>
    <col min="6280" max="6280" width="9.421875" style="1" bestFit="1" customWidth="1"/>
    <col min="6281" max="6284" width="9.140625" style="1" customWidth="1"/>
    <col min="6285" max="6285" width="9.421875" style="1" bestFit="1" customWidth="1"/>
    <col min="6286" max="6287" width="12.8515625" style="1" bestFit="1" customWidth="1"/>
    <col min="6288" max="6288" width="9.421875" style="1" bestFit="1" customWidth="1"/>
    <col min="6289" max="6292" width="9.140625" style="1" customWidth="1"/>
    <col min="6293" max="6293" width="9.421875" style="1" bestFit="1" customWidth="1"/>
    <col min="6294" max="6295" width="12.8515625" style="1" bestFit="1" customWidth="1"/>
    <col min="6296" max="6296" width="9.421875" style="1" bestFit="1" customWidth="1"/>
    <col min="6297" max="6300" width="9.140625" style="1" customWidth="1"/>
    <col min="6301" max="6301" width="9.421875" style="1" bestFit="1" customWidth="1"/>
    <col min="6302" max="6303" width="12.8515625" style="1" bestFit="1" customWidth="1"/>
    <col min="6304" max="6304" width="9.421875" style="1" bestFit="1" customWidth="1"/>
    <col min="6305" max="6308" width="9.140625" style="1" customWidth="1"/>
    <col min="6309" max="6309" width="9.421875" style="1" bestFit="1" customWidth="1"/>
    <col min="6310" max="6311" width="12.8515625" style="1" bestFit="1" customWidth="1"/>
    <col min="6312" max="6312" width="9.421875" style="1" bestFit="1" customWidth="1"/>
    <col min="6313" max="6316" width="9.140625" style="1" customWidth="1"/>
    <col min="6317" max="6317" width="9.421875" style="1" bestFit="1" customWidth="1"/>
    <col min="6318" max="6319" width="12.8515625" style="1" bestFit="1" customWidth="1"/>
    <col min="6320" max="6320" width="9.421875" style="1" bestFit="1" customWidth="1"/>
    <col min="6321" max="6324" width="9.140625" style="1" customWidth="1"/>
    <col min="6325" max="6325" width="9.421875" style="1" bestFit="1" customWidth="1"/>
    <col min="6326" max="6327" width="12.8515625" style="1" bestFit="1" customWidth="1"/>
    <col min="6328" max="6328" width="9.421875" style="1" bestFit="1" customWidth="1"/>
    <col min="6329" max="6332" width="9.140625" style="1" customWidth="1"/>
    <col min="6333" max="6333" width="9.421875" style="1" bestFit="1" customWidth="1"/>
    <col min="6334" max="6335" width="12.8515625" style="1" bestFit="1" customWidth="1"/>
    <col min="6336" max="6336" width="9.421875" style="1" bestFit="1" customWidth="1"/>
    <col min="6337" max="6340" width="9.140625" style="1" customWidth="1"/>
    <col min="6341" max="6341" width="9.421875" style="1" bestFit="1" customWidth="1"/>
    <col min="6342" max="6343" width="12.8515625" style="1" bestFit="1" customWidth="1"/>
    <col min="6344" max="6344" width="9.421875" style="1" bestFit="1" customWidth="1"/>
    <col min="6345" max="6348" width="9.140625" style="1" customWidth="1"/>
    <col min="6349" max="6349" width="9.421875" style="1" bestFit="1" customWidth="1"/>
    <col min="6350" max="6351" width="12.8515625" style="1" bestFit="1" customWidth="1"/>
    <col min="6352" max="6352" width="9.421875" style="1" bestFit="1" customWidth="1"/>
    <col min="6353" max="6356" width="9.140625" style="1" customWidth="1"/>
    <col min="6357" max="6357" width="9.421875" style="1" bestFit="1" customWidth="1"/>
    <col min="6358" max="6359" width="12.8515625" style="1" bestFit="1" customWidth="1"/>
    <col min="6360" max="6360" width="9.421875" style="1" bestFit="1" customWidth="1"/>
    <col min="6361" max="6364" width="9.140625" style="1" customWidth="1"/>
    <col min="6365" max="6365" width="9.421875" style="1" bestFit="1" customWidth="1"/>
    <col min="6366" max="6367" width="12.8515625" style="1" bestFit="1" customWidth="1"/>
    <col min="6368" max="6368" width="9.421875" style="1" bestFit="1" customWidth="1"/>
    <col min="6369" max="6372" width="9.140625" style="1" customWidth="1"/>
    <col min="6373" max="6373" width="9.421875" style="1" bestFit="1" customWidth="1"/>
    <col min="6374" max="6375" width="12.8515625" style="1" bestFit="1" customWidth="1"/>
    <col min="6376" max="6376" width="9.421875" style="1" bestFit="1" customWidth="1"/>
    <col min="6377" max="6380" width="9.140625" style="1" customWidth="1"/>
    <col min="6381" max="6381" width="9.421875" style="1" bestFit="1" customWidth="1"/>
    <col min="6382" max="6383" width="12.8515625" style="1" bestFit="1" customWidth="1"/>
    <col min="6384" max="6384" width="9.421875" style="1" bestFit="1" customWidth="1"/>
    <col min="6385" max="6388" width="9.140625" style="1" customWidth="1"/>
    <col min="6389" max="6389" width="9.421875" style="1" bestFit="1" customWidth="1"/>
    <col min="6390" max="6391" width="12.8515625" style="1" bestFit="1" customWidth="1"/>
    <col min="6392" max="6392" width="9.421875" style="1" bestFit="1" customWidth="1"/>
    <col min="6393" max="6396" width="9.140625" style="1" customWidth="1"/>
    <col min="6397" max="6397" width="11.57421875" style="1" customWidth="1"/>
    <col min="6398" max="6398" width="16.00390625" style="1" customWidth="1"/>
    <col min="6399" max="6399" width="86.57421875" style="1" customWidth="1"/>
    <col min="6400" max="6400" width="10.140625" style="1" customWidth="1"/>
    <col min="6401" max="6401" width="18.28125" style="1" customWidth="1"/>
    <col min="6402" max="6403" width="9.140625" style="1" hidden="1" customWidth="1"/>
    <col min="6404" max="6404" width="21.421875" style="1" customWidth="1"/>
    <col min="6405" max="6406" width="9.140625" style="1" hidden="1" customWidth="1"/>
    <col min="6407" max="6407" width="25.7109375" style="1" customWidth="1"/>
    <col min="6408" max="6408" width="9.140625" style="1" hidden="1" customWidth="1"/>
    <col min="6409" max="6409" width="4.7109375" style="1" customWidth="1"/>
    <col min="6410" max="6416" width="9.140625" style="1" hidden="1" customWidth="1"/>
    <col min="6417" max="6417" width="15.57421875" style="1" customWidth="1"/>
    <col min="6418" max="6418" width="18.7109375" style="1" customWidth="1"/>
    <col min="6419" max="6419" width="25.7109375" style="1" customWidth="1"/>
    <col min="6420" max="6420" width="15.57421875" style="1" customWidth="1"/>
    <col min="6421" max="6421" width="18.7109375" style="1" customWidth="1"/>
    <col min="6422" max="6422" width="25.7109375" style="1" customWidth="1"/>
    <col min="6423" max="6423" width="15.57421875" style="1" customWidth="1"/>
    <col min="6424" max="6424" width="18.7109375" style="1" customWidth="1"/>
    <col min="6425" max="6425" width="25.7109375" style="1" customWidth="1"/>
    <col min="6426" max="6426" width="9.140625" style="1" customWidth="1"/>
    <col min="6427" max="6427" width="17.421875" style="1" customWidth="1"/>
    <col min="6428" max="6428" width="9.140625" style="1" customWidth="1"/>
    <col min="6429" max="6429" width="9.421875" style="1" bestFit="1" customWidth="1"/>
    <col min="6430" max="6431" width="12.8515625" style="1" bestFit="1" customWidth="1"/>
    <col min="6432" max="6432" width="9.421875" style="1" bestFit="1" customWidth="1"/>
    <col min="6433" max="6436" width="9.140625" style="1" customWidth="1"/>
    <col min="6437" max="6437" width="9.421875" style="1" bestFit="1" customWidth="1"/>
    <col min="6438" max="6439" width="12.8515625" style="1" bestFit="1" customWidth="1"/>
    <col min="6440" max="6440" width="9.421875" style="1" bestFit="1" customWidth="1"/>
    <col min="6441" max="6444" width="9.140625" style="1" customWidth="1"/>
    <col min="6445" max="6445" width="9.421875" style="1" bestFit="1" customWidth="1"/>
    <col min="6446" max="6447" width="12.8515625" style="1" bestFit="1" customWidth="1"/>
    <col min="6448" max="6448" width="9.421875" style="1" bestFit="1" customWidth="1"/>
    <col min="6449" max="6452" width="9.140625" style="1" customWidth="1"/>
    <col min="6453" max="6453" width="9.421875" style="1" bestFit="1" customWidth="1"/>
    <col min="6454" max="6455" width="12.8515625" style="1" bestFit="1" customWidth="1"/>
    <col min="6456" max="6456" width="9.421875" style="1" bestFit="1" customWidth="1"/>
    <col min="6457" max="6460" width="9.140625" style="1" customWidth="1"/>
    <col min="6461" max="6461" width="9.421875" style="1" bestFit="1" customWidth="1"/>
    <col min="6462" max="6463" width="12.8515625" style="1" bestFit="1" customWidth="1"/>
    <col min="6464" max="6464" width="9.421875" style="1" bestFit="1" customWidth="1"/>
    <col min="6465" max="6468" width="9.140625" style="1" customWidth="1"/>
    <col min="6469" max="6469" width="9.421875" style="1" bestFit="1" customWidth="1"/>
    <col min="6470" max="6471" width="12.8515625" style="1" bestFit="1" customWidth="1"/>
    <col min="6472" max="6472" width="9.421875" style="1" bestFit="1" customWidth="1"/>
    <col min="6473" max="6476" width="9.140625" style="1" customWidth="1"/>
    <col min="6477" max="6477" width="9.421875" style="1" bestFit="1" customWidth="1"/>
    <col min="6478" max="6479" width="12.8515625" style="1" bestFit="1" customWidth="1"/>
    <col min="6480" max="6480" width="9.421875" style="1" bestFit="1" customWidth="1"/>
    <col min="6481" max="6484" width="9.140625" style="1" customWidth="1"/>
    <col min="6485" max="6485" width="9.421875" style="1" bestFit="1" customWidth="1"/>
    <col min="6486" max="6487" width="12.8515625" style="1" bestFit="1" customWidth="1"/>
    <col min="6488" max="6488" width="9.421875" style="1" bestFit="1" customWidth="1"/>
    <col min="6489" max="6492" width="9.140625" style="1" customWidth="1"/>
    <col min="6493" max="6493" width="9.421875" style="1" bestFit="1" customWidth="1"/>
    <col min="6494" max="6495" width="12.8515625" style="1" bestFit="1" customWidth="1"/>
    <col min="6496" max="6496" width="9.421875" style="1" bestFit="1" customWidth="1"/>
    <col min="6497" max="6500" width="9.140625" style="1" customWidth="1"/>
    <col min="6501" max="6501" width="9.421875" style="1" bestFit="1" customWidth="1"/>
    <col min="6502" max="6503" width="12.8515625" style="1" bestFit="1" customWidth="1"/>
    <col min="6504" max="6504" width="9.421875" style="1" bestFit="1" customWidth="1"/>
    <col min="6505" max="6508" width="9.140625" style="1" customWidth="1"/>
    <col min="6509" max="6509" width="9.421875" style="1" bestFit="1" customWidth="1"/>
    <col min="6510" max="6511" width="12.8515625" style="1" bestFit="1" customWidth="1"/>
    <col min="6512" max="6512" width="9.421875" style="1" bestFit="1" customWidth="1"/>
    <col min="6513" max="6516" width="9.140625" style="1" customWidth="1"/>
    <col min="6517" max="6517" width="9.421875" style="1" bestFit="1" customWidth="1"/>
    <col min="6518" max="6519" width="12.8515625" style="1" bestFit="1" customWidth="1"/>
    <col min="6520" max="6520" width="9.421875" style="1" bestFit="1" customWidth="1"/>
    <col min="6521" max="6524" width="9.140625" style="1" customWidth="1"/>
    <col min="6525" max="6525" width="9.421875" style="1" bestFit="1" customWidth="1"/>
    <col min="6526" max="6527" width="12.8515625" style="1" bestFit="1" customWidth="1"/>
    <col min="6528" max="6528" width="9.421875" style="1" bestFit="1" customWidth="1"/>
    <col min="6529" max="6532" width="9.140625" style="1" customWidth="1"/>
    <col min="6533" max="6533" width="9.421875" style="1" bestFit="1" customWidth="1"/>
    <col min="6534" max="6535" width="12.8515625" style="1" bestFit="1" customWidth="1"/>
    <col min="6536" max="6536" width="9.421875" style="1" bestFit="1" customWidth="1"/>
    <col min="6537" max="6540" width="9.140625" style="1" customWidth="1"/>
    <col min="6541" max="6541" width="9.421875" style="1" bestFit="1" customWidth="1"/>
    <col min="6542" max="6543" width="12.8515625" style="1" bestFit="1" customWidth="1"/>
    <col min="6544" max="6544" width="9.421875" style="1" bestFit="1" customWidth="1"/>
    <col min="6545" max="6548" width="9.140625" style="1" customWidth="1"/>
    <col min="6549" max="6549" width="9.421875" style="1" bestFit="1" customWidth="1"/>
    <col min="6550" max="6551" width="12.8515625" style="1" bestFit="1" customWidth="1"/>
    <col min="6552" max="6552" width="9.421875" style="1" bestFit="1" customWidth="1"/>
    <col min="6553" max="6556" width="9.140625" style="1" customWidth="1"/>
    <col min="6557" max="6557" width="9.421875" style="1" bestFit="1" customWidth="1"/>
    <col min="6558" max="6559" width="12.8515625" style="1" bestFit="1" customWidth="1"/>
    <col min="6560" max="6560" width="9.421875" style="1" bestFit="1" customWidth="1"/>
    <col min="6561" max="6564" width="9.140625" style="1" customWidth="1"/>
    <col min="6565" max="6565" width="9.421875" style="1" bestFit="1" customWidth="1"/>
    <col min="6566" max="6567" width="12.8515625" style="1" bestFit="1" customWidth="1"/>
    <col min="6568" max="6568" width="9.421875" style="1" bestFit="1" customWidth="1"/>
    <col min="6569" max="6572" width="9.140625" style="1" customWidth="1"/>
    <col min="6573" max="6573" width="9.421875" style="1" bestFit="1" customWidth="1"/>
    <col min="6574" max="6575" width="12.8515625" style="1" bestFit="1" customWidth="1"/>
    <col min="6576" max="6576" width="9.421875" style="1" bestFit="1" customWidth="1"/>
    <col min="6577" max="6580" width="9.140625" style="1" customWidth="1"/>
    <col min="6581" max="6581" width="9.421875" style="1" bestFit="1" customWidth="1"/>
    <col min="6582" max="6583" width="12.8515625" style="1" bestFit="1" customWidth="1"/>
    <col min="6584" max="6584" width="9.421875" style="1" bestFit="1" customWidth="1"/>
    <col min="6585" max="6588" width="9.140625" style="1" customWidth="1"/>
    <col min="6589" max="6589" width="9.421875" style="1" bestFit="1" customWidth="1"/>
    <col min="6590" max="6591" width="12.8515625" style="1" bestFit="1" customWidth="1"/>
    <col min="6592" max="6592" width="9.421875" style="1" bestFit="1" customWidth="1"/>
    <col min="6593" max="6596" width="9.140625" style="1" customWidth="1"/>
    <col min="6597" max="6597" width="9.421875" style="1" bestFit="1" customWidth="1"/>
    <col min="6598" max="6599" width="12.8515625" style="1" bestFit="1" customWidth="1"/>
    <col min="6600" max="6600" width="9.421875" style="1" bestFit="1" customWidth="1"/>
    <col min="6601" max="6604" width="9.140625" style="1" customWidth="1"/>
    <col min="6605" max="6605" width="9.421875" style="1" bestFit="1" customWidth="1"/>
    <col min="6606" max="6607" width="12.8515625" style="1" bestFit="1" customWidth="1"/>
    <col min="6608" max="6608" width="9.421875" style="1" bestFit="1" customWidth="1"/>
    <col min="6609" max="6612" width="9.140625" style="1" customWidth="1"/>
    <col min="6613" max="6613" width="9.421875" style="1" bestFit="1" customWidth="1"/>
    <col min="6614" max="6615" width="12.8515625" style="1" bestFit="1" customWidth="1"/>
    <col min="6616" max="6616" width="9.421875" style="1" bestFit="1" customWidth="1"/>
    <col min="6617" max="6620" width="9.140625" style="1" customWidth="1"/>
    <col min="6621" max="6621" width="9.421875" style="1" bestFit="1" customWidth="1"/>
    <col min="6622" max="6623" width="12.8515625" style="1" bestFit="1" customWidth="1"/>
    <col min="6624" max="6624" width="9.421875" style="1" bestFit="1" customWidth="1"/>
    <col min="6625" max="6628" width="9.140625" style="1" customWidth="1"/>
    <col min="6629" max="6629" width="9.421875" style="1" bestFit="1" customWidth="1"/>
    <col min="6630" max="6631" width="12.8515625" style="1" bestFit="1" customWidth="1"/>
    <col min="6632" max="6632" width="9.421875" style="1" bestFit="1" customWidth="1"/>
    <col min="6633" max="6636" width="9.140625" style="1" customWidth="1"/>
    <col min="6637" max="6637" width="9.421875" style="1" bestFit="1" customWidth="1"/>
    <col min="6638" max="6639" width="12.8515625" style="1" bestFit="1" customWidth="1"/>
    <col min="6640" max="6640" width="9.421875" style="1" bestFit="1" customWidth="1"/>
    <col min="6641" max="6644" width="9.140625" style="1" customWidth="1"/>
    <col min="6645" max="6645" width="9.421875" style="1" bestFit="1" customWidth="1"/>
    <col min="6646" max="6647" width="12.8515625" style="1" bestFit="1" customWidth="1"/>
    <col min="6648" max="6648" width="9.421875" style="1" bestFit="1" customWidth="1"/>
    <col min="6649" max="6652" width="9.140625" style="1" customWidth="1"/>
    <col min="6653" max="6653" width="11.57421875" style="1" customWidth="1"/>
    <col min="6654" max="6654" width="16.00390625" style="1" customWidth="1"/>
    <col min="6655" max="6655" width="86.57421875" style="1" customWidth="1"/>
    <col min="6656" max="6656" width="10.140625" style="1" customWidth="1"/>
    <col min="6657" max="6657" width="18.28125" style="1" customWidth="1"/>
    <col min="6658" max="6659" width="9.140625" style="1" hidden="1" customWidth="1"/>
    <col min="6660" max="6660" width="21.421875" style="1" customWidth="1"/>
    <col min="6661" max="6662" width="9.140625" style="1" hidden="1" customWidth="1"/>
    <col min="6663" max="6663" width="25.7109375" style="1" customWidth="1"/>
    <col min="6664" max="6664" width="9.140625" style="1" hidden="1" customWidth="1"/>
    <col min="6665" max="6665" width="4.7109375" style="1" customWidth="1"/>
    <col min="6666" max="6672" width="9.140625" style="1" hidden="1" customWidth="1"/>
    <col min="6673" max="6673" width="15.57421875" style="1" customWidth="1"/>
    <col min="6674" max="6674" width="18.7109375" style="1" customWidth="1"/>
    <col min="6675" max="6675" width="25.7109375" style="1" customWidth="1"/>
    <col min="6676" max="6676" width="15.57421875" style="1" customWidth="1"/>
    <col min="6677" max="6677" width="18.7109375" style="1" customWidth="1"/>
    <col min="6678" max="6678" width="25.7109375" style="1" customWidth="1"/>
    <col min="6679" max="6679" width="15.57421875" style="1" customWidth="1"/>
    <col min="6680" max="6680" width="18.7109375" style="1" customWidth="1"/>
    <col min="6681" max="6681" width="25.7109375" style="1" customWidth="1"/>
    <col min="6682" max="6682" width="9.140625" style="1" customWidth="1"/>
    <col min="6683" max="6683" width="17.421875" style="1" customWidth="1"/>
    <col min="6684" max="6684" width="9.140625" style="1" customWidth="1"/>
    <col min="6685" max="6685" width="9.421875" style="1" bestFit="1" customWidth="1"/>
    <col min="6686" max="6687" width="12.8515625" style="1" bestFit="1" customWidth="1"/>
    <col min="6688" max="6688" width="9.421875" style="1" bestFit="1" customWidth="1"/>
    <col min="6689" max="6692" width="9.140625" style="1" customWidth="1"/>
    <col min="6693" max="6693" width="9.421875" style="1" bestFit="1" customWidth="1"/>
    <col min="6694" max="6695" width="12.8515625" style="1" bestFit="1" customWidth="1"/>
    <col min="6696" max="6696" width="9.421875" style="1" bestFit="1" customWidth="1"/>
    <col min="6697" max="6700" width="9.140625" style="1" customWidth="1"/>
    <col min="6701" max="6701" width="9.421875" style="1" bestFit="1" customWidth="1"/>
    <col min="6702" max="6703" width="12.8515625" style="1" bestFit="1" customWidth="1"/>
    <col min="6704" max="6704" width="9.421875" style="1" bestFit="1" customWidth="1"/>
    <col min="6705" max="6708" width="9.140625" style="1" customWidth="1"/>
    <col min="6709" max="6709" width="9.421875" style="1" bestFit="1" customWidth="1"/>
    <col min="6710" max="6711" width="12.8515625" style="1" bestFit="1" customWidth="1"/>
    <col min="6712" max="6712" width="9.421875" style="1" bestFit="1" customWidth="1"/>
    <col min="6713" max="6716" width="9.140625" style="1" customWidth="1"/>
    <col min="6717" max="6717" width="9.421875" style="1" bestFit="1" customWidth="1"/>
    <col min="6718" max="6719" width="12.8515625" style="1" bestFit="1" customWidth="1"/>
    <col min="6720" max="6720" width="9.421875" style="1" bestFit="1" customWidth="1"/>
    <col min="6721" max="6724" width="9.140625" style="1" customWidth="1"/>
    <col min="6725" max="6725" width="9.421875" style="1" bestFit="1" customWidth="1"/>
    <col min="6726" max="6727" width="12.8515625" style="1" bestFit="1" customWidth="1"/>
    <col min="6728" max="6728" width="9.421875" style="1" bestFit="1" customWidth="1"/>
    <col min="6729" max="6732" width="9.140625" style="1" customWidth="1"/>
    <col min="6733" max="6733" width="9.421875" style="1" bestFit="1" customWidth="1"/>
    <col min="6734" max="6735" width="12.8515625" style="1" bestFit="1" customWidth="1"/>
    <col min="6736" max="6736" width="9.421875" style="1" bestFit="1" customWidth="1"/>
    <col min="6737" max="6740" width="9.140625" style="1" customWidth="1"/>
    <col min="6741" max="6741" width="9.421875" style="1" bestFit="1" customWidth="1"/>
    <col min="6742" max="6743" width="12.8515625" style="1" bestFit="1" customWidth="1"/>
    <col min="6744" max="6744" width="9.421875" style="1" bestFit="1" customWidth="1"/>
    <col min="6745" max="6748" width="9.140625" style="1" customWidth="1"/>
    <col min="6749" max="6749" width="9.421875" style="1" bestFit="1" customWidth="1"/>
    <col min="6750" max="6751" width="12.8515625" style="1" bestFit="1" customWidth="1"/>
    <col min="6752" max="6752" width="9.421875" style="1" bestFit="1" customWidth="1"/>
    <col min="6753" max="6756" width="9.140625" style="1" customWidth="1"/>
    <col min="6757" max="6757" width="9.421875" style="1" bestFit="1" customWidth="1"/>
    <col min="6758" max="6759" width="12.8515625" style="1" bestFit="1" customWidth="1"/>
    <col min="6760" max="6760" width="9.421875" style="1" bestFit="1" customWidth="1"/>
    <col min="6761" max="6764" width="9.140625" style="1" customWidth="1"/>
    <col min="6765" max="6765" width="9.421875" style="1" bestFit="1" customWidth="1"/>
    <col min="6766" max="6767" width="12.8515625" style="1" bestFit="1" customWidth="1"/>
    <col min="6768" max="6768" width="9.421875" style="1" bestFit="1" customWidth="1"/>
    <col min="6769" max="6772" width="9.140625" style="1" customWidth="1"/>
    <col min="6773" max="6773" width="9.421875" style="1" bestFit="1" customWidth="1"/>
    <col min="6774" max="6775" width="12.8515625" style="1" bestFit="1" customWidth="1"/>
    <col min="6776" max="6776" width="9.421875" style="1" bestFit="1" customWidth="1"/>
    <col min="6777" max="6780" width="9.140625" style="1" customWidth="1"/>
    <col min="6781" max="6781" width="9.421875" style="1" bestFit="1" customWidth="1"/>
    <col min="6782" max="6783" width="12.8515625" style="1" bestFit="1" customWidth="1"/>
    <col min="6784" max="6784" width="9.421875" style="1" bestFit="1" customWidth="1"/>
    <col min="6785" max="6788" width="9.140625" style="1" customWidth="1"/>
    <col min="6789" max="6789" width="9.421875" style="1" bestFit="1" customWidth="1"/>
    <col min="6790" max="6791" width="12.8515625" style="1" bestFit="1" customWidth="1"/>
    <col min="6792" max="6792" width="9.421875" style="1" bestFit="1" customWidth="1"/>
    <col min="6793" max="6796" width="9.140625" style="1" customWidth="1"/>
    <col min="6797" max="6797" width="9.421875" style="1" bestFit="1" customWidth="1"/>
    <col min="6798" max="6799" width="12.8515625" style="1" bestFit="1" customWidth="1"/>
    <col min="6800" max="6800" width="9.421875" style="1" bestFit="1" customWidth="1"/>
    <col min="6801" max="6804" width="9.140625" style="1" customWidth="1"/>
    <col min="6805" max="6805" width="9.421875" style="1" bestFit="1" customWidth="1"/>
    <col min="6806" max="6807" width="12.8515625" style="1" bestFit="1" customWidth="1"/>
    <col min="6808" max="6808" width="9.421875" style="1" bestFit="1" customWidth="1"/>
    <col min="6809" max="6812" width="9.140625" style="1" customWidth="1"/>
    <col min="6813" max="6813" width="9.421875" style="1" bestFit="1" customWidth="1"/>
    <col min="6814" max="6815" width="12.8515625" style="1" bestFit="1" customWidth="1"/>
    <col min="6816" max="6816" width="9.421875" style="1" bestFit="1" customWidth="1"/>
    <col min="6817" max="6820" width="9.140625" style="1" customWidth="1"/>
    <col min="6821" max="6821" width="9.421875" style="1" bestFit="1" customWidth="1"/>
    <col min="6822" max="6823" width="12.8515625" style="1" bestFit="1" customWidth="1"/>
    <col min="6824" max="6824" width="9.421875" style="1" bestFit="1" customWidth="1"/>
    <col min="6825" max="6828" width="9.140625" style="1" customWidth="1"/>
    <col min="6829" max="6829" width="9.421875" style="1" bestFit="1" customWidth="1"/>
    <col min="6830" max="6831" width="12.8515625" style="1" bestFit="1" customWidth="1"/>
    <col min="6832" max="6832" width="9.421875" style="1" bestFit="1" customWidth="1"/>
    <col min="6833" max="6836" width="9.140625" style="1" customWidth="1"/>
    <col min="6837" max="6837" width="9.421875" style="1" bestFit="1" customWidth="1"/>
    <col min="6838" max="6839" width="12.8515625" style="1" bestFit="1" customWidth="1"/>
    <col min="6840" max="6840" width="9.421875" style="1" bestFit="1" customWidth="1"/>
    <col min="6841" max="6844" width="9.140625" style="1" customWidth="1"/>
    <col min="6845" max="6845" width="9.421875" style="1" bestFit="1" customWidth="1"/>
    <col min="6846" max="6847" width="12.8515625" style="1" bestFit="1" customWidth="1"/>
    <col min="6848" max="6848" width="9.421875" style="1" bestFit="1" customWidth="1"/>
    <col min="6849" max="6852" width="9.140625" style="1" customWidth="1"/>
    <col min="6853" max="6853" width="9.421875" style="1" bestFit="1" customWidth="1"/>
    <col min="6854" max="6855" width="12.8515625" style="1" bestFit="1" customWidth="1"/>
    <col min="6856" max="6856" width="9.421875" style="1" bestFit="1" customWidth="1"/>
    <col min="6857" max="6860" width="9.140625" style="1" customWidth="1"/>
    <col min="6861" max="6861" width="9.421875" style="1" bestFit="1" customWidth="1"/>
    <col min="6862" max="6863" width="12.8515625" style="1" bestFit="1" customWidth="1"/>
    <col min="6864" max="6864" width="9.421875" style="1" bestFit="1" customWidth="1"/>
    <col min="6865" max="6868" width="9.140625" style="1" customWidth="1"/>
    <col min="6869" max="6869" width="9.421875" style="1" bestFit="1" customWidth="1"/>
    <col min="6870" max="6871" width="12.8515625" style="1" bestFit="1" customWidth="1"/>
    <col min="6872" max="6872" width="9.421875" style="1" bestFit="1" customWidth="1"/>
    <col min="6873" max="6876" width="9.140625" style="1" customWidth="1"/>
    <col min="6877" max="6877" width="9.421875" style="1" bestFit="1" customWidth="1"/>
    <col min="6878" max="6879" width="12.8515625" style="1" bestFit="1" customWidth="1"/>
    <col min="6880" max="6880" width="9.421875" style="1" bestFit="1" customWidth="1"/>
    <col min="6881" max="6884" width="9.140625" style="1" customWidth="1"/>
    <col min="6885" max="6885" width="9.421875" style="1" bestFit="1" customWidth="1"/>
    <col min="6886" max="6887" width="12.8515625" style="1" bestFit="1" customWidth="1"/>
    <col min="6888" max="6888" width="9.421875" style="1" bestFit="1" customWidth="1"/>
    <col min="6889" max="6892" width="9.140625" style="1" customWidth="1"/>
    <col min="6893" max="6893" width="9.421875" style="1" bestFit="1" customWidth="1"/>
    <col min="6894" max="6895" width="12.8515625" style="1" bestFit="1" customWidth="1"/>
    <col min="6896" max="6896" width="9.421875" style="1" bestFit="1" customWidth="1"/>
    <col min="6897" max="6900" width="9.140625" style="1" customWidth="1"/>
    <col min="6901" max="6901" width="9.421875" style="1" bestFit="1" customWidth="1"/>
    <col min="6902" max="6903" width="12.8515625" style="1" bestFit="1" customWidth="1"/>
    <col min="6904" max="6904" width="9.421875" style="1" bestFit="1" customWidth="1"/>
    <col min="6905" max="6908" width="9.140625" style="1" customWidth="1"/>
    <col min="6909" max="6909" width="11.57421875" style="1" customWidth="1"/>
    <col min="6910" max="6910" width="16.00390625" style="1" customWidth="1"/>
    <col min="6911" max="6911" width="86.57421875" style="1" customWidth="1"/>
    <col min="6912" max="6912" width="10.140625" style="1" customWidth="1"/>
    <col min="6913" max="6913" width="18.28125" style="1" customWidth="1"/>
    <col min="6914" max="6915" width="9.140625" style="1" hidden="1" customWidth="1"/>
    <col min="6916" max="6916" width="21.421875" style="1" customWidth="1"/>
    <col min="6917" max="6918" width="9.140625" style="1" hidden="1" customWidth="1"/>
    <col min="6919" max="6919" width="25.7109375" style="1" customWidth="1"/>
    <col min="6920" max="6920" width="9.140625" style="1" hidden="1" customWidth="1"/>
    <col min="6921" max="6921" width="4.7109375" style="1" customWidth="1"/>
    <col min="6922" max="6928" width="9.140625" style="1" hidden="1" customWidth="1"/>
    <col min="6929" max="6929" width="15.57421875" style="1" customWidth="1"/>
    <col min="6930" max="6930" width="18.7109375" style="1" customWidth="1"/>
    <col min="6931" max="6931" width="25.7109375" style="1" customWidth="1"/>
    <col min="6932" max="6932" width="15.57421875" style="1" customWidth="1"/>
    <col min="6933" max="6933" width="18.7109375" style="1" customWidth="1"/>
    <col min="6934" max="6934" width="25.7109375" style="1" customWidth="1"/>
    <col min="6935" max="6935" width="15.57421875" style="1" customWidth="1"/>
    <col min="6936" max="6936" width="18.7109375" style="1" customWidth="1"/>
    <col min="6937" max="6937" width="25.7109375" style="1" customWidth="1"/>
    <col min="6938" max="6938" width="9.140625" style="1" customWidth="1"/>
    <col min="6939" max="6939" width="17.421875" style="1" customWidth="1"/>
    <col min="6940" max="6940" width="9.140625" style="1" customWidth="1"/>
    <col min="6941" max="6941" width="9.421875" style="1" bestFit="1" customWidth="1"/>
    <col min="6942" max="6943" width="12.8515625" style="1" bestFit="1" customWidth="1"/>
    <col min="6944" max="6944" width="9.421875" style="1" bestFit="1" customWidth="1"/>
    <col min="6945" max="6948" width="9.140625" style="1" customWidth="1"/>
    <col min="6949" max="6949" width="9.421875" style="1" bestFit="1" customWidth="1"/>
    <col min="6950" max="6951" width="12.8515625" style="1" bestFit="1" customWidth="1"/>
    <col min="6952" max="6952" width="9.421875" style="1" bestFit="1" customWidth="1"/>
    <col min="6953" max="6956" width="9.140625" style="1" customWidth="1"/>
    <col min="6957" max="6957" width="9.421875" style="1" bestFit="1" customWidth="1"/>
    <col min="6958" max="6959" width="12.8515625" style="1" bestFit="1" customWidth="1"/>
    <col min="6960" max="6960" width="9.421875" style="1" bestFit="1" customWidth="1"/>
    <col min="6961" max="6964" width="9.140625" style="1" customWidth="1"/>
    <col min="6965" max="6965" width="9.421875" style="1" bestFit="1" customWidth="1"/>
    <col min="6966" max="6967" width="12.8515625" style="1" bestFit="1" customWidth="1"/>
    <col min="6968" max="6968" width="9.421875" style="1" bestFit="1" customWidth="1"/>
    <col min="6969" max="6972" width="9.140625" style="1" customWidth="1"/>
    <col min="6973" max="6973" width="9.421875" style="1" bestFit="1" customWidth="1"/>
    <col min="6974" max="6975" width="12.8515625" style="1" bestFit="1" customWidth="1"/>
    <col min="6976" max="6976" width="9.421875" style="1" bestFit="1" customWidth="1"/>
    <col min="6977" max="6980" width="9.140625" style="1" customWidth="1"/>
    <col min="6981" max="6981" width="9.421875" style="1" bestFit="1" customWidth="1"/>
    <col min="6982" max="6983" width="12.8515625" style="1" bestFit="1" customWidth="1"/>
    <col min="6984" max="6984" width="9.421875" style="1" bestFit="1" customWidth="1"/>
    <col min="6985" max="6988" width="9.140625" style="1" customWidth="1"/>
    <col min="6989" max="6989" width="9.421875" style="1" bestFit="1" customWidth="1"/>
    <col min="6990" max="6991" width="12.8515625" style="1" bestFit="1" customWidth="1"/>
    <col min="6992" max="6992" width="9.421875" style="1" bestFit="1" customWidth="1"/>
    <col min="6993" max="6996" width="9.140625" style="1" customWidth="1"/>
    <col min="6997" max="6997" width="9.421875" style="1" bestFit="1" customWidth="1"/>
    <col min="6998" max="6999" width="12.8515625" style="1" bestFit="1" customWidth="1"/>
    <col min="7000" max="7000" width="9.421875" style="1" bestFit="1" customWidth="1"/>
    <col min="7001" max="7004" width="9.140625" style="1" customWidth="1"/>
    <col min="7005" max="7005" width="9.421875" style="1" bestFit="1" customWidth="1"/>
    <col min="7006" max="7007" width="12.8515625" style="1" bestFit="1" customWidth="1"/>
    <col min="7008" max="7008" width="9.421875" style="1" bestFit="1" customWidth="1"/>
    <col min="7009" max="7012" width="9.140625" style="1" customWidth="1"/>
    <col min="7013" max="7013" width="9.421875" style="1" bestFit="1" customWidth="1"/>
    <col min="7014" max="7015" width="12.8515625" style="1" bestFit="1" customWidth="1"/>
    <col min="7016" max="7016" width="9.421875" style="1" bestFit="1" customWidth="1"/>
    <col min="7017" max="7020" width="9.140625" style="1" customWidth="1"/>
    <col min="7021" max="7021" width="9.421875" style="1" bestFit="1" customWidth="1"/>
    <col min="7022" max="7023" width="12.8515625" style="1" bestFit="1" customWidth="1"/>
    <col min="7024" max="7024" width="9.421875" style="1" bestFit="1" customWidth="1"/>
    <col min="7025" max="7028" width="9.140625" style="1" customWidth="1"/>
    <col min="7029" max="7029" width="9.421875" style="1" bestFit="1" customWidth="1"/>
    <col min="7030" max="7031" width="12.8515625" style="1" bestFit="1" customWidth="1"/>
    <col min="7032" max="7032" width="9.421875" style="1" bestFit="1" customWidth="1"/>
    <col min="7033" max="7036" width="9.140625" style="1" customWidth="1"/>
    <col min="7037" max="7037" width="9.421875" style="1" bestFit="1" customWidth="1"/>
    <col min="7038" max="7039" width="12.8515625" style="1" bestFit="1" customWidth="1"/>
    <col min="7040" max="7040" width="9.421875" style="1" bestFit="1" customWidth="1"/>
    <col min="7041" max="7044" width="9.140625" style="1" customWidth="1"/>
    <col min="7045" max="7045" width="9.421875" style="1" bestFit="1" customWidth="1"/>
    <col min="7046" max="7047" width="12.8515625" style="1" bestFit="1" customWidth="1"/>
    <col min="7048" max="7048" width="9.421875" style="1" bestFit="1" customWidth="1"/>
    <col min="7049" max="7052" width="9.140625" style="1" customWidth="1"/>
    <col min="7053" max="7053" width="9.421875" style="1" bestFit="1" customWidth="1"/>
    <col min="7054" max="7055" width="12.8515625" style="1" bestFit="1" customWidth="1"/>
    <col min="7056" max="7056" width="9.421875" style="1" bestFit="1" customWidth="1"/>
    <col min="7057" max="7060" width="9.140625" style="1" customWidth="1"/>
    <col min="7061" max="7061" width="9.421875" style="1" bestFit="1" customWidth="1"/>
    <col min="7062" max="7063" width="12.8515625" style="1" bestFit="1" customWidth="1"/>
    <col min="7064" max="7064" width="9.421875" style="1" bestFit="1" customWidth="1"/>
    <col min="7065" max="7068" width="9.140625" style="1" customWidth="1"/>
    <col min="7069" max="7069" width="9.421875" style="1" bestFit="1" customWidth="1"/>
    <col min="7070" max="7071" width="12.8515625" style="1" bestFit="1" customWidth="1"/>
    <col min="7072" max="7072" width="9.421875" style="1" bestFit="1" customWidth="1"/>
    <col min="7073" max="7076" width="9.140625" style="1" customWidth="1"/>
    <col min="7077" max="7077" width="9.421875" style="1" bestFit="1" customWidth="1"/>
    <col min="7078" max="7079" width="12.8515625" style="1" bestFit="1" customWidth="1"/>
    <col min="7080" max="7080" width="9.421875" style="1" bestFit="1" customWidth="1"/>
    <col min="7081" max="7084" width="9.140625" style="1" customWidth="1"/>
    <col min="7085" max="7085" width="9.421875" style="1" bestFit="1" customWidth="1"/>
    <col min="7086" max="7087" width="12.8515625" style="1" bestFit="1" customWidth="1"/>
    <col min="7088" max="7088" width="9.421875" style="1" bestFit="1" customWidth="1"/>
    <col min="7089" max="7092" width="9.140625" style="1" customWidth="1"/>
    <col min="7093" max="7093" width="9.421875" style="1" bestFit="1" customWidth="1"/>
    <col min="7094" max="7095" width="12.8515625" style="1" bestFit="1" customWidth="1"/>
    <col min="7096" max="7096" width="9.421875" style="1" bestFit="1" customWidth="1"/>
    <col min="7097" max="7100" width="9.140625" style="1" customWidth="1"/>
    <col min="7101" max="7101" width="9.421875" style="1" bestFit="1" customWidth="1"/>
    <col min="7102" max="7103" width="12.8515625" style="1" bestFit="1" customWidth="1"/>
    <col min="7104" max="7104" width="9.421875" style="1" bestFit="1" customWidth="1"/>
    <col min="7105" max="7108" width="9.140625" style="1" customWidth="1"/>
    <col min="7109" max="7109" width="9.421875" style="1" bestFit="1" customWidth="1"/>
    <col min="7110" max="7111" width="12.8515625" style="1" bestFit="1" customWidth="1"/>
    <col min="7112" max="7112" width="9.421875" style="1" bestFit="1" customWidth="1"/>
    <col min="7113" max="7116" width="9.140625" style="1" customWidth="1"/>
    <col min="7117" max="7117" width="9.421875" style="1" bestFit="1" customWidth="1"/>
    <col min="7118" max="7119" width="12.8515625" style="1" bestFit="1" customWidth="1"/>
    <col min="7120" max="7120" width="9.421875" style="1" bestFit="1" customWidth="1"/>
    <col min="7121" max="7124" width="9.140625" style="1" customWidth="1"/>
    <col min="7125" max="7125" width="9.421875" style="1" bestFit="1" customWidth="1"/>
    <col min="7126" max="7127" width="12.8515625" style="1" bestFit="1" customWidth="1"/>
    <col min="7128" max="7128" width="9.421875" style="1" bestFit="1" customWidth="1"/>
    <col min="7129" max="7132" width="9.140625" style="1" customWidth="1"/>
    <col min="7133" max="7133" width="9.421875" style="1" bestFit="1" customWidth="1"/>
    <col min="7134" max="7135" width="12.8515625" style="1" bestFit="1" customWidth="1"/>
    <col min="7136" max="7136" width="9.421875" style="1" bestFit="1" customWidth="1"/>
    <col min="7137" max="7140" width="9.140625" style="1" customWidth="1"/>
    <col min="7141" max="7141" width="9.421875" style="1" bestFit="1" customWidth="1"/>
    <col min="7142" max="7143" width="12.8515625" style="1" bestFit="1" customWidth="1"/>
    <col min="7144" max="7144" width="9.421875" style="1" bestFit="1" customWidth="1"/>
    <col min="7145" max="7148" width="9.140625" style="1" customWidth="1"/>
    <col min="7149" max="7149" width="9.421875" style="1" bestFit="1" customWidth="1"/>
    <col min="7150" max="7151" width="12.8515625" style="1" bestFit="1" customWidth="1"/>
    <col min="7152" max="7152" width="9.421875" style="1" bestFit="1" customWidth="1"/>
    <col min="7153" max="7156" width="9.140625" style="1" customWidth="1"/>
    <col min="7157" max="7157" width="9.421875" style="1" bestFit="1" customWidth="1"/>
    <col min="7158" max="7159" width="12.8515625" style="1" bestFit="1" customWidth="1"/>
    <col min="7160" max="7160" width="9.421875" style="1" bestFit="1" customWidth="1"/>
    <col min="7161" max="7164" width="9.140625" style="1" customWidth="1"/>
    <col min="7165" max="7165" width="11.57421875" style="1" customWidth="1"/>
    <col min="7166" max="7166" width="16.00390625" style="1" customWidth="1"/>
    <col min="7167" max="7167" width="86.57421875" style="1" customWidth="1"/>
    <col min="7168" max="7168" width="10.140625" style="1" customWidth="1"/>
    <col min="7169" max="7169" width="18.28125" style="1" customWidth="1"/>
    <col min="7170" max="7171" width="9.140625" style="1" hidden="1" customWidth="1"/>
    <col min="7172" max="7172" width="21.421875" style="1" customWidth="1"/>
    <col min="7173" max="7174" width="9.140625" style="1" hidden="1" customWidth="1"/>
    <col min="7175" max="7175" width="25.7109375" style="1" customWidth="1"/>
    <col min="7176" max="7176" width="9.140625" style="1" hidden="1" customWidth="1"/>
    <col min="7177" max="7177" width="4.7109375" style="1" customWidth="1"/>
    <col min="7178" max="7184" width="9.140625" style="1" hidden="1" customWidth="1"/>
    <col min="7185" max="7185" width="15.57421875" style="1" customWidth="1"/>
    <col min="7186" max="7186" width="18.7109375" style="1" customWidth="1"/>
    <col min="7187" max="7187" width="25.7109375" style="1" customWidth="1"/>
    <col min="7188" max="7188" width="15.57421875" style="1" customWidth="1"/>
    <col min="7189" max="7189" width="18.7109375" style="1" customWidth="1"/>
    <col min="7190" max="7190" width="25.7109375" style="1" customWidth="1"/>
    <col min="7191" max="7191" width="15.57421875" style="1" customWidth="1"/>
    <col min="7192" max="7192" width="18.7109375" style="1" customWidth="1"/>
    <col min="7193" max="7193" width="25.7109375" style="1" customWidth="1"/>
    <col min="7194" max="7194" width="9.140625" style="1" customWidth="1"/>
    <col min="7195" max="7195" width="17.421875" style="1" customWidth="1"/>
    <col min="7196" max="7196" width="9.140625" style="1" customWidth="1"/>
    <col min="7197" max="7197" width="9.421875" style="1" bestFit="1" customWidth="1"/>
    <col min="7198" max="7199" width="12.8515625" style="1" bestFit="1" customWidth="1"/>
    <col min="7200" max="7200" width="9.421875" style="1" bestFit="1" customWidth="1"/>
    <col min="7201" max="7204" width="9.140625" style="1" customWidth="1"/>
    <col min="7205" max="7205" width="9.421875" style="1" bestFit="1" customWidth="1"/>
    <col min="7206" max="7207" width="12.8515625" style="1" bestFit="1" customWidth="1"/>
    <col min="7208" max="7208" width="9.421875" style="1" bestFit="1" customWidth="1"/>
    <col min="7209" max="7212" width="9.140625" style="1" customWidth="1"/>
    <col min="7213" max="7213" width="9.421875" style="1" bestFit="1" customWidth="1"/>
    <col min="7214" max="7215" width="12.8515625" style="1" bestFit="1" customWidth="1"/>
    <col min="7216" max="7216" width="9.421875" style="1" bestFit="1" customWidth="1"/>
    <col min="7217" max="7220" width="9.140625" style="1" customWidth="1"/>
    <col min="7221" max="7221" width="9.421875" style="1" bestFit="1" customWidth="1"/>
    <col min="7222" max="7223" width="12.8515625" style="1" bestFit="1" customWidth="1"/>
    <col min="7224" max="7224" width="9.421875" style="1" bestFit="1" customWidth="1"/>
    <col min="7225" max="7228" width="9.140625" style="1" customWidth="1"/>
    <col min="7229" max="7229" width="9.421875" style="1" bestFit="1" customWidth="1"/>
    <col min="7230" max="7231" width="12.8515625" style="1" bestFit="1" customWidth="1"/>
    <col min="7232" max="7232" width="9.421875" style="1" bestFit="1" customWidth="1"/>
    <col min="7233" max="7236" width="9.140625" style="1" customWidth="1"/>
    <col min="7237" max="7237" width="9.421875" style="1" bestFit="1" customWidth="1"/>
    <col min="7238" max="7239" width="12.8515625" style="1" bestFit="1" customWidth="1"/>
    <col min="7240" max="7240" width="9.421875" style="1" bestFit="1" customWidth="1"/>
    <col min="7241" max="7244" width="9.140625" style="1" customWidth="1"/>
    <col min="7245" max="7245" width="9.421875" style="1" bestFit="1" customWidth="1"/>
    <col min="7246" max="7247" width="12.8515625" style="1" bestFit="1" customWidth="1"/>
    <col min="7248" max="7248" width="9.421875" style="1" bestFit="1" customWidth="1"/>
    <col min="7249" max="7252" width="9.140625" style="1" customWidth="1"/>
    <col min="7253" max="7253" width="9.421875" style="1" bestFit="1" customWidth="1"/>
    <col min="7254" max="7255" width="12.8515625" style="1" bestFit="1" customWidth="1"/>
    <col min="7256" max="7256" width="9.421875" style="1" bestFit="1" customWidth="1"/>
    <col min="7257" max="7260" width="9.140625" style="1" customWidth="1"/>
    <col min="7261" max="7261" width="9.421875" style="1" bestFit="1" customWidth="1"/>
    <col min="7262" max="7263" width="12.8515625" style="1" bestFit="1" customWidth="1"/>
    <col min="7264" max="7264" width="9.421875" style="1" bestFit="1" customWidth="1"/>
    <col min="7265" max="7268" width="9.140625" style="1" customWidth="1"/>
    <col min="7269" max="7269" width="9.421875" style="1" bestFit="1" customWidth="1"/>
    <col min="7270" max="7271" width="12.8515625" style="1" bestFit="1" customWidth="1"/>
    <col min="7272" max="7272" width="9.421875" style="1" bestFit="1" customWidth="1"/>
    <col min="7273" max="7276" width="9.140625" style="1" customWidth="1"/>
    <col min="7277" max="7277" width="9.421875" style="1" bestFit="1" customWidth="1"/>
    <col min="7278" max="7279" width="12.8515625" style="1" bestFit="1" customWidth="1"/>
    <col min="7280" max="7280" width="9.421875" style="1" bestFit="1" customWidth="1"/>
    <col min="7281" max="7284" width="9.140625" style="1" customWidth="1"/>
    <col min="7285" max="7285" width="9.421875" style="1" bestFit="1" customWidth="1"/>
    <col min="7286" max="7287" width="12.8515625" style="1" bestFit="1" customWidth="1"/>
    <col min="7288" max="7288" width="9.421875" style="1" bestFit="1" customWidth="1"/>
    <col min="7289" max="7292" width="9.140625" style="1" customWidth="1"/>
    <col min="7293" max="7293" width="9.421875" style="1" bestFit="1" customWidth="1"/>
    <col min="7294" max="7295" width="12.8515625" style="1" bestFit="1" customWidth="1"/>
    <col min="7296" max="7296" width="9.421875" style="1" bestFit="1" customWidth="1"/>
    <col min="7297" max="7300" width="9.140625" style="1" customWidth="1"/>
    <col min="7301" max="7301" width="9.421875" style="1" bestFit="1" customWidth="1"/>
    <col min="7302" max="7303" width="12.8515625" style="1" bestFit="1" customWidth="1"/>
    <col min="7304" max="7304" width="9.421875" style="1" bestFit="1" customWidth="1"/>
    <col min="7305" max="7308" width="9.140625" style="1" customWidth="1"/>
    <col min="7309" max="7309" width="9.421875" style="1" bestFit="1" customWidth="1"/>
    <col min="7310" max="7311" width="12.8515625" style="1" bestFit="1" customWidth="1"/>
    <col min="7312" max="7312" width="9.421875" style="1" bestFit="1" customWidth="1"/>
    <col min="7313" max="7316" width="9.140625" style="1" customWidth="1"/>
    <col min="7317" max="7317" width="9.421875" style="1" bestFit="1" customWidth="1"/>
    <col min="7318" max="7319" width="12.8515625" style="1" bestFit="1" customWidth="1"/>
    <col min="7320" max="7320" width="9.421875" style="1" bestFit="1" customWidth="1"/>
    <col min="7321" max="7324" width="9.140625" style="1" customWidth="1"/>
    <col min="7325" max="7325" width="9.421875" style="1" bestFit="1" customWidth="1"/>
    <col min="7326" max="7327" width="12.8515625" style="1" bestFit="1" customWidth="1"/>
    <col min="7328" max="7328" width="9.421875" style="1" bestFit="1" customWidth="1"/>
    <col min="7329" max="7332" width="9.140625" style="1" customWidth="1"/>
    <col min="7333" max="7333" width="9.421875" style="1" bestFit="1" customWidth="1"/>
    <col min="7334" max="7335" width="12.8515625" style="1" bestFit="1" customWidth="1"/>
    <col min="7336" max="7336" width="9.421875" style="1" bestFit="1" customWidth="1"/>
    <col min="7337" max="7340" width="9.140625" style="1" customWidth="1"/>
    <col min="7341" max="7341" width="9.421875" style="1" bestFit="1" customWidth="1"/>
    <col min="7342" max="7343" width="12.8515625" style="1" bestFit="1" customWidth="1"/>
    <col min="7344" max="7344" width="9.421875" style="1" bestFit="1" customWidth="1"/>
    <col min="7345" max="7348" width="9.140625" style="1" customWidth="1"/>
    <col min="7349" max="7349" width="9.421875" style="1" bestFit="1" customWidth="1"/>
    <col min="7350" max="7351" width="12.8515625" style="1" bestFit="1" customWidth="1"/>
    <col min="7352" max="7352" width="9.421875" style="1" bestFit="1" customWidth="1"/>
    <col min="7353" max="7356" width="9.140625" style="1" customWidth="1"/>
    <col min="7357" max="7357" width="9.421875" style="1" bestFit="1" customWidth="1"/>
    <col min="7358" max="7359" width="12.8515625" style="1" bestFit="1" customWidth="1"/>
    <col min="7360" max="7360" width="9.421875" style="1" bestFit="1" customWidth="1"/>
    <col min="7361" max="7364" width="9.140625" style="1" customWidth="1"/>
    <col min="7365" max="7365" width="9.421875" style="1" bestFit="1" customWidth="1"/>
    <col min="7366" max="7367" width="12.8515625" style="1" bestFit="1" customWidth="1"/>
    <col min="7368" max="7368" width="9.421875" style="1" bestFit="1" customWidth="1"/>
    <col min="7369" max="7372" width="9.140625" style="1" customWidth="1"/>
    <col min="7373" max="7373" width="9.421875" style="1" bestFit="1" customWidth="1"/>
    <col min="7374" max="7375" width="12.8515625" style="1" bestFit="1" customWidth="1"/>
    <col min="7376" max="7376" width="9.421875" style="1" bestFit="1" customWidth="1"/>
    <col min="7377" max="7380" width="9.140625" style="1" customWidth="1"/>
    <col min="7381" max="7381" width="9.421875" style="1" bestFit="1" customWidth="1"/>
    <col min="7382" max="7383" width="12.8515625" style="1" bestFit="1" customWidth="1"/>
    <col min="7384" max="7384" width="9.421875" style="1" bestFit="1" customWidth="1"/>
    <col min="7385" max="7388" width="9.140625" style="1" customWidth="1"/>
    <col min="7389" max="7389" width="9.421875" style="1" bestFit="1" customWidth="1"/>
    <col min="7390" max="7391" width="12.8515625" style="1" bestFit="1" customWidth="1"/>
    <col min="7392" max="7392" width="9.421875" style="1" bestFit="1" customWidth="1"/>
    <col min="7393" max="7396" width="9.140625" style="1" customWidth="1"/>
    <col min="7397" max="7397" width="9.421875" style="1" bestFit="1" customWidth="1"/>
    <col min="7398" max="7399" width="12.8515625" style="1" bestFit="1" customWidth="1"/>
    <col min="7400" max="7400" width="9.421875" style="1" bestFit="1" customWidth="1"/>
    <col min="7401" max="7404" width="9.140625" style="1" customWidth="1"/>
    <col min="7405" max="7405" width="9.421875" style="1" bestFit="1" customWidth="1"/>
    <col min="7406" max="7407" width="12.8515625" style="1" bestFit="1" customWidth="1"/>
    <col min="7408" max="7408" width="9.421875" style="1" bestFit="1" customWidth="1"/>
    <col min="7409" max="7412" width="9.140625" style="1" customWidth="1"/>
    <col min="7413" max="7413" width="9.421875" style="1" bestFit="1" customWidth="1"/>
    <col min="7414" max="7415" width="12.8515625" style="1" bestFit="1" customWidth="1"/>
    <col min="7416" max="7416" width="9.421875" style="1" bestFit="1" customWidth="1"/>
    <col min="7417" max="7420" width="9.140625" style="1" customWidth="1"/>
    <col min="7421" max="7421" width="11.57421875" style="1" customWidth="1"/>
    <col min="7422" max="7422" width="16.00390625" style="1" customWidth="1"/>
    <col min="7423" max="7423" width="86.57421875" style="1" customWidth="1"/>
    <col min="7424" max="7424" width="10.140625" style="1" customWidth="1"/>
    <col min="7425" max="7425" width="18.28125" style="1" customWidth="1"/>
    <col min="7426" max="7427" width="9.140625" style="1" hidden="1" customWidth="1"/>
    <col min="7428" max="7428" width="21.421875" style="1" customWidth="1"/>
    <col min="7429" max="7430" width="9.140625" style="1" hidden="1" customWidth="1"/>
    <col min="7431" max="7431" width="25.7109375" style="1" customWidth="1"/>
    <col min="7432" max="7432" width="9.140625" style="1" hidden="1" customWidth="1"/>
    <col min="7433" max="7433" width="4.7109375" style="1" customWidth="1"/>
    <col min="7434" max="7440" width="9.140625" style="1" hidden="1" customWidth="1"/>
    <col min="7441" max="7441" width="15.57421875" style="1" customWidth="1"/>
    <col min="7442" max="7442" width="18.7109375" style="1" customWidth="1"/>
    <col min="7443" max="7443" width="25.7109375" style="1" customWidth="1"/>
    <col min="7444" max="7444" width="15.57421875" style="1" customWidth="1"/>
    <col min="7445" max="7445" width="18.7109375" style="1" customWidth="1"/>
    <col min="7446" max="7446" width="25.7109375" style="1" customWidth="1"/>
    <col min="7447" max="7447" width="15.57421875" style="1" customWidth="1"/>
    <col min="7448" max="7448" width="18.7109375" style="1" customWidth="1"/>
    <col min="7449" max="7449" width="25.7109375" style="1" customWidth="1"/>
    <col min="7450" max="7450" width="9.140625" style="1" customWidth="1"/>
    <col min="7451" max="7451" width="17.421875" style="1" customWidth="1"/>
    <col min="7452" max="7452" width="9.140625" style="1" customWidth="1"/>
    <col min="7453" max="7453" width="9.421875" style="1" bestFit="1" customWidth="1"/>
    <col min="7454" max="7455" width="12.8515625" style="1" bestFit="1" customWidth="1"/>
    <col min="7456" max="7456" width="9.421875" style="1" bestFit="1" customWidth="1"/>
    <col min="7457" max="7460" width="9.140625" style="1" customWidth="1"/>
    <col min="7461" max="7461" width="9.421875" style="1" bestFit="1" customWidth="1"/>
    <col min="7462" max="7463" width="12.8515625" style="1" bestFit="1" customWidth="1"/>
    <col min="7464" max="7464" width="9.421875" style="1" bestFit="1" customWidth="1"/>
    <col min="7465" max="7468" width="9.140625" style="1" customWidth="1"/>
    <col min="7469" max="7469" width="9.421875" style="1" bestFit="1" customWidth="1"/>
    <col min="7470" max="7471" width="12.8515625" style="1" bestFit="1" customWidth="1"/>
    <col min="7472" max="7472" width="9.421875" style="1" bestFit="1" customWidth="1"/>
    <col min="7473" max="7476" width="9.140625" style="1" customWidth="1"/>
    <col min="7477" max="7477" width="9.421875" style="1" bestFit="1" customWidth="1"/>
    <col min="7478" max="7479" width="12.8515625" style="1" bestFit="1" customWidth="1"/>
    <col min="7480" max="7480" width="9.421875" style="1" bestFit="1" customWidth="1"/>
    <col min="7481" max="7484" width="9.140625" style="1" customWidth="1"/>
    <col min="7485" max="7485" width="9.421875" style="1" bestFit="1" customWidth="1"/>
    <col min="7486" max="7487" width="12.8515625" style="1" bestFit="1" customWidth="1"/>
    <col min="7488" max="7488" width="9.421875" style="1" bestFit="1" customWidth="1"/>
    <col min="7489" max="7492" width="9.140625" style="1" customWidth="1"/>
    <col min="7493" max="7493" width="9.421875" style="1" bestFit="1" customWidth="1"/>
    <col min="7494" max="7495" width="12.8515625" style="1" bestFit="1" customWidth="1"/>
    <col min="7496" max="7496" width="9.421875" style="1" bestFit="1" customWidth="1"/>
    <col min="7497" max="7500" width="9.140625" style="1" customWidth="1"/>
    <col min="7501" max="7501" width="9.421875" style="1" bestFit="1" customWidth="1"/>
    <col min="7502" max="7503" width="12.8515625" style="1" bestFit="1" customWidth="1"/>
    <col min="7504" max="7504" width="9.421875" style="1" bestFit="1" customWidth="1"/>
    <col min="7505" max="7508" width="9.140625" style="1" customWidth="1"/>
    <col min="7509" max="7509" width="9.421875" style="1" bestFit="1" customWidth="1"/>
    <col min="7510" max="7511" width="12.8515625" style="1" bestFit="1" customWidth="1"/>
    <col min="7512" max="7512" width="9.421875" style="1" bestFit="1" customWidth="1"/>
    <col min="7513" max="7516" width="9.140625" style="1" customWidth="1"/>
    <col min="7517" max="7517" width="9.421875" style="1" bestFit="1" customWidth="1"/>
    <col min="7518" max="7519" width="12.8515625" style="1" bestFit="1" customWidth="1"/>
    <col min="7520" max="7520" width="9.421875" style="1" bestFit="1" customWidth="1"/>
    <col min="7521" max="7524" width="9.140625" style="1" customWidth="1"/>
    <col min="7525" max="7525" width="9.421875" style="1" bestFit="1" customWidth="1"/>
    <col min="7526" max="7527" width="12.8515625" style="1" bestFit="1" customWidth="1"/>
    <col min="7528" max="7528" width="9.421875" style="1" bestFit="1" customWidth="1"/>
    <col min="7529" max="7532" width="9.140625" style="1" customWidth="1"/>
    <col min="7533" max="7533" width="9.421875" style="1" bestFit="1" customWidth="1"/>
    <col min="7534" max="7535" width="12.8515625" style="1" bestFit="1" customWidth="1"/>
    <col min="7536" max="7536" width="9.421875" style="1" bestFit="1" customWidth="1"/>
    <col min="7537" max="7540" width="9.140625" style="1" customWidth="1"/>
    <col min="7541" max="7541" width="9.421875" style="1" bestFit="1" customWidth="1"/>
    <col min="7542" max="7543" width="12.8515625" style="1" bestFit="1" customWidth="1"/>
    <col min="7544" max="7544" width="9.421875" style="1" bestFit="1" customWidth="1"/>
    <col min="7545" max="7548" width="9.140625" style="1" customWidth="1"/>
    <col min="7549" max="7549" width="9.421875" style="1" bestFit="1" customWidth="1"/>
    <col min="7550" max="7551" width="12.8515625" style="1" bestFit="1" customWidth="1"/>
    <col min="7552" max="7552" width="9.421875" style="1" bestFit="1" customWidth="1"/>
    <col min="7553" max="7556" width="9.140625" style="1" customWidth="1"/>
    <col min="7557" max="7557" width="9.421875" style="1" bestFit="1" customWidth="1"/>
    <col min="7558" max="7559" width="12.8515625" style="1" bestFit="1" customWidth="1"/>
    <col min="7560" max="7560" width="9.421875" style="1" bestFit="1" customWidth="1"/>
    <col min="7561" max="7564" width="9.140625" style="1" customWidth="1"/>
    <col min="7565" max="7565" width="9.421875" style="1" bestFit="1" customWidth="1"/>
    <col min="7566" max="7567" width="12.8515625" style="1" bestFit="1" customWidth="1"/>
    <col min="7568" max="7568" width="9.421875" style="1" bestFit="1" customWidth="1"/>
    <col min="7569" max="7572" width="9.140625" style="1" customWidth="1"/>
    <col min="7573" max="7573" width="9.421875" style="1" bestFit="1" customWidth="1"/>
    <col min="7574" max="7575" width="12.8515625" style="1" bestFit="1" customWidth="1"/>
    <col min="7576" max="7576" width="9.421875" style="1" bestFit="1" customWidth="1"/>
    <col min="7577" max="7580" width="9.140625" style="1" customWidth="1"/>
    <col min="7581" max="7581" width="9.421875" style="1" bestFit="1" customWidth="1"/>
    <col min="7582" max="7583" width="12.8515625" style="1" bestFit="1" customWidth="1"/>
    <col min="7584" max="7584" width="9.421875" style="1" bestFit="1" customWidth="1"/>
    <col min="7585" max="7588" width="9.140625" style="1" customWidth="1"/>
    <col min="7589" max="7589" width="9.421875" style="1" bestFit="1" customWidth="1"/>
    <col min="7590" max="7591" width="12.8515625" style="1" bestFit="1" customWidth="1"/>
    <col min="7592" max="7592" width="9.421875" style="1" bestFit="1" customWidth="1"/>
    <col min="7593" max="7596" width="9.140625" style="1" customWidth="1"/>
    <col min="7597" max="7597" width="9.421875" style="1" bestFit="1" customWidth="1"/>
    <col min="7598" max="7599" width="12.8515625" style="1" bestFit="1" customWidth="1"/>
    <col min="7600" max="7600" width="9.421875" style="1" bestFit="1" customWidth="1"/>
    <col min="7601" max="7604" width="9.140625" style="1" customWidth="1"/>
    <col min="7605" max="7605" width="9.421875" style="1" bestFit="1" customWidth="1"/>
    <col min="7606" max="7607" width="12.8515625" style="1" bestFit="1" customWidth="1"/>
    <col min="7608" max="7608" width="9.421875" style="1" bestFit="1" customWidth="1"/>
    <col min="7609" max="7612" width="9.140625" style="1" customWidth="1"/>
    <col min="7613" max="7613" width="9.421875" style="1" bestFit="1" customWidth="1"/>
    <col min="7614" max="7615" width="12.8515625" style="1" bestFit="1" customWidth="1"/>
    <col min="7616" max="7616" width="9.421875" style="1" bestFit="1" customWidth="1"/>
    <col min="7617" max="7620" width="9.140625" style="1" customWidth="1"/>
    <col min="7621" max="7621" width="9.421875" style="1" bestFit="1" customWidth="1"/>
    <col min="7622" max="7623" width="12.8515625" style="1" bestFit="1" customWidth="1"/>
    <col min="7624" max="7624" width="9.421875" style="1" bestFit="1" customWidth="1"/>
    <col min="7625" max="7628" width="9.140625" style="1" customWidth="1"/>
    <col min="7629" max="7629" width="9.421875" style="1" bestFit="1" customWidth="1"/>
    <col min="7630" max="7631" width="12.8515625" style="1" bestFit="1" customWidth="1"/>
    <col min="7632" max="7632" width="9.421875" style="1" bestFit="1" customWidth="1"/>
    <col min="7633" max="7636" width="9.140625" style="1" customWidth="1"/>
    <col min="7637" max="7637" width="9.421875" style="1" bestFit="1" customWidth="1"/>
    <col min="7638" max="7639" width="12.8515625" style="1" bestFit="1" customWidth="1"/>
    <col min="7640" max="7640" width="9.421875" style="1" bestFit="1" customWidth="1"/>
    <col min="7641" max="7644" width="9.140625" style="1" customWidth="1"/>
    <col min="7645" max="7645" width="9.421875" style="1" bestFit="1" customWidth="1"/>
    <col min="7646" max="7647" width="12.8515625" style="1" bestFit="1" customWidth="1"/>
    <col min="7648" max="7648" width="9.421875" style="1" bestFit="1" customWidth="1"/>
    <col min="7649" max="7652" width="9.140625" style="1" customWidth="1"/>
    <col min="7653" max="7653" width="9.421875" style="1" bestFit="1" customWidth="1"/>
    <col min="7654" max="7655" width="12.8515625" style="1" bestFit="1" customWidth="1"/>
    <col min="7656" max="7656" width="9.421875" style="1" bestFit="1" customWidth="1"/>
    <col min="7657" max="7660" width="9.140625" style="1" customWidth="1"/>
    <col min="7661" max="7661" width="9.421875" style="1" bestFit="1" customWidth="1"/>
    <col min="7662" max="7663" width="12.8515625" style="1" bestFit="1" customWidth="1"/>
    <col min="7664" max="7664" width="9.421875" style="1" bestFit="1" customWidth="1"/>
    <col min="7665" max="7668" width="9.140625" style="1" customWidth="1"/>
    <col min="7669" max="7669" width="9.421875" style="1" bestFit="1" customWidth="1"/>
    <col min="7670" max="7671" width="12.8515625" style="1" bestFit="1" customWidth="1"/>
    <col min="7672" max="7672" width="9.421875" style="1" bestFit="1" customWidth="1"/>
    <col min="7673" max="7676" width="9.140625" style="1" customWidth="1"/>
    <col min="7677" max="7677" width="11.57421875" style="1" customWidth="1"/>
    <col min="7678" max="7678" width="16.00390625" style="1" customWidth="1"/>
    <col min="7679" max="7679" width="86.57421875" style="1" customWidth="1"/>
    <col min="7680" max="7680" width="10.140625" style="1" customWidth="1"/>
    <col min="7681" max="7681" width="18.28125" style="1" customWidth="1"/>
    <col min="7682" max="7683" width="9.140625" style="1" hidden="1" customWidth="1"/>
    <col min="7684" max="7684" width="21.421875" style="1" customWidth="1"/>
    <col min="7685" max="7686" width="9.140625" style="1" hidden="1" customWidth="1"/>
    <col min="7687" max="7687" width="25.7109375" style="1" customWidth="1"/>
    <col min="7688" max="7688" width="9.140625" style="1" hidden="1" customWidth="1"/>
    <col min="7689" max="7689" width="4.7109375" style="1" customWidth="1"/>
    <col min="7690" max="7696" width="9.140625" style="1" hidden="1" customWidth="1"/>
    <col min="7697" max="7697" width="15.57421875" style="1" customWidth="1"/>
    <col min="7698" max="7698" width="18.7109375" style="1" customWidth="1"/>
    <col min="7699" max="7699" width="25.7109375" style="1" customWidth="1"/>
    <col min="7700" max="7700" width="15.57421875" style="1" customWidth="1"/>
    <col min="7701" max="7701" width="18.7109375" style="1" customWidth="1"/>
    <col min="7702" max="7702" width="25.7109375" style="1" customWidth="1"/>
    <col min="7703" max="7703" width="15.57421875" style="1" customWidth="1"/>
    <col min="7704" max="7704" width="18.7109375" style="1" customWidth="1"/>
    <col min="7705" max="7705" width="25.7109375" style="1" customWidth="1"/>
    <col min="7706" max="7706" width="9.140625" style="1" customWidth="1"/>
    <col min="7707" max="7707" width="17.421875" style="1" customWidth="1"/>
    <col min="7708" max="7708" width="9.140625" style="1" customWidth="1"/>
    <col min="7709" max="7709" width="9.421875" style="1" bestFit="1" customWidth="1"/>
    <col min="7710" max="7711" width="12.8515625" style="1" bestFit="1" customWidth="1"/>
    <col min="7712" max="7712" width="9.421875" style="1" bestFit="1" customWidth="1"/>
    <col min="7713" max="7716" width="9.140625" style="1" customWidth="1"/>
    <col min="7717" max="7717" width="9.421875" style="1" bestFit="1" customWidth="1"/>
    <col min="7718" max="7719" width="12.8515625" style="1" bestFit="1" customWidth="1"/>
    <col min="7720" max="7720" width="9.421875" style="1" bestFit="1" customWidth="1"/>
    <col min="7721" max="7724" width="9.140625" style="1" customWidth="1"/>
    <col min="7725" max="7725" width="9.421875" style="1" bestFit="1" customWidth="1"/>
    <col min="7726" max="7727" width="12.8515625" style="1" bestFit="1" customWidth="1"/>
    <col min="7728" max="7728" width="9.421875" style="1" bestFit="1" customWidth="1"/>
    <col min="7729" max="7732" width="9.140625" style="1" customWidth="1"/>
    <col min="7733" max="7733" width="9.421875" style="1" bestFit="1" customWidth="1"/>
    <col min="7734" max="7735" width="12.8515625" style="1" bestFit="1" customWidth="1"/>
    <col min="7736" max="7736" width="9.421875" style="1" bestFit="1" customWidth="1"/>
    <col min="7737" max="7740" width="9.140625" style="1" customWidth="1"/>
    <col min="7741" max="7741" width="9.421875" style="1" bestFit="1" customWidth="1"/>
    <col min="7742" max="7743" width="12.8515625" style="1" bestFit="1" customWidth="1"/>
    <col min="7744" max="7744" width="9.421875" style="1" bestFit="1" customWidth="1"/>
    <col min="7745" max="7748" width="9.140625" style="1" customWidth="1"/>
    <col min="7749" max="7749" width="9.421875" style="1" bestFit="1" customWidth="1"/>
    <col min="7750" max="7751" width="12.8515625" style="1" bestFit="1" customWidth="1"/>
    <col min="7752" max="7752" width="9.421875" style="1" bestFit="1" customWidth="1"/>
    <col min="7753" max="7756" width="9.140625" style="1" customWidth="1"/>
    <col min="7757" max="7757" width="9.421875" style="1" bestFit="1" customWidth="1"/>
    <col min="7758" max="7759" width="12.8515625" style="1" bestFit="1" customWidth="1"/>
    <col min="7760" max="7760" width="9.421875" style="1" bestFit="1" customWidth="1"/>
    <col min="7761" max="7764" width="9.140625" style="1" customWidth="1"/>
    <col min="7765" max="7765" width="9.421875" style="1" bestFit="1" customWidth="1"/>
    <col min="7766" max="7767" width="12.8515625" style="1" bestFit="1" customWidth="1"/>
    <col min="7768" max="7768" width="9.421875" style="1" bestFit="1" customWidth="1"/>
    <col min="7769" max="7772" width="9.140625" style="1" customWidth="1"/>
    <col min="7773" max="7773" width="9.421875" style="1" bestFit="1" customWidth="1"/>
    <col min="7774" max="7775" width="12.8515625" style="1" bestFit="1" customWidth="1"/>
    <col min="7776" max="7776" width="9.421875" style="1" bestFit="1" customWidth="1"/>
    <col min="7777" max="7780" width="9.140625" style="1" customWidth="1"/>
    <col min="7781" max="7781" width="9.421875" style="1" bestFit="1" customWidth="1"/>
    <col min="7782" max="7783" width="12.8515625" style="1" bestFit="1" customWidth="1"/>
    <col min="7784" max="7784" width="9.421875" style="1" bestFit="1" customWidth="1"/>
    <col min="7785" max="7788" width="9.140625" style="1" customWidth="1"/>
    <col min="7789" max="7789" width="9.421875" style="1" bestFit="1" customWidth="1"/>
    <col min="7790" max="7791" width="12.8515625" style="1" bestFit="1" customWidth="1"/>
    <col min="7792" max="7792" width="9.421875" style="1" bestFit="1" customWidth="1"/>
    <col min="7793" max="7796" width="9.140625" style="1" customWidth="1"/>
    <col min="7797" max="7797" width="9.421875" style="1" bestFit="1" customWidth="1"/>
    <col min="7798" max="7799" width="12.8515625" style="1" bestFit="1" customWidth="1"/>
    <col min="7800" max="7800" width="9.421875" style="1" bestFit="1" customWidth="1"/>
    <col min="7801" max="7804" width="9.140625" style="1" customWidth="1"/>
    <col min="7805" max="7805" width="9.421875" style="1" bestFit="1" customWidth="1"/>
    <col min="7806" max="7807" width="12.8515625" style="1" bestFit="1" customWidth="1"/>
    <col min="7808" max="7808" width="9.421875" style="1" bestFit="1" customWidth="1"/>
    <col min="7809" max="7812" width="9.140625" style="1" customWidth="1"/>
    <col min="7813" max="7813" width="9.421875" style="1" bestFit="1" customWidth="1"/>
    <col min="7814" max="7815" width="12.8515625" style="1" bestFit="1" customWidth="1"/>
    <col min="7816" max="7816" width="9.421875" style="1" bestFit="1" customWidth="1"/>
    <col min="7817" max="7820" width="9.140625" style="1" customWidth="1"/>
    <col min="7821" max="7821" width="9.421875" style="1" bestFit="1" customWidth="1"/>
    <col min="7822" max="7823" width="12.8515625" style="1" bestFit="1" customWidth="1"/>
    <col min="7824" max="7824" width="9.421875" style="1" bestFit="1" customWidth="1"/>
    <col min="7825" max="7828" width="9.140625" style="1" customWidth="1"/>
    <col min="7829" max="7829" width="9.421875" style="1" bestFit="1" customWidth="1"/>
    <col min="7830" max="7831" width="12.8515625" style="1" bestFit="1" customWidth="1"/>
    <col min="7832" max="7832" width="9.421875" style="1" bestFit="1" customWidth="1"/>
    <col min="7833" max="7836" width="9.140625" style="1" customWidth="1"/>
    <col min="7837" max="7837" width="9.421875" style="1" bestFit="1" customWidth="1"/>
    <col min="7838" max="7839" width="12.8515625" style="1" bestFit="1" customWidth="1"/>
    <col min="7840" max="7840" width="9.421875" style="1" bestFit="1" customWidth="1"/>
    <col min="7841" max="7844" width="9.140625" style="1" customWidth="1"/>
    <col min="7845" max="7845" width="9.421875" style="1" bestFit="1" customWidth="1"/>
    <col min="7846" max="7847" width="12.8515625" style="1" bestFit="1" customWidth="1"/>
    <col min="7848" max="7848" width="9.421875" style="1" bestFit="1" customWidth="1"/>
    <col min="7849" max="7852" width="9.140625" style="1" customWidth="1"/>
    <col min="7853" max="7853" width="9.421875" style="1" bestFit="1" customWidth="1"/>
    <col min="7854" max="7855" width="12.8515625" style="1" bestFit="1" customWidth="1"/>
    <col min="7856" max="7856" width="9.421875" style="1" bestFit="1" customWidth="1"/>
    <col min="7857" max="7860" width="9.140625" style="1" customWidth="1"/>
    <col min="7861" max="7861" width="9.421875" style="1" bestFit="1" customWidth="1"/>
    <col min="7862" max="7863" width="12.8515625" style="1" bestFit="1" customWidth="1"/>
    <col min="7864" max="7864" width="9.421875" style="1" bestFit="1" customWidth="1"/>
    <col min="7865" max="7868" width="9.140625" style="1" customWidth="1"/>
    <col min="7869" max="7869" width="9.421875" style="1" bestFit="1" customWidth="1"/>
    <col min="7870" max="7871" width="12.8515625" style="1" bestFit="1" customWidth="1"/>
    <col min="7872" max="7872" width="9.421875" style="1" bestFit="1" customWidth="1"/>
    <col min="7873" max="7876" width="9.140625" style="1" customWidth="1"/>
    <col min="7877" max="7877" width="9.421875" style="1" bestFit="1" customWidth="1"/>
    <col min="7878" max="7879" width="12.8515625" style="1" bestFit="1" customWidth="1"/>
    <col min="7880" max="7880" width="9.421875" style="1" bestFit="1" customWidth="1"/>
    <col min="7881" max="7884" width="9.140625" style="1" customWidth="1"/>
    <col min="7885" max="7885" width="9.421875" style="1" bestFit="1" customWidth="1"/>
    <col min="7886" max="7887" width="12.8515625" style="1" bestFit="1" customWidth="1"/>
    <col min="7888" max="7888" width="9.421875" style="1" bestFit="1" customWidth="1"/>
    <col min="7889" max="7892" width="9.140625" style="1" customWidth="1"/>
    <col min="7893" max="7893" width="9.421875" style="1" bestFit="1" customWidth="1"/>
    <col min="7894" max="7895" width="12.8515625" style="1" bestFit="1" customWidth="1"/>
    <col min="7896" max="7896" width="9.421875" style="1" bestFit="1" customWidth="1"/>
    <col min="7897" max="7900" width="9.140625" style="1" customWidth="1"/>
    <col min="7901" max="7901" width="9.421875" style="1" bestFit="1" customWidth="1"/>
    <col min="7902" max="7903" width="12.8515625" style="1" bestFit="1" customWidth="1"/>
    <col min="7904" max="7904" width="9.421875" style="1" bestFit="1" customWidth="1"/>
    <col min="7905" max="7908" width="9.140625" style="1" customWidth="1"/>
    <col min="7909" max="7909" width="9.421875" style="1" bestFit="1" customWidth="1"/>
    <col min="7910" max="7911" width="12.8515625" style="1" bestFit="1" customWidth="1"/>
    <col min="7912" max="7912" width="9.421875" style="1" bestFit="1" customWidth="1"/>
    <col min="7913" max="7916" width="9.140625" style="1" customWidth="1"/>
    <col min="7917" max="7917" width="9.421875" style="1" bestFit="1" customWidth="1"/>
    <col min="7918" max="7919" width="12.8515625" style="1" bestFit="1" customWidth="1"/>
    <col min="7920" max="7920" width="9.421875" style="1" bestFit="1" customWidth="1"/>
    <col min="7921" max="7924" width="9.140625" style="1" customWidth="1"/>
    <col min="7925" max="7925" width="9.421875" style="1" bestFit="1" customWidth="1"/>
    <col min="7926" max="7927" width="12.8515625" style="1" bestFit="1" customWidth="1"/>
    <col min="7928" max="7928" width="9.421875" style="1" bestFit="1" customWidth="1"/>
    <col min="7929" max="7932" width="9.140625" style="1" customWidth="1"/>
    <col min="7933" max="7933" width="11.57421875" style="1" customWidth="1"/>
    <col min="7934" max="7934" width="16.00390625" style="1" customWidth="1"/>
    <col min="7935" max="7935" width="86.57421875" style="1" customWidth="1"/>
    <col min="7936" max="7936" width="10.140625" style="1" customWidth="1"/>
    <col min="7937" max="7937" width="18.28125" style="1" customWidth="1"/>
    <col min="7938" max="7939" width="9.140625" style="1" hidden="1" customWidth="1"/>
    <col min="7940" max="7940" width="21.421875" style="1" customWidth="1"/>
    <col min="7941" max="7942" width="9.140625" style="1" hidden="1" customWidth="1"/>
    <col min="7943" max="7943" width="25.7109375" style="1" customWidth="1"/>
    <col min="7944" max="7944" width="9.140625" style="1" hidden="1" customWidth="1"/>
    <col min="7945" max="7945" width="4.7109375" style="1" customWidth="1"/>
    <col min="7946" max="7952" width="9.140625" style="1" hidden="1" customWidth="1"/>
    <col min="7953" max="7953" width="15.57421875" style="1" customWidth="1"/>
    <col min="7954" max="7954" width="18.7109375" style="1" customWidth="1"/>
    <col min="7955" max="7955" width="25.7109375" style="1" customWidth="1"/>
    <col min="7956" max="7956" width="15.57421875" style="1" customWidth="1"/>
    <col min="7957" max="7957" width="18.7109375" style="1" customWidth="1"/>
    <col min="7958" max="7958" width="25.7109375" style="1" customWidth="1"/>
    <col min="7959" max="7959" width="15.57421875" style="1" customWidth="1"/>
    <col min="7960" max="7960" width="18.7109375" style="1" customWidth="1"/>
    <col min="7961" max="7961" width="25.7109375" style="1" customWidth="1"/>
    <col min="7962" max="7962" width="9.140625" style="1" customWidth="1"/>
    <col min="7963" max="7963" width="17.421875" style="1" customWidth="1"/>
    <col min="7964" max="7964" width="9.140625" style="1" customWidth="1"/>
    <col min="7965" max="7965" width="9.421875" style="1" bestFit="1" customWidth="1"/>
    <col min="7966" max="7967" width="12.8515625" style="1" bestFit="1" customWidth="1"/>
    <col min="7968" max="7968" width="9.421875" style="1" bestFit="1" customWidth="1"/>
    <col min="7969" max="7972" width="9.140625" style="1" customWidth="1"/>
    <col min="7973" max="7973" width="9.421875" style="1" bestFit="1" customWidth="1"/>
    <col min="7974" max="7975" width="12.8515625" style="1" bestFit="1" customWidth="1"/>
    <col min="7976" max="7976" width="9.421875" style="1" bestFit="1" customWidth="1"/>
    <col min="7977" max="7980" width="9.140625" style="1" customWidth="1"/>
    <col min="7981" max="7981" width="9.421875" style="1" bestFit="1" customWidth="1"/>
    <col min="7982" max="7983" width="12.8515625" style="1" bestFit="1" customWidth="1"/>
    <col min="7984" max="7984" width="9.421875" style="1" bestFit="1" customWidth="1"/>
    <col min="7985" max="7988" width="9.140625" style="1" customWidth="1"/>
    <col min="7989" max="7989" width="9.421875" style="1" bestFit="1" customWidth="1"/>
    <col min="7990" max="7991" width="12.8515625" style="1" bestFit="1" customWidth="1"/>
    <col min="7992" max="7992" width="9.421875" style="1" bestFit="1" customWidth="1"/>
    <col min="7993" max="7996" width="9.140625" style="1" customWidth="1"/>
    <col min="7997" max="7997" width="9.421875" style="1" bestFit="1" customWidth="1"/>
    <col min="7998" max="7999" width="12.8515625" style="1" bestFit="1" customWidth="1"/>
    <col min="8000" max="8000" width="9.421875" style="1" bestFit="1" customWidth="1"/>
    <col min="8001" max="8004" width="9.140625" style="1" customWidth="1"/>
    <col min="8005" max="8005" width="9.421875" style="1" bestFit="1" customWidth="1"/>
    <col min="8006" max="8007" width="12.8515625" style="1" bestFit="1" customWidth="1"/>
    <col min="8008" max="8008" width="9.421875" style="1" bestFit="1" customWidth="1"/>
    <col min="8009" max="8012" width="9.140625" style="1" customWidth="1"/>
    <col min="8013" max="8013" width="9.421875" style="1" bestFit="1" customWidth="1"/>
    <col min="8014" max="8015" width="12.8515625" style="1" bestFit="1" customWidth="1"/>
    <col min="8016" max="8016" width="9.421875" style="1" bestFit="1" customWidth="1"/>
    <col min="8017" max="8020" width="9.140625" style="1" customWidth="1"/>
    <col min="8021" max="8021" width="9.421875" style="1" bestFit="1" customWidth="1"/>
    <col min="8022" max="8023" width="12.8515625" style="1" bestFit="1" customWidth="1"/>
    <col min="8024" max="8024" width="9.421875" style="1" bestFit="1" customWidth="1"/>
    <col min="8025" max="8028" width="9.140625" style="1" customWidth="1"/>
    <col min="8029" max="8029" width="9.421875" style="1" bestFit="1" customWidth="1"/>
    <col min="8030" max="8031" width="12.8515625" style="1" bestFit="1" customWidth="1"/>
    <col min="8032" max="8032" width="9.421875" style="1" bestFit="1" customWidth="1"/>
    <col min="8033" max="8036" width="9.140625" style="1" customWidth="1"/>
    <col min="8037" max="8037" width="9.421875" style="1" bestFit="1" customWidth="1"/>
    <col min="8038" max="8039" width="12.8515625" style="1" bestFit="1" customWidth="1"/>
    <col min="8040" max="8040" width="9.421875" style="1" bestFit="1" customWidth="1"/>
    <col min="8041" max="8044" width="9.140625" style="1" customWidth="1"/>
    <col min="8045" max="8045" width="9.421875" style="1" bestFit="1" customWidth="1"/>
    <col min="8046" max="8047" width="12.8515625" style="1" bestFit="1" customWidth="1"/>
    <col min="8048" max="8048" width="9.421875" style="1" bestFit="1" customWidth="1"/>
    <col min="8049" max="8052" width="9.140625" style="1" customWidth="1"/>
    <col min="8053" max="8053" width="9.421875" style="1" bestFit="1" customWidth="1"/>
    <col min="8054" max="8055" width="12.8515625" style="1" bestFit="1" customWidth="1"/>
    <col min="8056" max="8056" width="9.421875" style="1" bestFit="1" customWidth="1"/>
    <col min="8057" max="8060" width="9.140625" style="1" customWidth="1"/>
    <col min="8061" max="8061" width="9.421875" style="1" bestFit="1" customWidth="1"/>
    <col min="8062" max="8063" width="12.8515625" style="1" bestFit="1" customWidth="1"/>
    <col min="8064" max="8064" width="9.421875" style="1" bestFit="1" customWidth="1"/>
    <col min="8065" max="8068" width="9.140625" style="1" customWidth="1"/>
    <col min="8069" max="8069" width="9.421875" style="1" bestFit="1" customWidth="1"/>
    <col min="8070" max="8071" width="12.8515625" style="1" bestFit="1" customWidth="1"/>
    <col min="8072" max="8072" width="9.421875" style="1" bestFit="1" customWidth="1"/>
    <col min="8073" max="8076" width="9.140625" style="1" customWidth="1"/>
    <col min="8077" max="8077" width="9.421875" style="1" bestFit="1" customWidth="1"/>
    <col min="8078" max="8079" width="12.8515625" style="1" bestFit="1" customWidth="1"/>
    <col min="8080" max="8080" width="9.421875" style="1" bestFit="1" customWidth="1"/>
    <col min="8081" max="8084" width="9.140625" style="1" customWidth="1"/>
    <col min="8085" max="8085" width="9.421875" style="1" bestFit="1" customWidth="1"/>
    <col min="8086" max="8087" width="12.8515625" style="1" bestFit="1" customWidth="1"/>
    <col min="8088" max="8088" width="9.421875" style="1" bestFit="1" customWidth="1"/>
    <col min="8089" max="8092" width="9.140625" style="1" customWidth="1"/>
    <col min="8093" max="8093" width="9.421875" style="1" bestFit="1" customWidth="1"/>
    <col min="8094" max="8095" width="12.8515625" style="1" bestFit="1" customWidth="1"/>
    <col min="8096" max="8096" width="9.421875" style="1" bestFit="1" customWidth="1"/>
    <col min="8097" max="8100" width="9.140625" style="1" customWidth="1"/>
    <col min="8101" max="8101" width="9.421875" style="1" bestFit="1" customWidth="1"/>
    <col min="8102" max="8103" width="12.8515625" style="1" bestFit="1" customWidth="1"/>
    <col min="8104" max="8104" width="9.421875" style="1" bestFit="1" customWidth="1"/>
    <col min="8105" max="8108" width="9.140625" style="1" customWidth="1"/>
    <col min="8109" max="8109" width="9.421875" style="1" bestFit="1" customWidth="1"/>
    <col min="8110" max="8111" width="12.8515625" style="1" bestFit="1" customWidth="1"/>
    <col min="8112" max="8112" width="9.421875" style="1" bestFit="1" customWidth="1"/>
    <col min="8113" max="8116" width="9.140625" style="1" customWidth="1"/>
    <col min="8117" max="8117" width="9.421875" style="1" bestFit="1" customWidth="1"/>
    <col min="8118" max="8119" width="12.8515625" style="1" bestFit="1" customWidth="1"/>
    <col min="8120" max="8120" width="9.421875" style="1" bestFit="1" customWidth="1"/>
    <col min="8121" max="8124" width="9.140625" style="1" customWidth="1"/>
    <col min="8125" max="8125" width="9.421875" style="1" bestFit="1" customWidth="1"/>
    <col min="8126" max="8127" width="12.8515625" style="1" bestFit="1" customWidth="1"/>
    <col min="8128" max="8128" width="9.421875" style="1" bestFit="1" customWidth="1"/>
    <col min="8129" max="8132" width="9.140625" style="1" customWidth="1"/>
    <col min="8133" max="8133" width="9.421875" style="1" bestFit="1" customWidth="1"/>
    <col min="8134" max="8135" width="12.8515625" style="1" bestFit="1" customWidth="1"/>
    <col min="8136" max="8136" width="9.421875" style="1" bestFit="1" customWidth="1"/>
    <col min="8137" max="8140" width="9.140625" style="1" customWidth="1"/>
    <col min="8141" max="8141" width="9.421875" style="1" bestFit="1" customWidth="1"/>
    <col min="8142" max="8143" width="12.8515625" style="1" bestFit="1" customWidth="1"/>
    <col min="8144" max="8144" width="9.421875" style="1" bestFit="1" customWidth="1"/>
    <col min="8145" max="8148" width="9.140625" style="1" customWidth="1"/>
    <col min="8149" max="8149" width="9.421875" style="1" bestFit="1" customWidth="1"/>
    <col min="8150" max="8151" width="12.8515625" style="1" bestFit="1" customWidth="1"/>
    <col min="8152" max="8152" width="9.421875" style="1" bestFit="1" customWidth="1"/>
    <col min="8153" max="8156" width="9.140625" style="1" customWidth="1"/>
    <col min="8157" max="8157" width="9.421875" style="1" bestFit="1" customWidth="1"/>
    <col min="8158" max="8159" width="12.8515625" style="1" bestFit="1" customWidth="1"/>
    <col min="8160" max="8160" width="9.421875" style="1" bestFit="1" customWidth="1"/>
    <col min="8161" max="8164" width="9.140625" style="1" customWidth="1"/>
    <col min="8165" max="8165" width="9.421875" style="1" bestFit="1" customWidth="1"/>
    <col min="8166" max="8167" width="12.8515625" style="1" bestFit="1" customWidth="1"/>
    <col min="8168" max="8168" width="9.421875" style="1" bestFit="1" customWidth="1"/>
    <col min="8169" max="8172" width="9.140625" style="1" customWidth="1"/>
    <col min="8173" max="8173" width="9.421875" style="1" bestFit="1" customWidth="1"/>
    <col min="8174" max="8175" width="12.8515625" style="1" bestFit="1" customWidth="1"/>
    <col min="8176" max="8176" width="9.421875" style="1" bestFit="1" customWidth="1"/>
    <col min="8177" max="8180" width="9.140625" style="1" customWidth="1"/>
    <col min="8181" max="8181" width="9.421875" style="1" bestFit="1" customWidth="1"/>
    <col min="8182" max="8183" width="12.8515625" style="1" bestFit="1" customWidth="1"/>
    <col min="8184" max="8184" width="9.421875" style="1" bestFit="1" customWidth="1"/>
    <col min="8185" max="8188" width="9.140625" style="1" customWidth="1"/>
    <col min="8189" max="8189" width="11.57421875" style="1" customWidth="1"/>
    <col min="8190" max="8190" width="16.00390625" style="1" customWidth="1"/>
    <col min="8191" max="8191" width="86.57421875" style="1" customWidth="1"/>
    <col min="8192" max="8192" width="10.140625" style="1" customWidth="1"/>
    <col min="8193" max="8193" width="18.28125" style="1" customWidth="1"/>
    <col min="8194" max="8195" width="9.140625" style="1" hidden="1" customWidth="1"/>
    <col min="8196" max="8196" width="21.421875" style="1" customWidth="1"/>
    <col min="8197" max="8198" width="9.140625" style="1" hidden="1" customWidth="1"/>
    <col min="8199" max="8199" width="25.7109375" style="1" customWidth="1"/>
    <col min="8200" max="8200" width="9.140625" style="1" hidden="1" customWidth="1"/>
    <col min="8201" max="8201" width="4.7109375" style="1" customWidth="1"/>
    <col min="8202" max="8208" width="9.140625" style="1" hidden="1" customWidth="1"/>
    <col min="8209" max="8209" width="15.57421875" style="1" customWidth="1"/>
    <col min="8210" max="8210" width="18.7109375" style="1" customWidth="1"/>
    <col min="8211" max="8211" width="25.7109375" style="1" customWidth="1"/>
    <col min="8212" max="8212" width="15.57421875" style="1" customWidth="1"/>
    <col min="8213" max="8213" width="18.7109375" style="1" customWidth="1"/>
    <col min="8214" max="8214" width="25.7109375" style="1" customWidth="1"/>
    <col min="8215" max="8215" width="15.57421875" style="1" customWidth="1"/>
    <col min="8216" max="8216" width="18.7109375" style="1" customWidth="1"/>
    <col min="8217" max="8217" width="25.7109375" style="1" customWidth="1"/>
    <col min="8218" max="8218" width="9.140625" style="1" customWidth="1"/>
    <col min="8219" max="8219" width="17.421875" style="1" customWidth="1"/>
    <col min="8220" max="8220" width="9.140625" style="1" customWidth="1"/>
    <col min="8221" max="8221" width="9.421875" style="1" bestFit="1" customWidth="1"/>
    <col min="8222" max="8223" width="12.8515625" style="1" bestFit="1" customWidth="1"/>
    <col min="8224" max="8224" width="9.421875" style="1" bestFit="1" customWidth="1"/>
    <col min="8225" max="8228" width="9.140625" style="1" customWidth="1"/>
    <col min="8229" max="8229" width="9.421875" style="1" bestFit="1" customWidth="1"/>
    <col min="8230" max="8231" width="12.8515625" style="1" bestFit="1" customWidth="1"/>
    <col min="8232" max="8232" width="9.421875" style="1" bestFit="1" customWidth="1"/>
    <col min="8233" max="8236" width="9.140625" style="1" customWidth="1"/>
    <col min="8237" max="8237" width="9.421875" style="1" bestFit="1" customWidth="1"/>
    <col min="8238" max="8239" width="12.8515625" style="1" bestFit="1" customWidth="1"/>
    <col min="8240" max="8240" width="9.421875" style="1" bestFit="1" customWidth="1"/>
    <col min="8241" max="8244" width="9.140625" style="1" customWidth="1"/>
    <col min="8245" max="8245" width="9.421875" style="1" bestFit="1" customWidth="1"/>
    <col min="8246" max="8247" width="12.8515625" style="1" bestFit="1" customWidth="1"/>
    <col min="8248" max="8248" width="9.421875" style="1" bestFit="1" customWidth="1"/>
    <col min="8249" max="8252" width="9.140625" style="1" customWidth="1"/>
    <col min="8253" max="8253" width="9.421875" style="1" bestFit="1" customWidth="1"/>
    <col min="8254" max="8255" width="12.8515625" style="1" bestFit="1" customWidth="1"/>
    <col min="8256" max="8256" width="9.421875" style="1" bestFit="1" customWidth="1"/>
    <col min="8257" max="8260" width="9.140625" style="1" customWidth="1"/>
    <col min="8261" max="8261" width="9.421875" style="1" bestFit="1" customWidth="1"/>
    <col min="8262" max="8263" width="12.8515625" style="1" bestFit="1" customWidth="1"/>
    <col min="8264" max="8264" width="9.421875" style="1" bestFit="1" customWidth="1"/>
    <col min="8265" max="8268" width="9.140625" style="1" customWidth="1"/>
    <col min="8269" max="8269" width="9.421875" style="1" bestFit="1" customWidth="1"/>
    <col min="8270" max="8271" width="12.8515625" style="1" bestFit="1" customWidth="1"/>
    <col min="8272" max="8272" width="9.421875" style="1" bestFit="1" customWidth="1"/>
    <col min="8273" max="8276" width="9.140625" style="1" customWidth="1"/>
    <col min="8277" max="8277" width="9.421875" style="1" bestFit="1" customWidth="1"/>
    <col min="8278" max="8279" width="12.8515625" style="1" bestFit="1" customWidth="1"/>
    <col min="8280" max="8280" width="9.421875" style="1" bestFit="1" customWidth="1"/>
    <col min="8281" max="8284" width="9.140625" style="1" customWidth="1"/>
    <col min="8285" max="8285" width="9.421875" style="1" bestFit="1" customWidth="1"/>
    <col min="8286" max="8287" width="12.8515625" style="1" bestFit="1" customWidth="1"/>
    <col min="8288" max="8288" width="9.421875" style="1" bestFit="1" customWidth="1"/>
    <col min="8289" max="8292" width="9.140625" style="1" customWidth="1"/>
    <col min="8293" max="8293" width="9.421875" style="1" bestFit="1" customWidth="1"/>
    <col min="8294" max="8295" width="12.8515625" style="1" bestFit="1" customWidth="1"/>
    <col min="8296" max="8296" width="9.421875" style="1" bestFit="1" customWidth="1"/>
    <col min="8297" max="8300" width="9.140625" style="1" customWidth="1"/>
    <col min="8301" max="8301" width="9.421875" style="1" bestFit="1" customWidth="1"/>
    <col min="8302" max="8303" width="12.8515625" style="1" bestFit="1" customWidth="1"/>
    <col min="8304" max="8304" width="9.421875" style="1" bestFit="1" customWidth="1"/>
    <col min="8305" max="8308" width="9.140625" style="1" customWidth="1"/>
    <col min="8309" max="8309" width="9.421875" style="1" bestFit="1" customWidth="1"/>
    <col min="8310" max="8311" width="12.8515625" style="1" bestFit="1" customWidth="1"/>
    <col min="8312" max="8312" width="9.421875" style="1" bestFit="1" customWidth="1"/>
    <col min="8313" max="8316" width="9.140625" style="1" customWidth="1"/>
    <col min="8317" max="8317" width="9.421875" style="1" bestFit="1" customWidth="1"/>
    <col min="8318" max="8319" width="12.8515625" style="1" bestFit="1" customWidth="1"/>
    <col min="8320" max="8320" width="9.421875" style="1" bestFit="1" customWidth="1"/>
    <col min="8321" max="8324" width="9.140625" style="1" customWidth="1"/>
    <col min="8325" max="8325" width="9.421875" style="1" bestFit="1" customWidth="1"/>
    <col min="8326" max="8327" width="12.8515625" style="1" bestFit="1" customWidth="1"/>
    <col min="8328" max="8328" width="9.421875" style="1" bestFit="1" customWidth="1"/>
    <col min="8329" max="8332" width="9.140625" style="1" customWidth="1"/>
    <col min="8333" max="8333" width="9.421875" style="1" bestFit="1" customWidth="1"/>
    <col min="8334" max="8335" width="12.8515625" style="1" bestFit="1" customWidth="1"/>
    <col min="8336" max="8336" width="9.421875" style="1" bestFit="1" customWidth="1"/>
    <col min="8337" max="8340" width="9.140625" style="1" customWidth="1"/>
    <col min="8341" max="8341" width="9.421875" style="1" bestFit="1" customWidth="1"/>
    <col min="8342" max="8343" width="12.8515625" style="1" bestFit="1" customWidth="1"/>
    <col min="8344" max="8344" width="9.421875" style="1" bestFit="1" customWidth="1"/>
    <col min="8345" max="8348" width="9.140625" style="1" customWidth="1"/>
    <col min="8349" max="8349" width="9.421875" style="1" bestFit="1" customWidth="1"/>
    <col min="8350" max="8351" width="12.8515625" style="1" bestFit="1" customWidth="1"/>
    <col min="8352" max="8352" width="9.421875" style="1" bestFit="1" customWidth="1"/>
    <col min="8353" max="8356" width="9.140625" style="1" customWidth="1"/>
    <col min="8357" max="8357" width="9.421875" style="1" bestFit="1" customWidth="1"/>
    <col min="8358" max="8359" width="12.8515625" style="1" bestFit="1" customWidth="1"/>
    <col min="8360" max="8360" width="9.421875" style="1" bestFit="1" customWidth="1"/>
    <col min="8361" max="8364" width="9.140625" style="1" customWidth="1"/>
    <col min="8365" max="8365" width="9.421875" style="1" bestFit="1" customWidth="1"/>
    <col min="8366" max="8367" width="12.8515625" style="1" bestFit="1" customWidth="1"/>
    <col min="8368" max="8368" width="9.421875" style="1" bestFit="1" customWidth="1"/>
    <col min="8369" max="8372" width="9.140625" style="1" customWidth="1"/>
    <col min="8373" max="8373" width="9.421875" style="1" bestFit="1" customWidth="1"/>
    <col min="8374" max="8375" width="12.8515625" style="1" bestFit="1" customWidth="1"/>
    <col min="8376" max="8376" width="9.421875" style="1" bestFit="1" customWidth="1"/>
    <col min="8377" max="8380" width="9.140625" style="1" customWidth="1"/>
    <col min="8381" max="8381" width="9.421875" style="1" bestFit="1" customWidth="1"/>
    <col min="8382" max="8383" width="12.8515625" style="1" bestFit="1" customWidth="1"/>
    <col min="8384" max="8384" width="9.421875" style="1" bestFit="1" customWidth="1"/>
    <col min="8385" max="8388" width="9.140625" style="1" customWidth="1"/>
    <col min="8389" max="8389" width="9.421875" style="1" bestFit="1" customWidth="1"/>
    <col min="8390" max="8391" width="12.8515625" style="1" bestFit="1" customWidth="1"/>
    <col min="8392" max="8392" width="9.421875" style="1" bestFit="1" customWidth="1"/>
    <col min="8393" max="8396" width="9.140625" style="1" customWidth="1"/>
    <col min="8397" max="8397" width="9.421875" style="1" bestFit="1" customWidth="1"/>
    <col min="8398" max="8399" width="12.8515625" style="1" bestFit="1" customWidth="1"/>
    <col min="8400" max="8400" width="9.421875" style="1" bestFit="1" customWidth="1"/>
    <col min="8401" max="8404" width="9.140625" style="1" customWidth="1"/>
    <col min="8405" max="8405" width="9.421875" style="1" bestFit="1" customWidth="1"/>
    <col min="8406" max="8407" width="12.8515625" style="1" bestFit="1" customWidth="1"/>
    <col min="8408" max="8408" width="9.421875" style="1" bestFit="1" customWidth="1"/>
    <col min="8409" max="8412" width="9.140625" style="1" customWidth="1"/>
    <col min="8413" max="8413" width="9.421875" style="1" bestFit="1" customWidth="1"/>
    <col min="8414" max="8415" width="12.8515625" style="1" bestFit="1" customWidth="1"/>
    <col min="8416" max="8416" width="9.421875" style="1" bestFit="1" customWidth="1"/>
    <col min="8417" max="8420" width="9.140625" style="1" customWidth="1"/>
    <col min="8421" max="8421" width="9.421875" style="1" bestFit="1" customWidth="1"/>
    <col min="8422" max="8423" width="12.8515625" style="1" bestFit="1" customWidth="1"/>
    <col min="8424" max="8424" width="9.421875" style="1" bestFit="1" customWidth="1"/>
    <col min="8425" max="8428" width="9.140625" style="1" customWidth="1"/>
    <col min="8429" max="8429" width="9.421875" style="1" bestFit="1" customWidth="1"/>
    <col min="8430" max="8431" width="12.8515625" style="1" bestFit="1" customWidth="1"/>
    <col min="8432" max="8432" width="9.421875" style="1" bestFit="1" customWidth="1"/>
    <col min="8433" max="8436" width="9.140625" style="1" customWidth="1"/>
    <col min="8437" max="8437" width="9.421875" style="1" bestFit="1" customWidth="1"/>
    <col min="8438" max="8439" width="12.8515625" style="1" bestFit="1" customWidth="1"/>
    <col min="8440" max="8440" width="9.421875" style="1" bestFit="1" customWidth="1"/>
    <col min="8441" max="8444" width="9.140625" style="1" customWidth="1"/>
    <col min="8445" max="8445" width="11.57421875" style="1" customWidth="1"/>
    <col min="8446" max="8446" width="16.00390625" style="1" customWidth="1"/>
    <col min="8447" max="8447" width="86.57421875" style="1" customWidth="1"/>
    <col min="8448" max="8448" width="10.140625" style="1" customWidth="1"/>
    <col min="8449" max="8449" width="18.28125" style="1" customWidth="1"/>
    <col min="8450" max="8451" width="9.140625" style="1" hidden="1" customWidth="1"/>
    <col min="8452" max="8452" width="21.421875" style="1" customWidth="1"/>
    <col min="8453" max="8454" width="9.140625" style="1" hidden="1" customWidth="1"/>
    <col min="8455" max="8455" width="25.7109375" style="1" customWidth="1"/>
    <col min="8456" max="8456" width="9.140625" style="1" hidden="1" customWidth="1"/>
    <col min="8457" max="8457" width="4.7109375" style="1" customWidth="1"/>
    <col min="8458" max="8464" width="9.140625" style="1" hidden="1" customWidth="1"/>
    <col min="8465" max="8465" width="15.57421875" style="1" customWidth="1"/>
    <col min="8466" max="8466" width="18.7109375" style="1" customWidth="1"/>
    <col min="8467" max="8467" width="25.7109375" style="1" customWidth="1"/>
    <col min="8468" max="8468" width="15.57421875" style="1" customWidth="1"/>
    <col min="8469" max="8469" width="18.7109375" style="1" customWidth="1"/>
    <col min="8470" max="8470" width="25.7109375" style="1" customWidth="1"/>
    <col min="8471" max="8471" width="15.57421875" style="1" customWidth="1"/>
    <col min="8472" max="8472" width="18.7109375" style="1" customWidth="1"/>
    <col min="8473" max="8473" width="25.7109375" style="1" customWidth="1"/>
    <col min="8474" max="8474" width="9.140625" style="1" customWidth="1"/>
    <col min="8475" max="8475" width="17.421875" style="1" customWidth="1"/>
    <col min="8476" max="8476" width="9.140625" style="1" customWidth="1"/>
    <col min="8477" max="8477" width="9.421875" style="1" bestFit="1" customWidth="1"/>
    <col min="8478" max="8479" width="12.8515625" style="1" bestFit="1" customWidth="1"/>
    <col min="8480" max="8480" width="9.421875" style="1" bestFit="1" customWidth="1"/>
    <col min="8481" max="8484" width="9.140625" style="1" customWidth="1"/>
    <col min="8485" max="8485" width="9.421875" style="1" bestFit="1" customWidth="1"/>
    <col min="8486" max="8487" width="12.8515625" style="1" bestFit="1" customWidth="1"/>
    <col min="8488" max="8488" width="9.421875" style="1" bestFit="1" customWidth="1"/>
    <col min="8489" max="8492" width="9.140625" style="1" customWidth="1"/>
    <col min="8493" max="8493" width="9.421875" style="1" bestFit="1" customWidth="1"/>
    <col min="8494" max="8495" width="12.8515625" style="1" bestFit="1" customWidth="1"/>
    <col min="8496" max="8496" width="9.421875" style="1" bestFit="1" customWidth="1"/>
    <col min="8497" max="8500" width="9.140625" style="1" customWidth="1"/>
    <col min="8501" max="8501" width="9.421875" style="1" bestFit="1" customWidth="1"/>
    <col min="8502" max="8503" width="12.8515625" style="1" bestFit="1" customWidth="1"/>
    <col min="8504" max="8504" width="9.421875" style="1" bestFit="1" customWidth="1"/>
    <col min="8505" max="8508" width="9.140625" style="1" customWidth="1"/>
    <col min="8509" max="8509" width="9.421875" style="1" bestFit="1" customWidth="1"/>
    <col min="8510" max="8511" width="12.8515625" style="1" bestFit="1" customWidth="1"/>
    <col min="8512" max="8512" width="9.421875" style="1" bestFit="1" customWidth="1"/>
    <col min="8513" max="8516" width="9.140625" style="1" customWidth="1"/>
    <col min="8517" max="8517" width="9.421875" style="1" bestFit="1" customWidth="1"/>
    <col min="8518" max="8519" width="12.8515625" style="1" bestFit="1" customWidth="1"/>
    <col min="8520" max="8520" width="9.421875" style="1" bestFit="1" customWidth="1"/>
    <col min="8521" max="8524" width="9.140625" style="1" customWidth="1"/>
    <col min="8525" max="8525" width="9.421875" style="1" bestFit="1" customWidth="1"/>
    <col min="8526" max="8527" width="12.8515625" style="1" bestFit="1" customWidth="1"/>
    <col min="8528" max="8528" width="9.421875" style="1" bestFit="1" customWidth="1"/>
    <col min="8529" max="8532" width="9.140625" style="1" customWidth="1"/>
    <col min="8533" max="8533" width="9.421875" style="1" bestFit="1" customWidth="1"/>
    <col min="8534" max="8535" width="12.8515625" style="1" bestFit="1" customWidth="1"/>
    <col min="8536" max="8536" width="9.421875" style="1" bestFit="1" customWidth="1"/>
    <col min="8537" max="8540" width="9.140625" style="1" customWidth="1"/>
    <col min="8541" max="8541" width="9.421875" style="1" bestFit="1" customWidth="1"/>
    <col min="8542" max="8543" width="12.8515625" style="1" bestFit="1" customWidth="1"/>
    <col min="8544" max="8544" width="9.421875" style="1" bestFit="1" customWidth="1"/>
    <col min="8545" max="8548" width="9.140625" style="1" customWidth="1"/>
    <col min="8549" max="8549" width="9.421875" style="1" bestFit="1" customWidth="1"/>
    <col min="8550" max="8551" width="12.8515625" style="1" bestFit="1" customWidth="1"/>
    <col min="8552" max="8552" width="9.421875" style="1" bestFit="1" customWidth="1"/>
    <col min="8553" max="8556" width="9.140625" style="1" customWidth="1"/>
    <col min="8557" max="8557" width="9.421875" style="1" bestFit="1" customWidth="1"/>
    <col min="8558" max="8559" width="12.8515625" style="1" bestFit="1" customWidth="1"/>
    <col min="8560" max="8560" width="9.421875" style="1" bestFit="1" customWidth="1"/>
    <col min="8561" max="8564" width="9.140625" style="1" customWidth="1"/>
    <col min="8565" max="8565" width="9.421875" style="1" bestFit="1" customWidth="1"/>
    <col min="8566" max="8567" width="12.8515625" style="1" bestFit="1" customWidth="1"/>
    <col min="8568" max="8568" width="9.421875" style="1" bestFit="1" customWidth="1"/>
    <col min="8569" max="8572" width="9.140625" style="1" customWidth="1"/>
    <col min="8573" max="8573" width="9.421875" style="1" bestFit="1" customWidth="1"/>
    <col min="8574" max="8575" width="12.8515625" style="1" bestFit="1" customWidth="1"/>
    <col min="8576" max="8576" width="9.421875" style="1" bestFit="1" customWidth="1"/>
    <col min="8577" max="8580" width="9.140625" style="1" customWidth="1"/>
    <col min="8581" max="8581" width="9.421875" style="1" bestFit="1" customWidth="1"/>
    <col min="8582" max="8583" width="12.8515625" style="1" bestFit="1" customWidth="1"/>
    <col min="8584" max="8584" width="9.421875" style="1" bestFit="1" customWidth="1"/>
    <col min="8585" max="8588" width="9.140625" style="1" customWidth="1"/>
    <col min="8589" max="8589" width="9.421875" style="1" bestFit="1" customWidth="1"/>
    <col min="8590" max="8591" width="12.8515625" style="1" bestFit="1" customWidth="1"/>
    <col min="8592" max="8592" width="9.421875" style="1" bestFit="1" customWidth="1"/>
    <col min="8593" max="8596" width="9.140625" style="1" customWidth="1"/>
    <col min="8597" max="8597" width="9.421875" style="1" bestFit="1" customWidth="1"/>
    <col min="8598" max="8599" width="12.8515625" style="1" bestFit="1" customWidth="1"/>
    <col min="8600" max="8600" width="9.421875" style="1" bestFit="1" customWidth="1"/>
    <col min="8601" max="8604" width="9.140625" style="1" customWidth="1"/>
    <col min="8605" max="8605" width="9.421875" style="1" bestFit="1" customWidth="1"/>
    <col min="8606" max="8607" width="12.8515625" style="1" bestFit="1" customWidth="1"/>
    <col min="8608" max="8608" width="9.421875" style="1" bestFit="1" customWidth="1"/>
    <col min="8609" max="8612" width="9.140625" style="1" customWidth="1"/>
    <col min="8613" max="8613" width="9.421875" style="1" bestFit="1" customWidth="1"/>
    <col min="8614" max="8615" width="12.8515625" style="1" bestFit="1" customWidth="1"/>
    <col min="8616" max="8616" width="9.421875" style="1" bestFit="1" customWidth="1"/>
    <col min="8617" max="8620" width="9.140625" style="1" customWidth="1"/>
    <col min="8621" max="8621" width="9.421875" style="1" bestFit="1" customWidth="1"/>
    <col min="8622" max="8623" width="12.8515625" style="1" bestFit="1" customWidth="1"/>
    <col min="8624" max="8624" width="9.421875" style="1" bestFit="1" customWidth="1"/>
    <col min="8625" max="8628" width="9.140625" style="1" customWidth="1"/>
    <col min="8629" max="8629" width="9.421875" style="1" bestFit="1" customWidth="1"/>
    <col min="8630" max="8631" width="12.8515625" style="1" bestFit="1" customWidth="1"/>
    <col min="8632" max="8632" width="9.421875" style="1" bestFit="1" customWidth="1"/>
    <col min="8633" max="8636" width="9.140625" style="1" customWidth="1"/>
    <col min="8637" max="8637" width="9.421875" style="1" bestFit="1" customWidth="1"/>
    <col min="8638" max="8639" width="12.8515625" style="1" bestFit="1" customWidth="1"/>
    <col min="8640" max="8640" width="9.421875" style="1" bestFit="1" customWidth="1"/>
    <col min="8641" max="8644" width="9.140625" style="1" customWidth="1"/>
    <col min="8645" max="8645" width="9.421875" style="1" bestFit="1" customWidth="1"/>
    <col min="8646" max="8647" width="12.8515625" style="1" bestFit="1" customWidth="1"/>
    <col min="8648" max="8648" width="9.421875" style="1" bestFit="1" customWidth="1"/>
    <col min="8649" max="8652" width="9.140625" style="1" customWidth="1"/>
    <col min="8653" max="8653" width="9.421875" style="1" bestFit="1" customWidth="1"/>
    <col min="8654" max="8655" width="12.8515625" style="1" bestFit="1" customWidth="1"/>
    <col min="8656" max="8656" width="9.421875" style="1" bestFit="1" customWidth="1"/>
    <col min="8657" max="8660" width="9.140625" style="1" customWidth="1"/>
    <col min="8661" max="8661" width="9.421875" style="1" bestFit="1" customWidth="1"/>
    <col min="8662" max="8663" width="12.8515625" style="1" bestFit="1" customWidth="1"/>
    <col min="8664" max="8664" width="9.421875" style="1" bestFit="1" customWidth="1"/>
    <col min="8665" max="8668" width="9.140625" style="1" customWidth="1"/>
    <col min="8669" max="8669" width="9.421875" style="1" bestFit="1" customWidth="1"/>
    <col min="8670" max="8671" width="12.8515625" style="1" bestFit="1" customWidth="1"/>
    <col min="8672" max="8672" width="9.421875" style="1" bestFit="1" customWidth="1"/>
    <col min="8673" max="8676" width="9.140625" style="1" customWidth="1"/>
    <col min="8677" max="8677" width="9.421875" style="1" bestFit="1" customWidth="1"/>
    <col min="8678" max="8679" width="12.8515625" style="1" bestFit="1" customWidth="1"/>
    <col min="8680" max="8680" width="9.421875" style="1" bestFit="1" customWidth="1"/>
    <col min="8681" max="8684" width="9.140625" style="1" customWidth="1"/>
    <col min="8685" max="8685" width="9.421875" style="1" bestFit="1" customWidth="1"/>
    <col min="8686" max="8687" width="12.8515625" style="1" bestFit="1" customWidth="1"/>
    <col min="8688" max="8688" width="9.421875" style="1" bestFit="1" customWidth="1"/>
    <col min="8689" max="8692" width="9.140625" style="1" customWidth="1"/>
    <col min="8693" max="8693" width="9.421875" style="1" bestFit="1" customWidth="1"/>
    <col min="8694" max="8695" width="12.8515625" style="1" bestFit="1" customWidth="1"/>
    <col min="8696" max="8696" width="9.421875" style="1" bestFit="1" customWidth="1"/>
    <col min="8697" max="8700" width="9.140625" style="1" customWidth="1"/>
    <col min="8701" max="8701" width="11.57421875" style="1" customWidth="1"/>
    <col min="8702" max="8702" width="16.00390625" style="1" customWidth="1"/>
    <col min="8703" max="8703" width="86.57421875" style="1" customWidth="1"/>
    <col min="8704" max="8704" width="10.140625" style="1" customWidth="1"/>
    <col min="8705" max="8705" width="18.28125" style="1" customWidth="1"/>
    <col min="8706" max="8707" width="9.140625" style="1" hidden="1" customWidth="1"/>
    <col min="8708" max="8708" width="21.421875" style="1" customWidth="1"/>
    <col min="8709" max="8710" width="9.140625" style="1" hidden="1" customWidth="1"/>
    <col min="8711" max="8711" width="25.7109375" style="1" customWidth="1"/>
    <col min="8712" max="8712" width="9.140625" style="1" hidden="1" customWidth="1"/>
    <col min="8713" max="8713" width="4.7109375" style="1" customWidth="1"/>
    <col min="8714" max="8720" width="9.140625" style="1" hidden="1" customWidth="1"/>
    <col min="8721" max="8721" width="15.57421875" style="1" customWidth="1"/>
    <col min="8722" max="8722" width="18.7109375" style="1" customWidth="1"/>
    <col min="8723" max="8723" width="25.7109375" style="1" customWidth="1"/>
    <col min="8724" max="8724" width="15.57421875" style="1" customWidth="1"/>
    <col min="8725" max="8725" width="18.7109375" style="1" customWidth="1"/>
    <col min="8726" max="8726" width="25.7109375" style="1" customWidth="1"/>
    <col min="8727" max="8727" width="15.57421875" style="1" customWidth="1"/>
    <col min="8728" max="8728" width="18.7109375" style="1" customWidth="1"/>
    <col min="8729" max="8729" width="25.7109375" style="1" customWidth="1"/>
    <col min="8730" max="8730" width="9.140625" style="1" customWidth="1"/>
    <col min="8731" max="8731" width="17.421875" style="1" customWidth="1"/>
    <col min="8732" max="8732" width="9.140625" style="1" customWidth="1"/>
    <col min="8733" max="8733" width="9.421875" style="1" bestFit="1" customWidth="1"/>
    <col min="8734" max="8735" width="12.8515625" style="1" bestFit="1" customWidth="1"/>
    <col min="8736" max="8736" width="9.421875" style="1" bestFit="1" customWidth="1"/>
    <col min="8737" max="8740" width="9.140625" style="1" customWidth="1"/>
    <col min="8741" max="8741" width="9.421875" style="1" bestFit="1" customWidth="1"/>
    <col min="8742" max="8743" width="12.8515625" style="1" bestFit="1" customWidth="1"/>
    <col min="8744" max="8744" width="9.421875" style="1" bestFit="1" customWidth="1"/>
    <col min="8745" max="8748" width="9.140625" style="1" customWidth="1"/>
    <col min="8749" max="8749" width="9.421875" style="1" bestFit="1" customWidth="1"/>
    <col min="8750" max="8751" width="12.8515625" style="1" bestFit="1" customWidth="1"/>
    <col min="8752" max="8752" width="9.421875" style="1" bestFit="1" customWidth="1"/>
    <col min="8753" max="8756" width="9.140625" style="1" customWidth="1"/>
    <col min="8757" max="8757" width="9.421875" style="1" bestFit="1" customWidth="1"/>
    <col min="8758" max="8759" width="12.8515625" style="1" bestFit="1" customWidth="1"/>
    <col min="8760" max="8760" width="9.421875" style="1" bestFit="1" customWidth="1"/>
    <col min="8761" max="8764" width="9.140625" style="1" customWidth="1"/>
    <col min="8765" max="8765" width="9.421875" style="1" bestFit="1" customWidth="1"/>
    <col min="8766" max="8767" width="12.8515625" style="1" bestFit="1" customWidth="1"/>
    <col min="8768" max="8768" width="9.421875" style="1" bestFit="1" customWidth="1"/>
    <col min="8769" max="8772" width="9.140625" style="1" customWidth="1"/>
    <col min="8773" max="8773" width="9.421875" style="1" bestFit="1" customWidth="1"/>
    <col min="8774" max="8775" width="12.8515625" style="1" bestFit="1" customWidth="1"/>
    <col min="8776" max="8776" width="9.421875" style="1" bestFit="1" customWidth="1"/>
    <col min="8777" max="8780" width="9.140625" style="1" customWidth="1"/>
    <col min="8781" max="8781" width="9.421875" style="1" bestFit="1" customWidth="1"/>
    <col min="8782" max="8783" width="12.8515625" style="1" bestFit="1" customWidth="1"/>
    <col min="8784" max="8784" width="9.421875" style="1" bestFit="1" customWidth="1"/>
    <col min="8785" max="8788" width="9.140625" style="1" customWidth="1"/>
    <col min="8789" max="8789" width="9.421875" style="1" bestFit="1" customWidth="1"/>
    <col min="8790" max="8791" width="12.8515625" style="1" bestFit="1" customWidth="1"/>
    <col min="8792" max="8792" width="9.421875" style="1" bestFit="1" customWidth="1"/>
    <col min="8793" max="8796" width="9.140625" style="1" customWidth="1"/>
    <col min="8797" max="8797" width="9.421875" style="1" bestFit="1" customWidth="1"/>
    <col min="8798" max="8799" width="12.8515625" style="1" bestFit="1" customWidth="1"/>
    <col min="8800" max="8800" width="9.421875" style="1" bestFit="1" customWidth="1"/>
    <col min="8801" max="8804" width="9.140625" style="1" customWidth="1"/>
    <col min="8805" max="8805" width="9.421875" style="1" bestFit="1" customWidth="1"/>
    <col min="8806" max="8807" width="12.8515625" style="1" bestFit="1" customWidth="1"/>
    <col min="8808" max="8808" width="9.421875" style="1" bestFit="1" customWidth="1"/>
    <col min="8809" max="8812" width="9.140625" style="1" customWidth="1"/>
    <col min="8813" max="8813" width="9.421875" style="1" bestFit="1" customWidth="1"/>
    <col min="8814" max="8815" width="12.8515625" style="1" bestFit="1" customWidth="1"/>
    <col min="8816" max="8816" width="9.421875" style="1" bestFit="1" customWidth="1"/>
    <col min="8817" max="8820" width="9.140625" style="1" customWidth="1"/>
    <col min="8821" max="8821" width="9.421875" style="1" bestFit="1" customWidth="1"/>
    <col min="8822" max="8823" width="12.8515625" style="1" bestFit="1" customWidth="1"/>
    <col min="8824" max="8824" width="9.421875" style="1" bestFit="1" customWidth="1"/>
    <col min="8825" max="8828" width="9.140625" style="1" customWidth="1"/>
    <col min="8829" max="8829" width="9.421875" style="1" bestFit="1" customWidth="1"/>
    <col min="8830" max="8831" width="12.8515625" style="1" bestFit="1" customWidth="1"/>
    <col min="8832" max="8832" width="9.421875" style="1" bestFit="1" customWidth="1"/>
    <col min="8833" max="8836" width="9.140625" style="1" customWidth="1"/>
    <col min="8837" max="8837" width="9.421875" style="1" bestFit="1" customWidth="1"/>
    <col min="8838" max="8839" width="12.8515625" style="1" bestFit="1" customWidth="1"/>
    <col min="8840" max="8840" width="9.421875" style="1" bestFit="1" customWidth="1"/>
    <col min="8841" max="8844" width="9.140625" style="1" customWidth="1"/>
    <col min="8845" max="8845" width="9.421875" style="1" bestFit="1" customWidth="1"/>
    <col min="8846" max="8847" width="12.8515625" style="1" bestFit="1" customWidth="1"/>
    <col min="8848" max="8848" width="9.421875" style="1" bestFit="1" customWidth="1"/>
    <col min="8849" max="8852" width="9.140625" style="1" customWidth="1"/>
    <col min="8853" max="8853" width="9.421875" style="1" bestFit="1" customWidth="1"/>
    <col min="8854" max="8855" width="12.8515625" style="1" bestFit="1" customWidth="1"/>
    <col min="8856" max="8856" width="9.421875" style="1" bestFit="1" customWidth="1"/>
    <col min="8857" max="8860" width="9.140625" style="1" customWidth="1"/>
    <col min="8861" max="8861" width="9.421875" style="1" bestFit="1" customWidth="1"/>
    <col min="8862" max="8863" width="12.8515625" style="1" bestFit="1" customWidth="1"/>
    <col min="8864" max="8864" width="9.421875" style="1" bestFit="1" customWidth="1"/>
    <col min="8865" max="8868" width="9.140625" style="1" customWidth="1"/>
    <col min="8869" max="8869" width="9.421875" style="1" bestFit="1" customWidth="1"/>
    <col min="8870" max="8871" width="12.8515625" style="1" bestFit="1" customWidth="1"/>
    <col min="8872" max="8872" width="9.421875" style="1" bestFit="1" customWidth="1"/>
    <col min="8873" max="8876" width="9.140625" style="1" customWidth="1"/>
    <col min="8877" max="8877" width="9.421875" style="1" bestFit="1" customWidth="1"/>
    <col min="8878" max="8879" width="12.8515625" style="1" bestFit="1" customWidth="1"/>
    <col min="8880" max="8880" width="9.421875" style="1" bestFit="1" customWidth="1"/>
    <col min="8881" max="8884" width="9.140625" style="1" customWidth="1"/>
    <col min="8885" max="8885" width="9.421875" style="1" bestFit="1" customWidth="1"/>
    <col min="8886" max="8887" width="12.8515625" style="1" bestFit="1" customWidth="1"/>
    <col min="8888" max="8888" width="9.421875" style="1" bestFit="1" customWidth="1"/>
    <col min="8889" max="8892" width="9.140625" style="1" customWidth="1"/>
    <col min="8893" max="8893" width="9.421875" style="1" bestFit="1" customWidth="1"/>
    <col min="8894" max="8895" width="12.8515625" style="1" bestFit="1" customWidth="1"/>
    <col min="8896" max="8896" width="9.421875" style="1" bestFit="1" customWidth="1"/>
    <col min="8897" max="8900" width="9.140625" style="1" customWidth="1"/>
    <col min="8901" max="8901" width="9.421875" style="1" bestFit="1" customWidth="1"/>
    <col min="8902" max="8903" width="12.8515625" style="1" bestFit="1" customWidth="1"/>
    <col min="8904" max="8904" width="9.421875" style="1" bestFit="1" customWidth="1"/>
    <col min="8905" max="8908" width="9.140625" style="1" customWidth="1"/>
    <col min="8909" max="8909" width="9.421875" style="1" bestFit="1" customWidth="1"/>
    <col min="8910" max="8911" width="12.8515625" style="1" bestFit="1" customWidth="1"/>
    <col min="8912" max="8912" width="9.421875" style="1" bestFit="1" customWidth="1"/>
    <col min="8913" max="8916" width="9.140625" style="1" customWidth="1"/>
    <col min="8917" max="8917" width="9.421875" style="1" bestFit="1" customWidth="1"/>
    <col min="8918" max="8919" width="12.8515625" style="1" bestFit="1" customWidth="1"/>
    <col min="8920" max="8920" width="9.421875" style="1" bestFit="1" customWidth="1"/>
    <col min="8921" max="8924" width="9.140625" style="1" customWidth="1"/>
    <col min="8925" max="8925" width="9.421875" style="1" bestFit="1" customWidth="1"/>
    <col min="8926" max="8927" width="12.8515625" style="1" bestFit="1" customWidth="1"/>
    <col min="8928" max="8928" width="9.421875" style="1" bestFit="1" customWidth="1"/>
    <col min="8929" max="8932" width="9.140625" style="1" customWidth="1"/>
    <col min="8933" max="8933" width="9.421875" style="1" bestFit="1" customWidth="1"/>
    <col min="8934" max="8935" width="12.8515625" style="1" bestFit="1" customWidth="1"/>
    <col min="8936" max="8936" width="9.421875" style="1" bestFit="1" customWidth="1"/>
    <col min="8937" max="8940" width="9.140625" style="1" customWidth="1"/>
    <col min="8941" max="8941" width="9.421875" style="1" bestFit="1" customWidth="1"/>
    <col min="8942" max="8943" width="12.8515625" style="1" bestFit="1" customWidth="1"/>
    <col min="8944" max="8944" width="9.421875" style="1" bestFit="1" customWidth="1"/>
    <col min="8945" max="8948" width="9.140625" style="1" customWidth="1"/>
    <col min="8949" max="8949" width="9.421875" style="1" bestFit="1" customWidth="1"/>
    <col min="8950" max="8951" width="12.8515625" style="1" bestFit="1" customWidth="1"/>
    <col min="8952" max="8952" width="9.421875" style="1" bestFit="1" customWidth="1"/>
    <col min="8953" max="8956" width="9.140625" style="1" customWidth="1"/>
    <col min="8957" max="8957" width="11.57421875" style="1" customWidth="1"/>
    <col min="8958" max="8958" width="16.00390625" style="1" customWidth="1"/>
    <col min="8959" max="8959" width="86.57421875" style="1" customWidth="1"/>
    <col min="8960" max="8960" width="10.140625" style="1" customWidth="1"/>
    <col min="8961" max="8961" width="18.28125" style="1" customWidth="1"/>
    <col min="8962" max="8963" width="9.140625" style="1" hidden="1" customWidth="1"/>
    <col min="8964" max="8964" width="21.421875" style="1" customWidth="1"/>
    <col min="8965" max="8966" width="9.140625" style="1" hidden="1" customWidth="1"/>
    <col min="8967" max="8967" width="25.7109375" style="1" customWidth="1"/>
    <col min="8968" max="8968" width="9.140625" style="1" hidden="1" customWidth="1"/>
    <col min="8969" max="8969" width="4.7109375" style="1" customWidth="1"/>
    <col min="8970" max="8976" width="9.140625" style="1" hidden="1" customWidth="1"/>
    <col min="8977" max="8977" width="15.57421875" style="1" customWidth="1"/>
    <col min="8978" max="8978" width="18.7109375" style="1" customWidth="1"/>
    <col min="8979" max="8979" width="25.7109375" style="1" customWidth="1"/>
    <col min="8980" max="8980" width="15.57421875" style="1" customWidth="1"/>
    <col min="8981" max="8981" width="18.7109375" style="1" customWidth="1"/>
    <col min="8982" max="8982" width="25.7109375" style="1" customWidth="1"/>
    <col min="8983" max="8983" width="15.57421875" style="1" customWidth="1"/>
    <col min="8984" max="8984" width="18.7109375" style="1" customWidth="1"/>
    <col min="8985" max="8985" width="25.7109375" style="1" customWidth="1"/>
    <col min="8986" max="8986" width="9.140625" style="1" customWidth="1"/>
    <col min="8987" max="8987" width="17.421875" style="1" customWidth="1"/>
    <col min="8988" max="8988" width="9.140625" style="1" customWidth="1"/>
    <col min="8989" max="8989" width="9.421875" style="1" bestFit="1" customWidth="1"/>
    <col min="8990" max="8991" width="12.8515625" style="1" bestFit="1" customWidth="1"/>
    <col min="8992" max="8992" width="9.421875" style="1" bestFit="1" customWidth="1"/>
    <col min="8993" max="8996" width="9.140625" style="1" customWidth="1"/>
    <col min="8997" max="8997" width="9.421875" style="1" bestFit="1" customWidth="1"/>
    <col min="8998" max="8999" width="12.8515625" style="1" bestFit="1" customWidth="1"/>
    <col min="9000" max="9000" width="9.421875" style="1" bestFit="1" customWidth="1"/>
    <col min="9001" max="9004" width="9.140625" style="1" customWidth="1"/>
    <col min="9005" max="9005" width="9.421875" style="1" bestFit="1" customWidth="1"/>
    <col min="9006" max="9007" width="12.8515625" style="1" bestFit="1" customWidth="1"/>
    <col min="9008" max="9008" width="9.421875" style="1" bestFit="1" customWidth="1"/>
    <col min="9009" max="9012" width="9.140625" style="1" customWidth="1"/>
    <col min="9013" max="9013" width="9.421875" style="1" bestFit="1" customWidth="1"/>
    <col min="9014" max="9015" width="12.8515625" style="1" bestFit="1" customWidth="1"/>
    <col min="9016" max="9016" width="9.421875" style="1" bestFit="1" customWidth="1"/>
    <col min="9017" max="9020" width="9.140625" style="1" customWidth="1"/>
    <col min="9021" max="9021" width="9.421875" style="1" bestFit="1" customWidth="1"/>
    <col min="9022" max="9023" width="12.8515625" style="1" bestFit="1" customWidth="1"/>
    <col min="9024" max="9024" width="9.421875" style="1" bestFit="1" customWidth="1"/>
    <col min="9025" max="9028" width="9.140625" style="1" customWidth="1"/>
    <col min="9029" max="9029" width="9.421875" style="1" bestFit="1" customWidth="1"/>
    <col min="9030" max="9031" width="12.8515625" style="1" bestFit="1" customWidth="1"/>
    <col min="9032" max="9032" width="9.421875" style="1" bestFit="1" customWidth="1"/>
    <col min="9033" max="9036" width="9.140625" style="1" customWidth="1"/>
    <col min="9037" max="9037" width="9.421875" style="1" bestFit="1" customWidth="1"/>
    <col min="9038" max="9039" width="12.8515625" style="1" bestFit="1" customWidth="1"/>
    <col min="9040" max="9040" width="9.421875" style="1" bestFit="1" customWidth="1"/>
    <col min="9041" max="9044" width="9.140625" style="1" customWidth="1"/>
    <col min="9045" max="9045" width="9.421875" style="1" bestFit="1" customWidth="1"/>
    <col min="9046" max="9047" width="12.8515625" style="1" bestFit="1" customWidth="1"/>
    <col min="9048" max="9048" width="9.421875" style="1" bestFit="1" customWidth="1"/>
    <col min="9049" max="9052" width="9.140625" style="1" customWidth="1"/>
    <col min="9053" max="9053" width="9.421875" style="1" bestFit="1" customWidth="1"/>
    <col min="9054" max="9055" width="12.8515625" style="1" bestFit="1" customWidth="1"/>
    <col min="9056" max="9056" width="9.421875" style="1" bestFit="1" customWidth="1"/>
    <col min="9057" max="9060" width="9.140625" style="1" customWidth="1"/>
    <col min="9061" max="9061" width="9.421875" style="1" bestFit="1" customWidth="1"/>
    <col min="9062" max="9063" width="12.8515625" style="1" bestFit="1" customWidth="1"/>
    <col min="9064" max="9064" width="9.421875" style="1" bestFit="1" customWidth="1"/>
    <col min="9065" max="9068" width="9.140625" style="1" customWidth="1"/>
    <col min="9069" max="9069" width="9.421875" style="1" bestFit="1" customWidth="1"/>
    <col min="9070" max="9071" width="12.8515625" style="1" bestFit="1" customWidth="1"/>
    <col min="9072" max="9072" width="9.421875" style="1" bestFit="1" customWidth="1"/>
    <col min="9073" max="9076" width="9.140625" style="1" customWidth="1"/>
    <col min="9077" max="9077" width="9.421875" style="1" bestFit="1" customWidth="1"/>
    <col min="9078" max="9079" width="12.8515625" style="1" bestFit="1" customWidth="1"/>
    <col min="9080" max="9080" width="9.421875" style="1" bestFit="1" customWidth="1"/>
    <col min="9081" max="9084" width="9.140625" style="1" customWidth="1"/>
    <col min="9085" max="9085" width="9.421875" style="1" bestFit="1" customWidth="1"/>
    <col min="9086" max="9087" width="12.8515625" style="1" bestFit="1" customWidth="1"/>
    <col min="9088" max="9088" width="9.421875" style="1" bestFit="1" customWidth="1"/>
    <col min="9089" max="9092" width="9.140625" style="1" customWidth="1"/>
    <col min="9093" max="9093" width="9.421875" style="1" bestFit="1" customWidth="1"/>
    <col min="9094" max="9095" width="12.8515625" style="1" bestFit="1" customWidth="1"/>
    <col min="9096" max="9096" width="9.421875" style="1" bestFit="1" customWidth="1"/>
    <col min="9097" max="9100" width="9.140625" style="1" customWidth="1"/>
    <col min="9101" max="9101" width="9.421875" style="1" bestFit="1" customWidth="1"/>
    <col min="9102" max="9103" width="12.8515625" style="1" bestFit="1" customWidth="1"/>
    <col min="9104" max="9104" width="9.421875" style="1" bestFit="1" customWidth="1"/>
    <col min="9105" max="9108" width="9.140625" style="1" customWidth="1"/>
    <col min="9109" max="9109" width="9.421875" style="1" bestFit="1" customWidth="1"/>
    <col min="9110" max="9111" width="12.8515625" style="1" bestFit="1" customWidth="1"/>
    <col min="9112" max="9112" width="9.421875" style="1" bestFit="1" customWidth="1"/>
    <col min="9113" max="9116" width="9.140625" style="1" customWidth="1"/>
    <col min="9117" max="9117" width="9.421875" style="1" bestFit="1" customWidth="1"/>
    <col min="9118" max="9119" width="12.8515625" style="1" bestFit="1" customWidth="1"/>
    <col min="9120" max="9120" width="9.421875" style="1" bestFit="1" customWidth="1"/>
    <col min="9121" max="9124" width="9.140625" style="1" customWidth="1"/>
    <col min="9125" max="9125" width="9.421875" style="1" bestFit="1" customWidth="1"/>
    <col min="9126" max="9127" width="12.8515625" style="1" bestFit="1" customWidth="1"/>
    <col min="9128" max="9128" width="9.421875" style="1" bestFit="1" customWidth="1"/>
    <col min="9129" max="9132" width="9.140625" style="1" customWidth="1"/>
    <col min="9133" max="9133" width="9.421875" style="1" bestFit="1" customWidth="1"/>
    <col min="9134" max="9135" width="12.8515625" style="1" bestFit="1" customWidth="1"/>
    <col min="9136" max="9136" width="9.421875" style="1" bestFit="1" customWidth="1"/>
    <col min="9137" max="9140" width="9.140625" style="1" customWidth="1"/>
    <col min="9141" max="9141" width="9.421875" style="1" bestFit="1" customWidth="1"/>
    <col min="9142" max="9143" width="12.8515625" style="1" bestFit="1" customWidth="1"/>
    <col min="9144" max="9144" width="9.421875" style="1" bestFit="1" customWidth="1"/>
    <col min="9145" max="9148" width="9.140625" style="1" customWidth="1"/>
    <col min="9149" max="9149" width="9.421875" style="1" bestFit="1" customWidth="1"/>
    <col min="9150" max="9151" width="12.8515625" style="1" bestFit="1" customWidth="1"/>
    <col min="9152" max="9152" width="9.421875" style="1" bestFit="1" customWidth="1"/>
    <col min="9153" max="9156" width="9.140625" style="1" customWidth="1"/>
    <col min="9157" max="9157" width="9.421875" style="1" bestFit="1" customWidth="1"/>
    <col min="9158" max="9159" width="12.8515625" style="1" bestFit="1" customWidth="1"/>
    <col min="9160" max="9160" width="9.421875" style="1" bestFit="1" customWidth="1"/>
    <col min="9161" max="9164" width="9.140625" style="1" customWidth="1"/>
    <col min="9165" max="9165" width="9.421875" style="1" bestFit="1" customWidth="1"/>
    <col min="9166" max="9167" width="12.8515625" style="1" bestFit="1" customWidth="1"/>
    <col min="9168" max="9168" width="9.421875" style="1" bestFit="1" customWidth="1"/>
    <col min="9169" max="9172" width="9.140625" style="1" customWidth="1"/>
    <col min="9173" max="9173" width="9.421875" style="1" bestFit="1" customWidth="1"/>
    <col min="9174" max="9175" width="12.8515625" style="1" bestFit="1" customWidth="1"/>
    <col min="9176" max="9176" width="9.421875" style="1" bestFit="1" customWidth="1"/>
    <col min="9177" max="9180" width="9.140625" style="1" customWidth="1"/>
    <col min="9181" max="9181" width="9.421875" style="1" bestFit="1" customWidth="1"/>
    <col min="9182" max="9183" width="12.8515625" style="1" bestFit="1" customWidth="1"/>
    <col min="9184" max="9184" width="9.421875" style="1" bestFit="1" customWidth="1"/>
    <col min="9185" max="9188" width="9.140625" style="1" customWidth="1"/>
    <col min="9189" max="9189" width="9.421875" style="1" bestFit="1" customWidth="1"/>
    <col min="9190" max="9191" width="12.8515625" style="1" bestFit="1" customWidth="1"/>
    <col min="9192" max="9192" width="9.421875" style="1" bestFit="1" customWidth="1"/>
    <col min="9193" max="9196" width="9.140625" style="1" customWidth="1"/>
    <col min="9197" max="9197" width="9.421875" style="1" bestFit="1" customWidth="1"/>
    <col min="9198" max="9199" width="12.8515625" style="1" bestFit="1" customWidth="1"/>
    <col min="9200" max="9200" width="9.421875" style="1" bestFit="1" customWidth="1"/>
    <col min="9201" max="9204" width="9.140625" style="1" customWidth="1"/>
    <col min="9205" max="9205" width="9.421875" style="1" bestFit="1" customWidth="1"/>
    <col min="9206" max="9207" width="12.8515625" style="1" bestFit="1" customWidth="1"/>
    <col min="9208" max="9208" width="9.421875" style="1" bestFit="1" customWidth="1"/>
    <col min="9209" max="9212" width="9.140625" style="1" customWidth="1"/>
    <col min="9213" max="9213" width="11.57421875" style="1" customWidth="1"/>
    <col min="9214" max="9214" width="16.00390625" style="1" customWidth="1"/>
    <col min="9215" max="9215" width="86.57421875" style="1" customWidth="1"/>
    <col min="9216" max="9216" width="10.140625" style="1" customWidth="1"/>
    <col min="9217" max="9217" width="18.28125" style="1" customWidth="1"/>
    <col min="9218" max="9219" width="9.140625" style="1" hidden="1" customWidth="1"/>
    <col min="9220" max="9220" width="21.421875" style="1" customWidth="1"/>
    <col min="9221" max="9222" width="9.140625" style="1" hidden="1" customWidth="1"/>
    <col min="9223" max="9223" width="25.7109375" style="1" customWidth="1"/>
    <col min="9224" max="9224" width="9.140625" style="1" hidden="1" customWidth="1"/>
    <col min="9225" max="9225" width="4.7109375" style="1" customWidth="1"/>
    <col min="9226" max="9232" width="9.140625" style="1" hidden="1" customWidth="1"/>
    <col min="9233" max="9233" width="15.57421875" style="1" customWidth="1"/>
    <col min="9234" max="9234" width="18.7109375" style="1" customWidth="1"/>
    <col min="9235" max="9235" width="25.7109375" style="1" customWidth="1"/>
    <col min="9236" max="9236" width="15.57421875" style="1" customWidth="1"/>
    <col min="9237" max="9237" width="18.7109375" style="1" customWidth="1"/>
    <col min="9238" max="9238" width="25.7109375" style="1" customWidth="1"/>
    <col min="9239" max="9239" width="15.57421875" style="1" customWidth="1"/>
    <col min="9240" max="9240" width="18.7109375" style="1" customWidth="1"/>
    <col min="9241" max="9241" width="25.7109375" style="1" customWidth="1"/>
    <col min="9242" max="9242" width="9.140625" style="1" customWidth="1"/>
    <col min="9243" max="9243" width="17.421875" style="1" customWidth="1"/>
    <col min="9244" max="9244" width="9.140625" style="1" customWidth="1"/>
    <col min="9245" max="9245" width="9.421875" style="1" bestFit="1" customWidth="1"/>
    <col min="9246" max="9247" width="12.8515625" style="1" bestFit="1" customWidth="1"/>
    <col min="9248" max="9248" width="9.421875" style="1" bestFit="1" customWidth="1"/>
    <col min="9249" max="9252" width="9.140625" style="1" customWidth="1"/>
    <col min="9253" max="9253" width="9.421875" style="1" bestFit="1" customWidth="1"/>
    <col min="9254" max="9255" width="12.8515625" style="1" bestFit="1" customWidth="1"/>
    <col min="9256" max="9256" width="9.421875" style="1" bestFit="1" customWidth="1"/>
    <col min="9257" max="9260" width="9.140625" style="1" customWidth="1"/>
    <col min="9261" max="9261" width="9.421875" style="1" bestFit="1" customWidth="1"/>
    <col min="9262" max="9263" width="12.8515625" style="1" bestFit="1" customWidth="1"/>
    <col min="9264" max="9264" width="9.421875" style="1" bestFit="1" customWidth="1"/>
    <col min="9265" max="9268" width="9.140625" style="1" customWidth="1"/>
    <col min="9269" max="9269" width="9.421875" style="1" bestFit="1" customWidth="1"/>
    <col min="9270" max="9271" width="12.8515625" style="1" bestFit="1" customWidth="1"/>
    <col min="9272" max="9272" width="9.421875" style="1" bestFit="1" customWidth="1"/>
    <col min="9273" max="9276" width="9.140625" style="1" customWidth="1"/>
    <col min="9277" max="9277" width="9.421875" style="1" bestFit="1" customWidth="1"/>
    <col min="9278" max="9279" width="12.8515625" style="1" bestFit="1" customWidth="1"/>
    <col min="9280" max="9280" width="9.421875" style="1" bestFit="1" customWidth="1"/>
    <col min="9281" max="9284" width="9.140625" style="1" customWidth="1"/>
    <col min="9285" max="9285" width="9.421875" style="1" bestFit="1" customWidth="1"/>
    <col min="9286" max="9287" width="12.8515625" style="1" bestFit="1" customWidth="1"/>
    <col min="9288" max="9288" width="9.421875" style="1" bestFit="1" customWidth="1"/>
    <col min="9289" max="9292" width="9.140625" style="1" customWidth="1"/>
    <col min="9293" max="9293" width="9.421875" style="1" bestFit="1" customWidth="1"/>
    <col min="9294" max="9295" width="12.8515625" style="1" bestFit="1" customWidth="1"/>
    <col min="9296" max="9296" width="9.421875" style="1" bestFit="1" customWidth="1"/>
    <col min="9297" max="9300" width="9.140625" style="1" customWidth="1"/>
    <col min="9301" max="9301" width="9.421875" style="1" bestFit="1" customWidth="1"/>
    <col min="9302" max="9303" width="12.8515625" style="1" bestFit="1" customWidth="1"/>
    <col min="9304" max="9304" width="9.421875" style="1" bestFit="1" customWidth="1"/>
    <col min="9305" max="9308" width="9.140625" style="1" customWidth="1"/>
    <col min="9309" max="9309" width="9.421875" style="1" bestFit="1" customWidth="1"/>
    <col min="9310" max="9311" width="12.8515625" style="1" bestFit="1" customWidth="1"/>
    <col min="9312" max="9312" width="9.421875" style="1" bestFit="1" customWidth="1"/>
    <col min="9313" max="9316" width="9.140625" style="1" customWidth="1"/>
    <col min="9317" max="9317" width="9.421875" style="1" bestFit="1" customWidth="1"/>
    <col min="9318" max="9319" width="12.8515625" style="1" bestFit="1" customWidth="1"/>
    <col min="9320" max="9320" width="9.421875" style="1" bestFit="1" customWidth="1"/>
    <col min="9321" max="9324" width="9.140625" style="1" customWidth="1"/>
    <col min="9325" max="9325" width="9.421875" style="1" bestFit="1" customWidth="1"/>
    <col min="9326" max="9327" width="12.8515625" style="1" bestFit="1" customWidth="1"/>
    <col min="9328" max="9328" width="9.421875" style="1" bestFit="1" customWidth="1"/>
    <col min="9329" max="9332" width="9.140625" style="1" customWidth="1"/>
    <col min="9333" max="9333" width="9.421875" style="1" bestFit="1" customWidth="1"/>
    <col min="9334" max="9335" width="12.8515625" style="1" bestFit="1" customWidth="1"/>
    <col min="9336" max="9336" width="9.421875" style="1" bestFit="1" customWidth="1"/>
    <col min="9337" max="9340" width="9.140625" style="1" customWidth="1"/>
    <col min="9341" max="9341" width="9.421875" style="1" bestFit="1" customWidth="1"/>
    <col min="9342" max="9343" width="12.8515625" style="1" bestFit="1" customWidth="1"/>
    <col min="9344" max="9344" width="9.421875" style="1" bestFit="1" customWidth="1"/>
    <col min="9345" max="9348" width="9.140625" style="1" customWidth="1"/>
    <col min="9349" max="9349" width="9.421875" style="1" bestFit="1" customWidth="1"/>
    <col min="9350" max="9351" width="12.8515625" style="1" bestFit="1" customWidth="1"/>
    <col min="9352" max="9352" width="9.421875" style="1" bestFit="1" customWidth="1"/>
    <col min="9353" max="9356" width="9.140625" style="1" customWidth="1"/>
    <col min="9357" max="9357" width="9.421875" style="1" bestFit="1" customWidth="1"/>
    <col min="9358" max="9359" width="12.8515625" style="1" bestFit="1" customWidth="1"/>
    <col min="9360" max="9360" width="9.421875" style="1" bestFit="1" customWidth="1"/>
    <col min="9361" max="9364" width="9.140625" style="1" customWidth="1"/>
    <col min="9365" max="9365" width="9.421875" style="1" bestFit="1" customWidth="1"/>
    <col min="9366" max="9367" width="12.8515625" style="1" bestFit="1" customWidth="1"/>
    <col min="9368" max="9368" width="9.421875" style="1" bestFit="1" customWidth="1"/>
    <col min="9369" max="9372" width="9.140625" style="1" customWidth="1"/>
    <col min="9373" max="9373" width="9.421875" style="1" bestFit="1" customWidth="1"/>
    <col min="9374" max="9375" width="12.8515625" style="1" bestFit="1" customWidth="1"/>
    <col min="9376" max="9376" width="9.421875" style="1" bestFit="1" customWidth="1"/>
    <col min="9377" max="9380" width="9.140625" style="1" customWidth="1"/>
    <col min="9381" max="9381" width="9.421875" style="1" bestFit="1" customWidth="1"/>
    <col min="9382" max="9383" width="12.8515625" style="1" bestFit="1" customWidth="1"/>
    <col min="9384" max="9384" width="9.421875" style="1" bestFit="1" customWidth="1"/>
    <col min="9385" max="9388" width="9.140625" style="1" customWidth="1"/>
    <col min="9389" max="9389" width="9.421875" style="1" bestFit="1" customWidth="1"/>
    <col min="9390" max="9391" width="12.8515625" style="1" bestFit="1" customWidth="1"/>
    <col min="9392" max="9392" width="9.421875" style="1" bestFit="1" customWidth="1"/>
    <col min="9393" max="9396" width="9.140625" style="1" customWidth="1"/>
    <col min="9397" max="9397" width="9.421875" style="1" bestFit="1" customWidth="1"/>
    <col min="9398" max="9399" width="12.8515625" style="1" bestFit="1" customWidth="1"/>
    <col min="9400" max="9400" width="9.421875" style="1" bestFit="1" customWidth="1"/>
    <col min="9401" max="9404" width="9.140625" style="1" customWidth="1"/>
    <col min="9405" max="9405" width="9.421875" style="1" bestFit="1" customWidth="1"/>
    <col min="9406" max="9407" width="12.8515625" style="1" bestFit="1" customWidth="1"/>
    <col min="9408" max="9408" width="9.421875" style="1" bestFit="1" customWidth="1"/>
    <col min="9409" max="9412" width="9.140625" style="1" customWidth="1"/>
    <col min="9413" max="9413" width="9.421875" style="1" bestFit="1" customWidth="1"/>
    <col min="9414" max="9415" width="12.8515625" style="1" bestFit="1" customWidth="1"/>
    <col min="9416" max="9416" width="9.421875" style="1" bestFit="1" customWidth="1"/>
    <col min="9417" max="9420" width="9.140625" style="1" customWidth="1"/>
    <col min="9421" max="9421" width="9.421875" style="1" bestFit="1" customWidth="1"/>
    <col min="9422" max="9423" width="12.8515625" style="1" bestFit="1" customWidth="1"/>
    <col min="9424" max="9424" width="9.421875" style="1" bestFit="1" customWidth="1"/>
    <col min="9425" max="9428" width="9.140625" style="1" customWidth="1"/>
    <col min="9429" max="9429" width="9.421875" style="1" bestFit="1" customWidth="1"/>
    <col min="9430" max="9431" width="12.8515625" style="1" bestFit="1" customWidth="1"/>
    <col min="9432" max="9432" width="9.421875" style="1" bestFit="1" customWidth="1"/>
    <col min="9433" max="9436" width="9.140625" style="1" customWidth="1"/>
    <col min="9437" max="9437" width="9.421875" style="1" bestFit="1" customWidth="1"/>
    <col min="9438" max="9439" width="12.8515625" style="1" bestFit="1" customWidth="1"/>
    <col min="9440" max="9440" width="9.421875" style="1" bestFit="1" customWidth="1"/>
    <col min="9441" max="9444" width="9.140625" style="1" customWidth="1"/>
    <col min="9445" max="9445" width="9.421875" style="1" bestFit="1" customWidth="1"/>
    <col min="9446" max="9447" width="12.8515625" style="1" bestFit="1" customWidth="1"/>
    <col min="9448" max="9448" width="9.421875" style="1" bestFit="1" customWidth="1"/>
    <col min="9449" max="9452" width="9.140625" style="1" customWidth="1"/>
    <col min="9453" max="9453" width="9.421875" style="1" bestFit="1" customWidth="1"/>
    <col min="9454" max="9455" width="12.8515625" style="1" bestFit="1" customWidth="1"/>
    <col min="9456" max="9456" width="9.421875" style="1" bestFit="1" customWidth="1"/>
    <col min="9457" max="9460" width="9.140625" style="1" customWidth="1"/>
    <col min="9461" max="9461" width="9.421875" style="1" bestFit="1" customWidth="1"/>
    <col min="9462" max="9463" width="12.8515625" style="1" bestFit="1" customWidth="1"/>
    <col min="9464" max="9464" width="9.421875" style="1" bestFit="1" customWidth="1"/>
    <col min="9465" max="9468" width="9.140625" style="1" customWidth="1"/>
    <col min="9469" max="9469" width="11.57421875" style="1" customWidth="1"/>
    <col min="9470" max="9470" width="16.00390625" style="1" customWidth="1"/>
    <col min="9471" max="9471" width="86.57421875" style="1" customWidth="1"/>
    <col min="9472" max="9472" width="10.140625" style="1" customWidth="1"/>
    <col min="9473" max="9473" width="18.28125" style="1" customWidth="1"/>
    <col min="9474" max="9475" width="9.140625" style="1" hidden="1" customWidth="1"/>
    <col min="9476" max="9476" width="21.421875" style="1" customWidth="1"/>
    <col min="9477" max="9478" width="9.140625" style="1" hidden="1" customWidth="1"/>
    <col min="9479" max="9479" width="25.7109375" style="1" customWidth="1"/>
    <col min="9480" max="9480" width="9.140625" style="1" hidden="1" customWidth="1"/>
    <col min="9481" max="9481" width="4.7109375" style="1" customWidth="1"/>
    <col min="9482" max="9488" width="9.140625" style="1" hidden="1" customWidth="1"/>
    <col min="9489" max="9489" width="15.57421875" style="1" customWidth="1"/>
    <col min="9490" max="9490" width="18.7109375" style="1" customWidth="1"/>
    <col min="9491" max="9491" width="25.7109375" style="1" customWidth="1"/>
    <col min="9492" max="9492" width="15.57421875" style="1" customWidth="1"/>
    <col min="9493" max="9493" width="18.7109375" style="1" customWidth="1"/>
    <col min="9494" max="9494" width="25.7109375" style="1" customWidth="1"/>
    <col min="9495" max="9495" width="15.57421875" style="1" customWidth="1"/>
    <col min="9496" max="9496" width="18.7109375" style="1" customWidth="1"/>
    <col min="9497" max="9497" width="25.7109375" style="1" customWidth="1"/>
    <col min="9498" max="9498" width="9.140625" style="1" customWidth="1"/>
    <col min="9499" max="9499" width="17.421875" style="1" customWidth="1"/>
    <col min="9500" max="9500" width="9.140625" style="1" customWidth="1"/>
    <col min="9501" max="9501" width="9.421875" style="1" bestFit="1" customWidth="1"/>
    <col min="9502" max="9503" width="12.8515625" style="1" bestFit="1" customWidth="1"/>
    <col min="9504" max="9504" width="9.421875" style="1" bestFit="1" customWidth="1"/>
    <col min="9505" max="9508" width="9.140625" style="1" customWidth="1"/>
    <col min="9509" max="9509" width="9.421875" style="1" bestFit="1" customWidth="1"/>
    <col min="9510" max="9511" width="12.8515625" style="1" bestFit="1" customWidth="1"/>
    <col min="9512" max="9512" width="9.421875" style="1" bestFit="1" customWidth="1"/>
    <col min="9513" max="9516" width="9.140625" style="1" customWidth="1"/>
    <col min="9517" max="9517" width="9.421875" style="1" bestFit="1" customWidth="1"/>
    <col min="9518" max="9519" width="12.8515625" style="1" bestFit="1" customWidth="1"/>
    <col min="9520" max="9520" width="9.421875" style="1" bestFit="1" customWidth="1"/>
    <col min="9521" max="9524" width="9.140625" style="1" customWidth="1"/>
    <col min="9525" max="9525" width="9.421875" style="1" bestFit="1" customWidth="1"/>
    <col min="9526" max="9527" width="12.8515625" style="1" bestFit="1" customWidth="1"/>
    <col min="9528" max="9528" width="9.421875" style="1" bestFit="1" customWidth="1"/>
    <col min="9529" max="9532" width="9.140625" style="1" customWidth="1"/>
    <col min="9533" max="9533" width="9.421875" style="1" bestFit="1" customWidth="1"/>
    <col min="9534" max="9535" width="12.8515625" style="1" bestFit="1" customWidth="1"/>
    <col min="9536" max="9536" width="9.421875" style="1" bestFit="1" customWidth="1"/>
    <col min="9537" max="9540" width="9.140625" style="1" customWidth="1"/>
    <col min="9541" max="9541" width="9.421875" style="1" bestFit="1" customWidth="1"/>
    <col min="9542" max="9543" width="12.8515625" style="1" bestFit="1" customWidth="1"/>
    <col min="9544" max="9544" width="9.421875" style="1" bestFit="1" customWidth="1"/>
    <col min="9545" max="9548" width="9.140625" style="1" customWidth="1"/>
    <col min="9549" max="9549" width="9.421875" style="1" bestFit="1" customWidth="1"/>
    <col min="9550" max="9551" width="12.8515625" style="1" bestFit="1" customWidth="1"/>
    <col min="9552" max="9552" width="9.421875" style="1" bestFit="1" customWidth="1"/>
    <col min="9553" max="9556" width="9.140625" style="1" customWidth="1"/>
    <col min="9557" max="9557" width="9.421875" style="1" bestFit="1" customWidth="1"/>
    <col min="9558" max="9559" width="12.8515625" style="1" bestFit="1" customWidth="1"/>
    <col min="9560" max="9560" width="9.421875" style="1" bestFit="1" customWidth="1"/>
    <col min="9561" max="9564" width="9.140625" style="1" customWidth="1"/>
    <col min="9565" max="9565" width="9.421875" style="1" bestFit="1" customWidth="1"/>
    <col min="9566" max="9567" width="12.8515625" style="1" bestFit="1" customWidth="1"/>
    <col min="9568" max="9568" width="9.421875" style="1" bestFit="1" customWidth="1"/>
    <col min="9569" max="9572" width="9.140625" style="1" customWidth="1"/>
    <col min="9573" max="9573" width="9.421875" style="1" bestFit="1" customWidth="1"/>
    <col min="9574" max="9575" width="12.8515625" style="1" bestFit="1" customWidth="1"/>
    <col min="9576" max="9576" width="9.421875" style="1" bestFit="1" customWidth="1"/>
    <col min="9577" max="9580" width="9.140625" style="1" customWidth="1"/>
    <col min="9581" max="9581" width="9.421875" style="1" bestFit="1" customWidth="1"/>
    <col min="9582" max="9583" width="12.8515625" style="1" bestFit="1" customWidth="1"/>
    <col min="9584" max="9584" width="9.421875" style="1" bestFit="1" customWidth="1"/>
    <col min="9585" max="9588" width="9.140625" style="1" customWidth="1"/>
    <col min="9589" max="9589" width="9.421875" style="1" bestFit="1" customWidth="1"/>
    <col min="9590" max="9591" width="12.8515625" style="1" bestFit="1" customWidth="1"/>
    <col min="9592" max="9592" width="9.421875" style="1" bestFit="1" customWidth="1"/>
    <col min="9593" max="9596" width="9.140625" style="1" customWidth="1"/>
    <col min="9597" max="9597" width="9.421875" style="1" bestFit="1" customWidth="1"/>
    <col min="9598" max="9599" width="12.8515625" style="1" bestFit="1" customWidth="1"/>
    <col min="9600" max="9600" width="9.421875" style="1" bestFit="1" customWidth="1"/>
    <col min="9601" max="9604" width="9.140625" style="1" customWidth="1"/>
    <col min="9605" max="9605" width="9.421875" style="1" bestFit="1" customWidth="1"/>
    <col min="9606" max="9607" width="12.8515625" style="1" bestFit="1" customWidth="1"/>
    <col min="9608" max="9608" width="9.421875" style="1" bestFit="1" customWidth="1"/>
    <col min="9609" max="9612" width="9.140625" style="1" customWidth="1"/>
    <col min="9613" max="9613" width="9.421875" style="1" bestFit="1" customWidth="1"/>
    <col min="9614" max="9615" width="12.8515625" style="1" bestFit="1" customWidth="1"/>
    <col min="9616" max="9616" width="9.421875" style="1" bestFit="1" customWidth="1"/>
    <col min="9617" max="9620" width="9.140625" style="1" customWidth="1"/>
    <col min="9621" max="9621" width="9.421875" style="1" bestFit="1" customWidth="1"/>
    <col min="9622" max="9623" width="12.8515625" style="1" bestFit="1" customWidth="1"/>
    <col min="9624" max="9624" width="9.421875" style="1" bestFit="1" customWidth="1"/>
    <col min="9625" max="9628" width="9.140625" style="1" customWidth="1"/>
    <col min="9629" max="9629" width="9.421875" style="1" bestFit="1" customWidth="1"/>
    <col min="9630" max="9631" width="12.8515625" style="1" bestFit="1" customWidth="1"/>
    <col min="9632" max="9632" width="9.421875" style="1" bestFit="1" customWidth="1"/>
    <col min="9633" max="9636" width="9.140625" style="1" customWidth="1"/>
    <col min="9637" max="9637" width="9.421875" style="1" bestFit="1" customWidth="1"/>
    <col min="9638" max="9639" width="12.8515625" style="1" bestFit="1" customWidth="1"/>
    <col min="9640" max="9640" width="9.421875" style="1" bestFit="1" customWidth="1"/>
    <col min="9641" max="9644" width="9.140625" style="1" customWidth="1"/>
    <col min="9645" max="9645" width="9.421875" style="1" bestFit="1" customWidth="1"/>
    <col min="9646" max="9647" width="12.8515625" style="1" bestFit="1" customWidth="1"/>
    <col min="9648" max="9648" width="9.421875" style="1" bestFit="1" customWidth="1"/>
    <col min="9649" max="9652" width="9.140625" style="1" customWidth="1"/>
    <col min="9653" max="9653" width="9.421875" style="1" bestFit="1" customWidth="1"/>
    <col min="9654" max="9655" width="12.8515625" style="1" bestFit="1" customWidth="1"/>
    <col min="9656" max="9656" width="9.421875" style="1" bestFit="1" customWidth="1"/>
    <col min="9657" max="9660" width="9.140625" style="1" customWidth="1"/>
    <col min="9661" max="9661" width="9.421875" style="1" bestFit="1" customWidth="1"/>
    <col min="9662" max="9663" width="12.8515625" style="1" bestFit="1" customWidth="1"/>
    <col min="9664" max="9664" width="9.421875" style="1" bestFit="1" customWidth="1"/>
    <col min="9665" max="9668" width="9.140625" style="1" customWidth="1"/>
    <col min="9669" max="9669" width="9.421875" style="1" bestFit="1" customWidth="1"/>
    <col min="9670" max="9671" width="12.8515625" style="1" bestFit="1" customWidth="1"/>
    <col min="9672" max="9672" width="9.421875" style="1" bestFit="1" customWidth="1"/>
    <col min="9673" max="9676" width="9.140625" style="1" customWidth="1"/>
    <col min="9677" max="9677" width="9.421875" style="1" bestFit="1" customWidth="1"/>
    <col min="9678" max="9679" width="12.8515625" style="1" bestFit="1" customWidth="1"/>
    <col min="9680" max="9680" width="9.421875" style="1" bestFit="1" customWidth="1"/>
    <col min="9681" max="9684" width="9.140625" style="1" customWidth="1"/>
    <col min="9685" max="9685" width="9.421875" style="1" bestFit="1" customWidth="1"/>
    <col min="9686" max="9687" width="12.8515625" style="1" bestFit="1" customWidth="1"/>
    <col min="9688" max="9688" width="9.421875" style="1" bestFit="1" customWidth="1"/>
    <col min="9689" max="9692" width="9.140625" style="1" customWidth="1"/>
    <col min="9693" max="9693" width="9.421875" style="1" bestFit="1" customWidth="1"/>
    <col min="9694" max="9695" width="12.8515625" style="1" bestFit="1" customWidth="1"/>
    <col min="9696" max="9696" width="9.421875" style="1" bestFit="1" customWidth="1"/>
    <col min="9697" max="9700" width="9.140625" style="1" customWidth="1"/>
    <col min="9701" max="9701" width="9.421875" style="1" bestFit="1" customWidth="1"/>
    <col min="9702" max="9703" width="12.8515625" style="1" bestFit="1" customWidth="1"/>
    <col min="9704" max="9704" width="9.421875" style="1" bestFit="1" customWidth="1"/>
    <col min="9705" max="9708" width="9.140625" style="1" customWidth="1"/>
    <col min="9709" max="9709" width="9.421875" style="1" bestFit="1" customWidth="1"/>
    <col min="9710" max="9711" width="12.8515625" style="1" bestFit="1" customWidth="1"/>
    <col min="9712" max="9712" width="9.421875" style="1" bestFit="1" customWidth="1"/>
    <col min="9713" max="9716" width="9.140625" style="1" customWidth="1"/>
    <col min="9717" max="9717" width="9.421875" style="1" bestFit="1" customWidth="1"/>
    <col min="9718" max="9719" width="12.8515625" style="1" bestFit="1" customWidth="1"/>
    <col min="9720" max="9720" width="9.421875" style="1" bestFit="1" customWidth="1"/>
    <col min="9721" max="9724" width="9.140625" style="1" customWidth="1"/>
    <col min="9725" max="9725" width="11.57421875" style="1" customWidth="1"/>
    <col min="9726" max="9726" width="16.00390625" style="1" customWidth="1"/>
    <col min="9727" max="9727" width="86.57421875" style="1" customWidth="1"/>
    <col min="9728" max="9728" width="10.140625" style="1" customWidth="1"/>
    <col min="9729" max="9729" width="18.28125" style="1" customWidth="1"/>
    <col min="9730" max="9731" width="9.140625" style="1" hidden="1" customWidth="1"/>
    <col min="9732" max="9732" width="21.421875" style="1" customWidth="1"/>
    <col min="9733" max="9734" width="9.140625" style="1" hidden="1" customWidth="1"/>
    <col min="9735" max="9735" width="25.7109375" style="1" customWidth="1"/>
    <col min="9736" max="9736" width="9.140625" style="1" hidden="1" customWidth="1"/>
    <col min="9737" max="9737" width="4.7109375" style="1" customWidth="1"/>
    <col min="9738" max="9744" width="9.140625" style="1" hidden="1" customWidth="1"/>
    <col min="9745" max="9745" width="15.57421875" style="1" customWidth="1"/>
    <col min="9746" max="9746" width="18.7109375" style="1" customWidth="1"/>
    <col min="9747" max="9747" width="25.7109375" style="1" customWidth="1"/>
    <col min="9748" max="9748" width="15.57421875" style="1" customWidth="1"/>
    <col min="9749" max="9749" width="18.7109375" style="1" customWidth="1"/>
    <col min="9750" max="9750" width="25.7109375" style="1" customWidth="1"/>
    <col min="9751" max="9751" width="15.57421875" style="1" customWidth="1"/>
    <col min="9752" max="9752" width="18.7109375" style="1" customWidth="1"/>
    <col min="9753" max="9753" width="25.7109375" style="1" customWidth="1"/>
    <col min="9754" max="9754" width="9.140625" style="1" customWidth="1"/>
    <col min="9755" max="9755" width="17.421875" style="1" customWidth="1"/>
    <col min="9756" max="9756" width="9.140625" style="1" customWidth="1"/>
    <col min="9757" max="9757" width="9.421875" style="1" bestFit="1" customWidth="1"/>
    <col min="9758" max="9759" width="12.8515625" style="1" bestFit="1" customWidth="1"/>
    <col min="9760" max="9760" width="9.421875" style="1" bestFit="1" customWidth="1"/>
    <col min="9761" max="9764" width="9.140625" style="1" customWidth="1"/>
    <col min="9765" max="9765" width="9.421875" style="1" bestFit="1" customWidth="1"/>
    <col min="9766" max="9767" width="12.8515625" style="1" bestFit="1" customWidth="1"/>
    <col min="9768" max="9768" width="9.421875" style="1" bestFit="1" customWidth="1"/>
    <col min="9769" max="9772" width="9.140625" style="1" customWidth="1"/>
    <col min="9773" max="9773" width="9.421875" style="1" bestFit="1" customWidth="1"/>
    <col min="9774" max="9775" width="12.8515625" style="1" bestFit="1" customWidth="1"/>
    <col min="9776" max="9776" width="9.421875" style="1" bestFit="1" customWidth="1"/>
    <col min="9777" max="9780" width="9.140625" style="1" customWidth="1"/>
    <col min="9781" max="9781" width="9.421875" style="1" bestFit="1" customWidth="1"/>
    <col min="9782" max="9783" width="12.8515625" style="1" bestFit="1" customWidth="1"/>
    <col min="9784" max="9784" width="9.421875" style="1" bestFit="1" customWidth="1"/>
    <col min="9785" max="9788" width="9.140625" style="1" customWidth="1"/>
    <col min="9789" max="9789" width="9.421875" style="1" bestFit="1" customWidth="1"/>
    <col min="9790" max="9791" width="12.8515625" style="1" bestFit="1" customWidth="1"/>
    <col min="9792" max="9792" width="9.421875" style="1" bestFit="1" customWidth="1"/>
    <col min="9793" max="9796" width="9.140625" style="1" customWidth="1"/>
    <col min="9797" max="9797" width="9.421875" style="1" bestFit="1" customWidth="1"/>
    <col min="9798" max="9799" width="12.8515625" style="1" bestFit="1" customWidth="1"/>
    <col min="9800" max="9800" width="9.421875" style="1" bestFit="1" customWidth="1"/>
    <col min="9801" max="9804" width="9.140625" style="1" customWidth="1"/>
    <col min="9805" max="9805" width="9.421875" style="1" bestFit="1" customWidth="1"/>
    <col min="9806" max="9807" width="12.8515625" style="1" bestFit="1" customWidth="1"/>
    <col min="9808" max="9808" width="9.421875" style="1" bestFit="1" customWidth="1"/>
    <col min="9809" max="9812" width="9.140625" style="1" customWidth="1"/>
    <col min="9813" max="9813" width="9.421875" style="1" bestFit="1" customWidth="1"/>
    <col min="9814" max="9815" width="12.8515625" style="1" bestFit="1" customWidth="1"/>
    <col min="9816" max="9816" width="9.421875" style="1" bestFit="1" customWidth="1"/>
    <col min="9817" max="9820" width="9.140625" style="1" customWidth="1"/>
    <col min="9821" max="9821" width="9.421875" style="1" bestFit="1" customWidth="1"/>
    <col min="9822" max="9823" width="12.8515625" style="1" bestFit="1" customWidth="1"/>
    <col min="9824" max="9824" width="9.421875" style="1" bestFit="1" customWidth="1"/>
    <col min="9825" max="9828" width="9.140625" style="1" customWidth="1"/>
    <col min="9829" max="9829" width="9.421875" style="1" bestFit="1" customWidth="1"/>
    <col min="9830" max="9831" width="12.8515625" style="1" bestFit="1" customWidth="1"/>
    <col min="9832" max="9832" width="9.421875" style="1" bestFit="1" customWidth="1"/>
    <col min="9833" max="9836" width="9.140625" style="1" customWidth="1"/>
    <col min="9837" max="9837" width="9.421875" style="1" bestFit="1" customWidth="1"/>
    <col min="9838" max="9839" width="12.8515625" style="1" bestFit="1" customWidth="1"/>
    <col min="9840" max="9840" width="9.421875" style="1" bestFit="1" customWidth="1"/>
    <col min="9841" max="9844" width="9.140625" style="1" customWidth="1"/>
    <col min="9845" max="9845" width="9.421875" style="1" bestFit="1" customWidth="1"/>
    <col min="9846" max="9847" width="12.8515625" style="1" bestFit="1" customWidth="1"/>
    <col min="9848" max="9848" width="9.421875" style="1" bestFit="1" customWidth="1"/>
    <col min="9849" max="9852" width="9.140625" style="1" customWidth="1"/>
    <col min="9853" max="9853" width="9.421875" style="1" bestFit="1" customWidth="1"/>
    <col min="9854" max="9855" width="12.8515625" style="1" bestFit="1" customWidth="1"/>
    <col min="9856" max="9856" width="9.421875" style="1" bestFit="1" customWidth="1"/>
    <col min="9857" max="9860" width="9.140625" style="1" customWidth="1"/>
    <col min="9861" max="9861" width="9.421875" style="1" bestFit="1" customWidth="1"/>
    <col min="9862" max="9863" width="12.8515625" style="1" bestFit="1" customWidth="1"/>
    <col min="9864" max="9864" width="9.421875" style="1" bestFit="1" customWidth="1"/>
    <col min="9865" max="9868" width="9.140625" style="1" customWidth="1"/>
    <col min="9869" max="9869" width="9.421875" style="1" bestFit="1" customWidth="1"/>
    <col min="9870" max="9871" width="12.8515625" style="1" bestFit="1" customWidth="1"/>
    <col min="9872" max="9872" width="9.421875" style="1" bestFit="1" customWidth="1"/>
    <col min="9873" max="9876" width="9.140625" style="1" customWidth="1"/>
    <col min="9877" max="9877" width="9.421875" style="1" bestFit="1" customWidth="1"/>
    <col min="9878" max="9879" width="12.8515625" style="1" bestFit="1" customWidth="1"/>
    <col min="9880" max="9880" width="9.421875" style="1" bestFit="1" customWidth="1"/>
    <col min="9881" max="9884" width="9.140625" style="1" customWidth="1"/>
    <col min="9885" max="9885" width="9.421875" style="1" bestFit="1" customWidth="1"/>
    <col min="9886" max="9887" width="12.8515625" style="1" bestFit="1" customWidth="1"/>
    <col min="9888" max="9888" width="9.421875" style="1" bestFit="1" customWidth="1"/>
    <col min="9889" max="9892" width="9.140625" style="1" customWidth="1"/>
    <col min="9893" max="9893" width="9.421875" style="1" bestFit="1" customWidth="1"/>
    <col min="9894" max="9895" width="12.8515625" style="1" bestFit="1" customWidth="1"/>
    <col min="9896" max="9896" width="9.421875" style="1" bestFit="1" customWidth="1"/>
    <col min="9897" max="9900" width="9.140625" style="1" customWidth="1"/>
    <col min="9901" max="9901" width="9.421875" style="1" bestFit="1" customWidth="1"/>
    <col min="9902" max="9903" width="12.8515625" style="1" bestFit="1" customWidth="1"/>
    <col min="9904" max="9904" width="9.421875" style="1" bestFit="1" customWidth="1"/>
    <col min="9905" max="9908" width="9.140625" style="1" customWidth="1"/>
    <col min="9909" max="9909" width="9.421875" style="1" bestFit="1" customWidth="1"/>
    <col min="9910" max="9911" width="12.8515625" style="1" bestFit="1" customWidth="1"/>
    <col min="9912" max="9912" width="9.421875" style="1" bestFit="1" customWidth="1"/>
    <col min="9913" max="9916" width="9.140625" style="1" customWidth="1"/>
    <col min="9917" max="9917" width="9.421875" style="1" bestFit="1" customWidth="1"/>
    <col min="9918" max="9919" width="12.8515625" style="1" bestFit="1" customWidth="1"/>
    <col min="9920" max="9920" width="9.421875" style="1" bestFit="1" customWidth="1"/>
    <col min="9921" max="9924" width="9.140625" style="1" customWidth="1"/>
    <col min="9925" max="9925" width="9.421875" style="1" bestFit="1" customWidth="1"/>
    <col min="9926" max="9927" width="12.8515625" style="1" bestFit="1" customWidth="1"/>
    <col min="9928" max="9928" width="9.421875" style="1" bestFit="1" customWidth="1"/>
    <col min="9929" max="9932" width="9.140625" style="1" customWidth="1"/>
    <col min="9933" max="9933" width="9.421875" style="1" bestFit="1" customWidth="1"/>
    <col min="9934" max="9935" width="12.8515625" style="1" bestFit="1" customWidth="1"/>
    <col min="9936" max="9936" width="9.421875" style="1" bestFit="1" customWidth="1"/>
    <col min="9937" max="9940" width="9.140625" style="1" customWidth="1"/>
    <col min="9941" max="9941" width="9.421875" style="1" bestFit="1" customWidth="1"/>
    <col min="9942" max="9943" width="12.8515625" style="1" bestFit="1" customWidth="1"/>
    <col min="9944" max="9944" width="9.421875" style="1" bestFit="1" customWidth="1"/>
    <col min="9945" max="9948" width="9.140625" style="1" customWidth="1"/>
    <col min="9949" max="9949" width="9.421875" style="1" bestFit="1" customWidth="1"/>
    <col min="9950" max="9951" width="12.8515625" style="1" bestFit="1" customWidth="1"/>
    <col min="9952" max="9952" width="9.421875" style="1" bestFit="1" customWidth="1"/>
    <col min="9953" max="9956" width="9.140625" style="1" customWidth="1"/>
    <col min="9957" max="9957" width="9.421875" style="1" bestFit="1" customWidth="1"/>
    <col min="9958" max="9959" width="12.8515625" style="1" bestFit="1" customWidth="1"/>
    <col min="9960" max="9960" width="9.421875" style="1" bestFit="1" customWidth="1"/>
    <col min="9961" max="9964" width="9.140625" style="1" customWidth="1"/>
    <col min="9965" max="9965" width="9.421875" style="1" bestFit="1" customWidth="1"/>
    <col min="9966" max="9967" width="12.8515625" style="1" bestFit="1" customWidth="1"/>
    <col min="9968" max="9968" width="9.421875" style="1" bestFit="1" customWidth="1"/>
    <col min="9969" max="9972" width="9.140625" style="1" customWidth="1"/>
    <col min="9973" max="9973" width="9.421875" style="1" bestFit="1" customWidth="1"/>
    <col min="9974" max="9975" width="12.8515625" style="1" bestFit="1" customWidth="1"/>
    <col min="9976" max="9976" width="9.421875" style="1" bestFit="1" customWidth="1"/>
    <col min="9977" max="9980" width="9.140625" style="1" customWidth="1"/>
    <col min="9981" max="9981" width="11.57421875" style="1" customWidth="1"/>
    <col min="9982" max="9982" width="16.00390625" style="1" customWidth="1"/>
    <col min="9983" max="9983" width="86.57421875" style="1" customWidth="1"/>
    <col min="9984" max="9984" width="10.140625" style="1" customWidth="1"/>
    <col min="9985" max="9985" width="18.28125" style="1" customWidth="1"/>
    <col min="9986" max="9987" width="9.140625" style="1" hidden="1" customWidth="1"/>
    <col min="9988" max="9988" width="21.421875" style="1" customWidth="1"/>
    <col min="9989" max="9990" width="9.140625" style="1" hidden="1" customWidth="1"/>
    <col min="9991" max="9991" width="25.7109375" style="1" customWidth="1"/>
    <col min="9992" max="9992" width="9.140625" style="1" hidden="1" customWidth="1"/>
    <col min="9993" max="9993" width="4.7109375" style="1" customWidth="1"/>
    <col min="9994" max="10000" width="9.140625" style="1" hidden="1" customWidth="1"/>
    <col min="10001" max="10001" width="15.57421875" style="1" customWidth="1"/>
    <col min="10002" max="10002" width="18.7109375" style="1" customWidth="1"/>
    <col min="10003" max="10003" width="25.7109375" style="1" customWidth="1"/>
    <col min="10004" max="10004" width="15.57421875" style="1" customWidth="1"/>
    <col min="10005" max="10005" width="18.7109375" style="1" customWidth="1"/>
    <col min="10006" max="10006" width="25.7109375" style="1" customWidth="1"/>
    <col min="10007" max="10007" width="15.57421875" style="1" customWidth="1"/>
    <col min="10008" max="10008" width="18.7109375" style="1" customWidth="1"/>
    <col min="10009" max="10009" width="25.7109375" style="1" customWidth="1"/>
    <col min="10010" max="10010" width="9.140625" style="1" customWidth="1"/>
    <col min="10011" max="10011" width="17.421875" style="1" customWidth="1"/>
    <col min="10012" max="10012" width="9.140625" style="1" customWidth="1"/>
    <col min="10013" max="10013" width="9.421875" style="1" bestFit="1" customWidth="1"/>
    <col min="10014" max="10015" width="12.8515625" style="1" bestFit="1" customWidth="1"/>
    <col min="10016" max="10016" width="9.421875" style="1" bestFit="1" customWidth="1"/>
    <col min="10017" max="10020" width="9.140625" style="1" customWidth="1"/>
    <col min="10021" max="10021" width="9.421875" style="1" bestFit="1" customWidth="1"/>
    <col min="10022" max="10023" width="12.8515625" style="1" bestFit="1" customWidth="1"/>
    <col min="10024" max="10024" width="9.421875" style="1" bestFit="1" customWidth="1"/>
    <col min="10025" max="10028" width="9.140625" style="1" customWidth="1"/>
    <col min="10029" max="10029" width="9.421875" style="1" bestFit="1" customWidth="1"/>
    <col min="10030" max="10031" width="12.8515625" style="1" bestFit="1" customWidth="1"/>
    <col min="10032" max="10032" width="9.421875" style="1" bestFit="1" customWidth="1"/>
    <col min="10033" max="10036" width="9.140625" style="1" customWidth="1"/>
    <col min="10037" max="10037" width="9.421875" style="1" bestFit="1" customWidth="1"/>
    <col min="10038" max="10039" width="12.8515625" style="1" bestFit="1" customWidth="1"/>
    <col min="10040" max="10040" width="9.421875" style="1" bestFit="1" customWidth="1"/>
    <col min="10041" max="10044" width="9.140625" style="1" customWidth="1"/>
    <col min="10045" max="10045" width="9.421875" style="1" bestFit="1" customWidth="1"/>
    <col min="10046" max="10047" width="12.8515625" style="1" bestFit="1" customWidth="1"/>
    <col min="10048" max="10048" width="9.421875" style="1" bestFit="1" customWidth="1"/>
    <col min="10049" max="10052" width="9.140625" style="1" customWidth="1"/>
    <col min="10053" max="10053" width="9.421875" style="1" bestFit="1" customWidth="1"/>
    <col min="10054" max="10055" width="12.8515625" style="1" bestFit="1" customWidth="1"/>
    <col min="10056" max="10056" width="9.421875" style="1" bestFit="1" customWidth="1"/>
    <col min="10057" max="10060" width="9.140625" style="1" customWidth="1"/>
    <col min="10061" max="10061" width="9.421875" style="1" bestFit="1" customWidth="1"/>
    <col min="10062" max="10063" width="12.8515625" style="1" bestFit="1" customWidth="1"/>
    <col min="10064" max="10064" width="9.421875" style="1" bestFit="1" customWidth="1"/>
    <col min="10065" max="10068" width="9.140625" style="1" customWidth="1"/>
    <col min="10069" max="10069" width="9.421875" style="1" bestFit="1" customWidth="1"/>
    <col min="10070" max="10071" width="12.8515625" style="1" bestFit="1" customWidth="1"/>
    <col min="10072" max="10072" width="9.421875" style="1" bestFit="1" customWidth="1"/>
    <col min="10073" max="10076" width="9.140625" style="1" customWidth="1"/>
    <col min="10077" max="10077" width="9.421875" style="1" bestFit="1" customWidth="1"/>
    <col min="10078" max="10079" width="12.8515625" style="1" bestFit="1" customWidth="1"/>
    <col min="10080" max="10080" width="9.421875" style="1" bestFit="1" customWidth="1"/>
    <col min="10081" max="10084" width="9.140625" style="1" customWidth="1"/>
    <col min="10085" max="10085" width="9.421875" style="1" bestFit="1" customWidth="1"/>
    <col min="10086" max="10087" width="12.8515625" style="1" bestFit="1" customWidth="1"/>
    <col min="10088" max="10088" width="9.421875" style="1" bestFit="1" customWidth="1"/>
    <col min="10089" max="10092" width="9.140625" style="1" customWidth="1"/>
    <col min="10093" max="10093" width="9.421875" style="1" bestFit="1" customWidth="1"/>
    <col min="10094" max="10095" width="12.8515625" style="1" bestFit="1" customWidth="1"/>
    <col min="10096" max="10096" width="9.421875" style="1" bestFit="1" customWidth="1"/>
    <col min="10097" max="10100" width="9.140625" style="1" customWidth="1"/>
    <col min="10101" max="10101" width="9.421875" style="1" bestFit="1" customWidth="1"/>
    <col min="10102" max="10103" width="12.8515625" style="1" bestFit="1" customWidth="1"/>
    <col min="10104" max="10104" width="9.421875" style="1" bestFit="1" customWidth="1"/>
    <col min="10105" max="10108" width="9.140625" style="1" customWidth="1"/>
    <col min="10109" max="10109" width="9.421875" style="1" bestFit="1" customWidth="1"/>
    <col min="10110" max="10111" width="12.8515625" style="1" bestFit="1" customWidth="1"/>
    <col min="10112" max="10112" width="9.421875" style="1" bestFit="1" customWidth="1"/>
    <col min="10113" max="10116" width="9.140625" style="1" customWidth="1"/>
    <col min="10117" max="10117" width="9.421875" style="1" bestFit="1" customWidth="1"/>
    <col min="10118" max="10119" width="12.8515625" style="1" bestFit="1" customWidth="1"/>
    <col min="10120" max="10120" width="9.421875" style="1" bestFit="1" customWidth="1"/>
    <col min="10121" max="10124" width="9.140625" style="1" customWidth="1"/>
    <col min="10125" max="10125" width="9.421875" style="1" bestFit="1" customWidth="1"/>
    <col min="10126" max="10127" width="12.8515625" style="1" bestFit="1" customWidth="1"/>
    <col min="10128" max="10128" width="9.421875" style="1" bestFit="1" customWidth="1"/>
    <col min="10129" max="10132" width="9.140625" style="1" customWidth="1"/>
    <col min="10133" max="10133" width="9.421875" style="1" bestFit="1" customWidth="1"/>
    <col min="10134" max="10135" width="12.8515625" style="1" bestFit="1" customWidth="1"/>
    <col min="10136" max="10136" width="9.421875" style="1" bestFit="1" customWidth="1"/>
    <col min="10137" max="10140" width="9.140625" style="1" customWidth="1"/>
    <col min="10141" max="10141" width="9.421875" style="1" bestFit="1" customWidth="1"/>
    <col min="10142" max="10143" width="12.8515625" style="1" bestFit="1" customWidth="1"/>
    <col min="10144" max="10144" width="9.421875" style="1" bestFit="1" customWidth="1"/>
    <col min="10145" max="10148" width="9.140625" style="1" customWidth="1"/>
    <col min="10149" max="10149" width="9.421875" style="1" bestFit="1" customWidth="1"/>
    <col min="10150" max="10151" width="12.8515625" style="1" bestFit="1" customWidth="1"/>
    <col min="10152" max="10152" width="9.421875" style="1" bestFit="1" customWidth="1"/>
    <col min="10153" max="10156" width="9.140625" style="1" customWidth="1"/>
    <col min="10157" max="10157" width="9.421875" style="1" bestFit="1" customWidth="1"/>
    <col min="10158" max="10159" width="12.8515625" style="1" bestFit="1" customWidth="1"/>
    <col min="10160" max="10160" width="9.421875" style="1" bestFit="1" customWidth="1"/>
    <col min="10161" max="10164" width="9.140625" style="1" customWidth="1"/>
    <col min="10165" max="10165" width="9.421875" style="1" bestFit="1" customWidth="1"/>
    <col min="10166" max="10167" width="12.8515625" style="1" bestFit="1" customWidth="1"/>
    <col min="10168" max="10168" width="9.421875" style="1" bestFit="1" customWidth="1"/>
    <col min="10169" max="10172" width="9.140625" style="1" customWidth="1"/>
    <col min="10173" max="10173" width="9.421875" style="1" bestFit="1" customWidth="1"/>
    <col min="10174" max="10175" width="12.8515625" style="1" bestFit="1" customWidth="1"/>
    <col min="10176" max="10176" width="9.421875" style="1" bestFit="1" customWidth="1"/>
    <col min="10177" max="10180" width="9.140625" style="1" customWidth="1"/>
    <col min="10181" max="10181" width="9.421875" style="1" bestFit="1" customWidth="1"/>
    <col min="10182" max="10183" width="12.8515625" style="1" bestFit="1" customWidth="1"/>
    <col min="10184" max="10184" width="9.421875" style="1" bestFit="1" customWidth="1"/>
    <col min="10185" max="10188" width="9.140625" style="1" customWidth="1"/>
    <col min="10189" max="10189" width="9.421875" style="1" bestFit="1" customWidth="1"/>
    <col min="10190" max="10191" width="12.8515625" style="1" bestFit="1" customWidth="1"/>
    <col min="10192" max="10192" width="9.421875" style="1" bestFit="1" customWidth="1"/>
    <col min="10193" max="10196" width="9.140625" style="1" customWidth="1"/>
    <col min="10197" max="10197" width="9.421875" style="1" bestFit="1" customWidth="1"/>
    <col min="10198" max="10199" width="12.8515625" style="1" bestFit="1" customWidth="1"/>
    <col min="10200" max="10200" width="9.421875" style="1" bestFit="1" customWidth="1"/>
    <col min="10201" max="10204" width="9.140625" style="1" customWidth="1"/>
    <col min="10205" max="10205" width="9.421875" style="1" bestFit="1" customWidth="1"/>
    <col min="10206" max="10207" width="12.8515625" style="1" bestFit="1" customWidth="1"/>
    <col min="10208" max="10208" width="9.421875" style="1" bestFit="1" customWidth="1"/>
    <col min="10209" max="10212" width="9.140625" style="1" customWidth="1"/>
    <col min="10213" max="10213" width="9.421875" style="1" bestFit="1" customWidth="1"/>
    <col min="10214" max="10215" width="12.8515625" style="1" bestFit="1" customWidth="1"/>
    <col min="10216" max="10216" width="9.421875" style="1" bestFit="1" customWidth="1"/>
    <col min="10217" max="10220" width="9.140625" style="1" customWidth="1"/>
    <col min="10221" max="10221" width="9.421875" style="1" bestFit="1" customWidth="1"/>
    <col min="10222" max="10223" width="12.8515625" style="1" bestFit="1" customWidth="1"/>
    <col min="10224" max="10224" width="9.421875" style="1" bestFit="1" customWidth="1"/>
    <col min="10225" max="10228" width="9.140625" style="1" customWidth="1"/>
    <col min="10229" max="10229" width="9.421875" style="1" bestFit="1" customWidth="1"/>
    <col min="10230" max="10231" width="12.8515625" style="1" bestFit="1" customWidth="1"/>
    <col min="10232" max="10232" width="9.421875" style="1" bestFit="1" customWidth="1"/>
    <col min="10233" max="10236" width="9.140625" style="1" customWidth="1"/>
    <col min="10237" max="10237" width="11.57421875" style="1" customWidth="1"/>
    <col min="10238" max="10238" width="16.00390625" style="1" customWidth="1"/>
    <col min="10239" max="10239" width="86.57421875" style="1" customWidth="1"/>
    <col min="10240" max="10240" width="10.140625" style="1" customWidth="1"/>
    <col min="10241" max="10241" width="18.28125" style="1" customWidth="1"/>
    <col min="10242" max="10243" width="9.140625" style="1" hidden="1" customWidth="1"/>
    <col min="10244" max="10244" width="21.421875" style="1" customWidth="1"/>
    <col min="10245" max="10246" width="9.140625" style="1" hidden="1" customWidth="1"/>
    <col min="10247" max="10247" width="25.7109375" style="1" customWidth="1"/>
    <col min="10248" max="10248" width="9.140625" style="1" hidden="1" customWidth="1"/>
    <col min="10249" max="10249" width="4.7109375" style="1" customWidth="1"/>
    <col min="10250" max="10256" width="9.140625" style="1" hidden="1" customWidth="1"/>
    <col min="10257" max="10257" width="15.57421875" style="1" customWidth="1"/>
    <col min="10258" max="10258" width="18.7109375" style="1" customWidth="1"/>
    <col min="10259" max="10259" width="25.7109375" style="1" customWidth="1"/>
    <col min="10260" max="10260" width="15.57421875" style="1" customWidth="1"/>
    <col min="10261" max="10261" width="18.7109375" style="1" customWidth="1"/>
    <col min="10262" max="10262" width="25.7109375" style="1" customWidth="1"/>
    <col min="10263" max="10263" width="15.57421875" style="1" customWidth="1"/>
    <col min="10264" max="10264" width="18.7109375" style="1" customWidth="1"/>
    <col min="10265" max="10265" width="25.7109375" style="1" customWidth="1"/>
    <col min="10266" max="10266" width="9.140625" style="1" customWidth="1"/>
    <col min="10267" max="10267" width="17.421875" style="1" customWidth="1"/>
    <col min="10268" max="10268" width="9.140625" style="1" customWidth="1"/>
    <col min="10269" max="10269" width="9.421875" style="1" bestFit="1" customWidth="1"/>
    <col min="10270" max="10271" width="12.8515625" style="1" bestFit="1" customWidth="1"/>
    <col min="10272" max="10272" width="9.421875" style="1" bestFit="1" customWidth="1"/>
    <col min="10273" max="10276" width="9.140625" style="1" customWidth="1"/>
    <col min="10277" max="10277" width="9.421875" style="1" bestFit="1" customWidth="1"/>
    <col min="10278" max="10279" width="12.8515625" style="1" bestFit="1" customWidth="1"/>
    <col min="10280" max="10280" width="9.421875" style="1" bestFit="1" customWidth="1"/>
    <col min="10281" max="10284" width="9.140625" style="1" customWidth="1"/>
    <col min="10285" max="10285" width="9.421875" style="1" bestFit="1" customWidth="1"/>
    <col min="10286" max="10287" width="12.8515625" style="1" bestFit="1" customWidth="1"/>
    <col min="10288" max="10288" width="9.421875" style="1" bestFit="1" customWidth="1"/>
    <col min="10289" max="10292" width="9.140625" style="1" customWidth="1"/>
    <col min="10293" max="10293" width="9.421875" style="1" bestFit="1" customWidth="1"/>
    <col min="10294" max="10295" width="12.8515625" style="1" bestFit="1" customWidth="1"/>
    <col min="10296" max="10296" width="9.421875" style="1" bestFit="1" customWidth="1"/>
    <col min="10297" max="10300" width="9.140625" style="1" customWidth="1"/>
    <col min="10301" max="10301" width="9.421875" style="1" bestFit="1" customWidth="1"/>
    <col min="10302" max="10303" width="12.8515625" style="1" bestFit="1" customWidth="1"/>
    <col min="10304" max="10304" width="9.421875" style="1" bestFit="1" customWidth="1"/>
    <col min="10305" max="10308" width="9.140625" style="1" customWidth="1"/>
    <col min="10309" max="10309" width="9.421875" style="1" bestFit="1" customWidth="1"/>
    <col min="10310" max="10311" width="12.8515625" style="1" bestFit="1" customWidth="1"/>
    <col min="10312" max="10312" width="9.421875" style="1" bestFit="1" customWidth="1"/>
    <col min="10313" max="10316" width="9.140625" style="1" customWidth="1"/>
    <col min="10317" max="10317" width="9.421875" style="1" bestFit="1" customWidth="1"/>
    <col min="10318" max="10319" width="12.8515625" style="1" bestFit="1" customWidth="1"/>
    <col min="10320" max="10320" width="9.421875" style="1" bestFit="1" customWidth="1"/>
    <col min="10321" max="10324" width="9.140625" style="1" customWidth="1"/>
    <col min="10325" max="10325" width="9.421875" style="1" bestFit="1" customWidth="1"/>
    <col min="10326" max="10327" width="12.8515625" style="1" bestFit="1" customWidth="1"/>
    <col min="10328" max="10328" width="9.421875" style="1" bestFit="1" customWidth="1"/>
    <col min="10329" max="10332" width="9.140625" style="1" customWidth="1"/>
    <col min="10333" max="10333" width="9.421875" style="1" bestFit="1" customWidth="1"/>
    <col min="10334" max="10335" width="12.8515625" style="1" bestFit="1" customWidth="1"/>
    <col min="10336" max="10336" width="9.421875" style="1" bestFit="1" customWidth="1"/>
    <col min="10337" max="10340" width="9.140625" style="1" customWidth="1"/>
    <col min="10341" max="10341" width="9.421875" style="1" bestFit="1" customWidth="1"/>
    <col min="10342" max="10343" width="12.8515625" style="1" bestFit="1" customWidth="1"/>
    <col min="10344" max="10344" width="9.421875" style="1" bestFit="1" customWidth="1"/>
    <col min="10345" max="10348" width="9.140625" style="1" customWidth="1"/>
    <col min="10349" max="10349" width="9.421875" style="1" bestFit="1" customWidth="1"/>
    <col min="10350" max="10351" width="12.8515625" style="1" bestFit="1" customWidth="1"/>
    <col min="10352" max="10352" width="9.421875" style="1" bestFit="1" customWidth="1"/>
    <col min="10353" max="10356" width="9.140625" style="1" customWidth="1"/>
    <col min="10357" max="10357" width="9.421875" style="1" bestFit="1" customWidth="1"/>
    <col min="10358" max="10359" width="12.8515625" style="1" bestFit="1" customWidth="1"/>
    <col min="10360" max="10360" width="9.421875" style="1" bestFit="1" customWidth="1"/>
    <col min="10361" max="10364" width="9.140625" style="1" customWidth="1"/>
    <col min="10365" max="10365" width="9.421875" style="1" bestFit="1" customWidth="1"/>
    <col min="10366" max="10367" width="12.8515625" style="1" bestFit="1" customWidth="1"/>
    <col min="10368" max="10368" width="9.421875" style="1" bestFit="1" customWidth="1"/>
    <col min="10369" max="10372" width="9.140625" style="1" customWidth="1"/>
    <col min="10373" max="10373" width="9.421875" style="1" bestFit="1" customWidth="1"/>
    <col min="10374" max="10375" width="12.8515625" style="1" bestFit="1" customWidth="1"/>
    <col min="10376" max="10376" width="9.421875" style="1" bestFit="1" customWidth="1"/>
    <col min="10377" max="10380" width="9.140625" style="1" customWidth="1"/>
    <col min="10381" max="10381" width="9.421875" style="1" bestFit="1" customWidth="1"/>
    <col min="10382" max="10383" width="12.8515625" style="1" bestFit="1" customWidth="1"/>
    <col min="10384" max="10384" width="9.421875" style="1" bestFit="1" customWidth="1"/>
    <col min="10385" max="10388" width="9.140625" style="1" customWidth="1"/>
    <col min="10389" max="10389" width="9.421875" style="1" bestFit="1" customWidth="1"/>
    <col min="10390" max="10391" width="12.8515625" style="1" bestFit="1" customWidth="1"/>
    <col min="10392" max="10392" width="9.421875" style="1" bestFit="1" customWidth="1"/>
    <col min="10393" max="10396" width="9.140625" style="1" customWidth="1"/>
    <col min="10397" max="10397" width="9.421875" style="1" bestFit="1" customWidth="1"/>
    <col min="10398" max="10399" width="12.8515625" style="1" bestFit="1" customWidth="1"/>
    <col min="10400" max="10400" width="9.421875" style="1" bestFit="1" customWidth="1"/>
    <col min="10401" max="10404" width="9.140625" style="1" customWidth="1"/>
    <col min="10405" max="10405" width="9.421875" style="1" bestFit="1" customWidth="1"/>
    <col min="10406" max="10407" width="12.8515625" style="1" bestFit="1" customWidth="1"/>
    <col min="10408" max="10408" width="9.421875" style="1" bestFit="1" customWidth="1"/>
    <col min="10409" max="10412" width="9.140625" style="1" customWidth="1"/>
    <col min="10413" max="10413" width="9.421875" style="1" bestFit="1" customWidth="1"/>
    <col min="10414" max="10415" width="12.8515625" style="1" bestFit="1" customWidth="1"/>
    <col min="10416" max="10416" width="9.421875" style="1" bestFit="1" customWidth="1"/>
    <col min="10417" max="10420" width="9.140625" style="1" customWidth="1"/>
    <col min="10421" max="10421" width="9.421875" style="1" bestFit="1" customWidth="1"/>
    <col min="10422" max="10423" width="12.8515625" style="1" bestFit="1" customWidth="1"/>
    <col min="10424" max="10424" width="9.421875" style="1" bestFit="1" customWidth="1"/>
    <col min="10425" max="10428" width="9.140625" style="1" customWidth="1"/>
    <col min="10429" max="10429" width="9.421875" style="1" bestFit="1" customWidth="1"/>
    <col min="10430" max="10431" width="12.8515625" style="1" bestFit="1" customWidth="1"/>
    <col min="10432" max="10432" width="9.421875" style="1" bestFit="1" customWidth="1"/>
    <col min="10433" max="10436" width="9.140625" style="1" customWidth="1"/>
    <col min="10437" max="10437" width="9.421875" style="1" bestFit="1" customWidth="1"/>
    <col min="10438" max="10439" width="12.8515625" style="1" bestFit="1" customWidth="1"/>
    <col min="10440" max="10440" width="9.421875" style="1" bestFit="1" customWidth="1"/>
    <col min="10441" max="10444" width="9.140625" style="1" customWidth="1"/>
    <col min="10445" max="10445" width="9.421875" style="1" bestFit="1" customWidth="1"/>
    <col min="10446" max="10447" width="12.8515625" style="1" bestFit="1" customWidth="1"/>
    <col min="10448" max="10448" width="9.421875" style="1" bestFit="1" customWidth="1"/>
    <col min="10449" max="10452" width="9.140625" style="1" customWidth="1"/>
    <col min="10453" max="10453" width="9.421875" style="1" bestFit="1" customWidth="1"/>
    <col min="10454" max="10455" width="12.8515625" style="1" bestFit="1" customWidth="1"/>
    <col min="10456" max="10456" width="9.421875" style="1" bestFit="1" customWidth="1"/>
    <col min="10457" max="10460" width="9.140625" style="1" customWidth="1"/>
    <col min="10461" max="10461" width="9.421875" style="1" bestFit="1" customWidth="1"/>
    <col min="10462" max="10463" width="12.8515625" style="1" bestFit="1" customWidth="1"/>
    <col min="10464" max="10464" width="9.421875" style="1" bestFit="1" customWidth="1"/>
    <col min="10465" max="10468" width="9.140625" style="1" customWidth="1"/>
    <col min="10469" max="10469" width="9.421875" style="1" bestFit="1" customWidth="1"/>
    <col min="10470" max="10471" width="12.8515625" style="1" bestFit="1" customWidth="1"/>
    <col min="10472" max="10472" width="9.421875" style="1" bestFit="1" customWidth="1"/>
    <col min="10473" max="10476" width="9.140625" style="1" customWidth="1"/>
    <col min="10477" max="10477" width="9.421875" style="1" bestFit="1" customWidth="1"/>
    <col min="10478" max="10479" width="12.8515625" style="1" bestFit="1" customWidth="1"/>
    <col min="10480" max="10480" width="9.421875" style="1" bestFit="1" customWidth="1"/>
    <col min="10481" max="10484" width="9.140625" style="1" customWidth="1"/>
    <col min="10485" max="10485" width="9.421875" style="1" bestFit="1" customWidth="1"/>
    <col min="10486" max="10487" width="12.8515625" style="1" bestFit="1" customWidth="1"/>
    <col min="10488" max="10488" width="9.421875" style="1" bestFit="1" customWidth="1"/>
    <col min="10489" max="10492" width="9.140625" style="1" customWidth="1"/>
    <col min="10493" max="10493" width="11.57421875" style="1" customWidth="1"/>
    <col min="10494" max="10494" width="16.00390625" style="1" customWidth="1"/>
    <col min="10495" max="10495" width="86.57421875" style="1" customWidth="1"/>
    <col min="10496" max="10496" width="10.140625" style="1" customWidth="1"/>
    <col min="10497" max="10497" width="18.28125" style="1" customWidth="1"/>
    <col min="10498" max="10499" width="9.140625" style="1" hidden="1" customWidth="1"/>
    <col min="10500" max="10500" width="21.421875" style="1" customWidth="1"/>
    <col min="10501" max="10502" width="9.140625" style="1" hidden="1" customWidth="1"/>
    <col min="10503" max="10503" width="25.7109375" style="1" customWidth="1"/>
    <col min="10504" max="10504" width="9.140625" style="1" hidden="1" customWidth="1"/>
    <col min="10505" max="10505" width="4.7109375" style="1" customWidth="1"/>
    <col min="10506" max="10512" width="9.140625" style="1" hidden="1" customWidth="1"/>
    <col min="10513" max="10513" width="15.57421875" style="1" customWidth="1"/>
    <col min="10514" max="10514" width="18.7109375" style="1" customWidth="1"/>
    <col min="10515" max="10515" width="25.7109375" style="1" customWidth="1"/>
    <col min="10516" max="10516" width="15.57421875" style="1" customWidth="1"/>
    <col min="10517" max="10517" width="18.7109375" style="1" customWidth="1"/>
    <col min="10518" max="10518" width="25.7109375" style="1" customWidth="1"/>
    <col min="10519" max="10519" width="15.57421875" style="1" customWidth="1"/>
    <col min="10520" max="10520" width="18.7109375" style="1" customWidth="1"/>
    <col min="10521" max="10521" width="25.7109375" style="1" customWidth="1"/>
    <col min="10522" max="10522" width="9.140625" style="1" customWidth="1"/>
    <col min="10523" max="10523" width="17.421875" style="1" customWidth="1"/>
    <col min="10524" max="10524" width="9.140625" style="1" customWidth="1"/>
    <col min="10525" max="10525" width="9.421875" style="1" bestFit="1" customWidth="1"/>
    <col min="10526" max="10527" width="12.8515625" style="1" bestFit="1" customWidth="1"/>
    <col min="10528" max="10528" width="9.421875" style="1" bestFit="1" customWidth="1"/>
    <col min="10529" max="10532" width="9.140625" style="1" customWidth="1"/>
    <col min="10533" max="10533" width="9.421875" style="1" bestFit="1" customWidth="1"/>
    <col min="10534" max="10535" width="12.8515625" style="1" bestFit="1" customWidth="1"/>
    <col min="10536" max="10536" width="9.421875" style="1" bestFit="1" customWidth="1"/>
    <col min="10537" max="10540" width="9.140625" style="1" customWidth="1"/>
    <col min="10541" max="10541" width="9.421875" style="1" bestFit="1" customWidth="1"/>
    <col min="10542" max="10543" width="12.8515625" style="1" bestFit="1" customWidth="1"/>
    <col min="10544" max="10544" width="9.421875" style="1" bestFit="1" customWidth="1"/>
    <col min="10545" max="10548" width="9.140625" style="1" customWidth="1"/>
    <col min="10549" max="10549" width="9.421875" style="1" bestFit="1" customWidth="1"/>
    <col min="10550" max="10551" width="12.8515625" style="1" bestFit="1" customWidth="1"/>
    <col min="10552" max="10552" width="9.421875" style="1" bestFit="1" customWidth="1"/>
    <col min="10553" max="10556" width="9.140625" style="1" customWidth="1"/>
    <col min="10557" max="10557" width="9.421875" style="1" bestFit="1" customWidth="1"/>
    <col min="10558" max="10559" width="12.8515625" style="1" bestFit="1" customWidth="1"/>
    <col min="10560" max="10560" width="9.421875" style="1" bestFit="1" customWidth="1"/>
    <col min="10561" max="10564" width="9.140625" style="1" customWidth="1"/>
    <col min="10565" max="10565" width="9.421875" style="1" bestFit="1" customWidth="1"/>
    <col min="10566" max="10567" width="12.8515625" style="1" bestFit="1" customWidth="1"/>
    <col min="10568" max="10568" width="9.421875" style="1" bestFit="1" customWidth="1"/>
    <col min="10569" max="10572" width="9.140625" style="1" customWidth="1"/>
    <col min="10573" max="10573" width="9.421875" style="1" bestFit="1" customWidth="1"/>
    <col min="10574" max="10575" width="12.8515625" style="1" bestFit="1" customWidth="1"/>
    <col min="10576" max="10576" width="9.421875" style="1" bestFit="1" customWidth="1"/>
    <col min="10577" max="10580" width="9.140625" style="1" customWidth="1"/>
    <col min="10581" max="10581" width="9.421875" style="1" bestFit="1" customWidth="1"/>
    <col min="10582" max="10583" width="12.8515625" style="1" bestFit="1" customWidth="1"/>
    <col min="10584" max="10584" width="9.421875" style="1" bestFit="1" customWidth="1"/>
    <col min="10585" max="10588" width="9.140625" style="1" customWidth="1"/>
    <col min="10589" max="10589" width="9.421875" style="1" bestFit="1" customWidth="1"/>
    <col min="10590" max="10591" width="12.8515625" style="1" bestFit="1" customWidth="1"/>
    <col min="10592" max="10592" width="9.421875" style="1" bestFit="1" customWidth="1"/>
    <col min="10593" max="10596" width="9.140625" style="1" customWidth="1"/>
    <col min="10597" max="10597" width="9.421875" style="1" bestFit="1" customWidth="1"/>
    <col min="10598" max="10599" width="12.8515625" style="1" bestFit="1" customWidth="1"/>
    <col min="10600" max="10600" width="9.421875" style="1" bestFit="1" customWidth="1"/>
    <col min="10601" max="10604" width="9.140625" style="1" customWidth="1"/>
    <col min="10605" max="10605" width="9.421875" style="1" bestFit="1" customWidth="1"/>
    <col min="10606" max="10607" width="12.8515625" style="1" bestFit="1" customWidth="1"/>
    <col min="10608" max="10608" width="9.421875" style="1" bestFit="1" customWidth="1"/>
    <col min="10609" max="10612" width="9.140625" style="1" customWidth="1"/>
    <col min="10613" max="10613" width="9.421875" style="1" bestFit="1" customWidth="1"/>
    <col min="10614" max="10615" width="12.8515625" style="1" bestFit="1" customWidth="1"/>
    <col min="10616" max="10616" width="9.421875" style="1" bestFit="1" customWidth="1"/>
    <col min="10617" max="10620" width="9.140625" style="1" customWidth="1"/>
    <col min="10621" max="10621" width="9.421875" style="1" bestFit="1" customWidth="1"/>
    <col min="10622" max="10623" width="12.8515625" style="1" bestFit="1" customWidth="1"/>
    <col min="10624" max="10624" width="9.421875" style="1" bestFit="1" customWidth="1"/>
    <col min="10625" max="10628" width="9.140625" style="1" customWidth="1"/>
    <col min="10629" max="10629" width="9.421875" style="1" bestFit="1" customWidth="1"/>
    <col min="10630" max="10631" width="12.8515625" style="1" bestFit="1" customWidth="1"/>
    <col min="10632" max="10632" width="9.421875" style="1" bestFit="1" customWidth="1"/>
    <col min="10633" max="10636" width="9.140625" style="1" customWidth="1"/>
    <col min="10637" max="10637" width="9.421875" style="1" bestFit="1" customWidth="1"/>
    <col min="10638" max="10639" width="12.8515625" style="1" bestFit="1" customWidth="1"/>
    <col min="10640" max="10640" width="9.421875" style="1" bestFit="1" customWidth="1"/>
    <col min="10641" max="10644" width="9.140625" style="1" customWidth="1"/>
    <col min="10645" max="10645" width="9.421875" style="1" bestFit="1" customWidth="1"/>
    <col min="10646" max="10647" width="12.8515625" style="1" bestFit="1" customWidth="1"/>
    <col min="10648" max="10648" width="9.421875" style="1" bestFit="1" customWidth="1"/>
    <col min="10649" max="10652" width="9.140625" style="1" customWidth="1"/>
    <col min="10653" max="10653" width="9.421875" style="1" bestFit="1" customWidth="1"/>
    <col min="10654" max="10655" width="12.8515625" style="1" bestFit="1" customWidth="1"/>
    <col min="10656" max="10656" width="9.421875" style="1" bestFit="1" customWidth="1"/>
    <col min="10657" max="10660" width="9.140625" style="1" customWidth="1"/>
    <col min="10661" max="10661" width="9.421875" style="1" bestFit="1" customWidth="1"/>
    <col min="10662" max="10663" width="12.8515625" style="1" bestFit="1" customWidth="1"/>
    <col min="10664" max="10664" width="9.421875" style="1" bestFit="1" customWidth="1"/>
    <col min="10665" max="10668" width="9.140625" style="1" customWidth="1"/>
    <col min="10669" max="10669" width="9.421875" style="1" bestFit="1" customWidth="1"/>
    <col min="10670" max="10671" width="12.8515625" style="1" bestFit="1" customWidth="1"/>
    <col min="10672" max="10672" width="9.421875" style="1" bestFit="1" customWidth="1"/>
    <col min="10673" max="10676" width="9.140625" style="1" customWidth="1"/>
    <col min="10677" max="10677" width="9.421875" style="1" bestFit="1" customWidth="1"/>
    <col min="10678" max="10679" width="12.8515625" style="1" bestFit="1" customWidth="1"/>
    <col min="10680" max="10680" width="9.421875" style="1" bestFit="1" customWidth="1"/>
    <col min="10681" max="10684" width="9.140625" style="1" customWidth="1"/>
    <col min="10685" max="10685" width="9.421875" style="1" bestFit="1" customWidth="1"/>
    <col min="10686" max="10687" width="12.8515625" style="1" bestFit="1" customWidth="1"/>
    <col min="10688" max="10688" width="9.421875" style="1" bestFit="1" customWidth="1"/>
    <col min="10689" max="10692" width="9.140625" style="1" customWidth="1"/>
    <col min="10693" max="10693" width="9.421875" style="1" bestFit="1" customWidth="1"/>
    <col min="10694" max="10695" width="12.8515625" style="1" bestFit="1" customWidth="1"/>
    <col min="10696" max="10696" width="9.421875" style="1" bestFit="1" customWidth="1"/>
    <col min="10697" max="10700" width="9.140625" style="1" customWidth="1"/>
    <col min="10701" max="10701" width="9.421875" style="1" bestFit="1" customWidth="1"/>
    <col min="10702" max="10703" width="12.8515625" style="1" bestFit="1" customWidth="1"/>
    <col min="10704" max="10704" width="9.421875" style="1" bestFit="1" customWidth="1"/>
    <col min="10705" max="10708" width="9.140625" style="1" customWidth="1"/>
    <col min="10709" max="10709" width="9.421875" style="1" bestFit="1" customWidth="1"/>
    <col min="10710" max="10711" width="12.8515625" style="1" bestFit="1" customWidth="1"/>
    <col min="10712" max="10712" width="9.421875" style="1" bestFit="1" customWidth="1"/>
    <col min="10713" max="10716" width="9.140625" style="1" customWidth="1"/>
    <col min="10717" max="10717" width="9.421875" style="1" bestFit="1" customWidth="1"/>
    <col min="10718" max="10719" width="12.8515625" style="1" bestFit="1" customWidth="1"/>
    <col min="10720" max="10720" width="9.421875" style="1" bestFit="1" customWidth="1"/>
    <col min="10721" max="10724" width="9.140625" style="1" customWidth="1"/>
    <col min="10725" max="10725" width="9.421875" style="1" bestFit="1" customWidth="1"/>
    <col min="10726" max="10727" width="12.8515625" style="1" bestFit="1" customWidth="1"/>
    <col min="10728" max="10728" width="9.421875" style="1" bestFit="1" customWidth="1"/>
    <col min="10729" max="10732" width="9.140625" style="1" customWidth="1"/>
    <col min="10733" max="10733" width="9.421875" style="1" bestFit="1" customWidth="1"/>
    <col min="10734" max="10735" width="12.8515625" style="1" bestFit="1" customWidth="1"/>
    <col min="10736" max="10736" width="9.421875" style="1" bestFit="1" customWidth="1"/>
    <col min="10737" max="10740" width="9.140625" style="1" customWidth="1"/>
    <col min="10741" max="10741" width="9.421875" style="1" bestFit="1" customWidth="1"/>
    <col min="10742" max="10743" width="12.8515625" style="1" bestFit="1" customWidth="1"/>
    <col min="10744" max="10744" width="9.421875" style="1" bestFit="1" customWidth="1"/>
    <col min="10745" max="10748" width="9.140625" style="1" customWidth="1"/>
    <col min="10749" max="10749" width="11.57421875" style="1" customWidth="1"/>
    <col min="10750" max="10750" width="16.00390625" style="1" customWidth="1"/>
    <col min="10751" max="10751" width="86.57421875" style="1" customWidth="1"/>
    <col min="10752" max="10752" width="10.140625" style="1" customWidth="1"/>
    <col min="10753" max="10753" width="18.28125" style="1" customWidth="1"/>
    <col min="10754" max="10755" width="9.140625" style="1" hidden="1" customWidth="1"/>
    <col min="10756" max="10756" width="21.421875" style="1" customWidth="1"/>
    <col min="10757" max="10758" width="9.140625" style="1" hidden="1" customWidth="1"/>
    <col min="10759" max="10759" width="25.7109375" style="1" customWidth="1"/>
    <col min="10760" max="10760" width="9.140625" style="1" hidden="1" customWidth="1"/>
    <col min="10761" max="10761" width="4.7109375" style="1" customWidth="1"/>
    <col min="10762" max="10768" width="9.140625" style="1" hidden="1" customWidth="1"/>
    <col min="10769" max="10769" width="15.57421875" style="1" customWidth="1"/>
    <col min="10770" max="10770" width="18.7109375" style="1" customWidth="1"/>
    <col min="10771" max="10771" width="25.7109375" style="1" customWidth="1"/>
    <col min="10772" max="10772" width="15.57421875" style="1" customWidth="1"/>
    <col min="10773" max="10773" width="18.7109375" style="1" customWidth="1"/>
    <col min="10774" max="10774" width="25.7109375" style="1" customWidth="1"/>
    <col min="10775" max="10775" width="15.57421875" style="1" customWidth="1"/>
    <col min="10776" max="10776" width="18.7109375" style="1" customWidth="1"/>
    <col min="10777" max="10777" width="25.7109375" style="1" customWidth="1"/>
    <col min="10778" max="10778" width="9.140625" style="1" customWidth="1"/>
    <col min="10779" max="10779" width="17.421875" style="1" customWidth="1"/>
    <col min="10780" max="10780" width="9.140625" style="1" customWidth="1"/>
    <col min="10781" max="10781" width="9.421875" style="1" bestFit="1" customWidth="1"/>
    <col min="10782" max="10783" width="12.8515625" style="1" bestFit="1" customWidth="1"/>
    <col min="10784" max="10784" width="9.421875" style="1" bestFit="1" customWidth="1"/>
    <col min="10785" max="10788" width="9.140625" style="1" customWidth="1"/>
    <col min="10789" max="10789" width="9.421875" style="1" bestFit="1" customWidth="1"/>
    <col min="10790" max="10791" width="12.8515625" style="1" bestFit="1" customWidth="1"/>
    <col min="10792" max="10792" width="9.421875" style="1" bestFit="1" customWidth="1"/>
    <col min="10793" max="10796" width="9.140625" style="1" customWidth="1"/>
    <col min="10797" max="10797" width="9.421875" style="1" bestFit="1" customWidth="1"/>
    <col min="10798" max="10799" width="12.8515625" style="1" bestFit="1" customWidth="1"/>
    <col min="10800" max="10800" width="9.421875" style="1" bestFit="1" customWidth="1"/>
    <col min="10801" max="10804" width="9.140625" style="1" customWidth="1"/>
    <col min="10805" max="10805" width="9.421875" style="1" bestFit="1" customWidth="1"/>
    <col min="10806" max="10807" width="12.8515625" style="1" bestFit="1" customWidth="1"/>
    <col min="10808" max="10808" width="9.421875" style="1" bestFit="1" customWidth="1"/>
    <col min="10809" max="10812" width="9.140625" style="1" customWidth="1"/>
    <col min="10813" max="10813" width="9.421875" style="1" bestFit="1" customWidth="1"/>
    <col min="10814" max="10815" width="12.8515625" style="1" bestFit="1" customWidth="1"/>
    <col min="10816" max="10816" width="9.421875" style="1" bestFit="1" customWidth="1"/>
    <col min="10817" max="10820" width="9.140625" style="1" customWidth="1"/>
    <col min="10821" max="10821" width="9.421875" style="1" bestFit="1" customWidth="1"/>
    <col min="10822" max="10823" width="12.8515625" style="1" bestFit="1" customWidth="1"/>
    <col min="10824" max="10824" width="9.421875" style="1" bestFit="1" customWidth="1"/>
    <col min="10825" max="10828" width="9.140625" style="1" customWidth="1"/>
    <col min="10829" max="10829" width="9.421875" style="1" bestFit="1" customWidth="1"/>
    <col min="10830" max="10831" width="12.8515625" style="1" bestFit="1" customWidth="1"/>
    <col min="10832" max="10832" width="9.421875" style="1" bestFit="1" customWidth="1"/>
    <col min="10833" max="10836" width="9.140625" style="1" customWidth="1"/>
    <col min="10837" max="10837" width="9.421875" style="1" bestFit="1" customWidth="1"/>
    <col min="10838" max="10839" width="12.8515625" style="1" bestFit="1" customWidth="1"/>
    <col min="10840" max="10840" width="9.421875" style="1" bestFit="1" customWidth="1"/>
    <col min="10841" max="10844" width="9.140625" style="1" customWidth="1"/>
    <col min="10845" max="10845" width="9.421875" style="1" bestFit="1" customWidth="1"/>
    <col min="10846" max="10847" width="12.8515625" style="1" bestFit="1" customWidth="1"/>
    <col min="10848" max="10848" width="9.421875" style="1" bestFit="1" customWidth="1"/>
    <col min="10849" max="10852" width="9.140625" style="1" customWidth="1"/>
    <col min="10853" max="10853" width="9.421875" style="1" bestFit="1" customWidth="1"/>
    <col min="10854" max="10855" width="12.8515625" style="1" bestFit="1" customWidth="1"/>
    <col min="10856" max="10856" width="9.421875" style="1" bestFit="1" customWidth="1"/>
    <col min="10857" max="10860" width="9.140625" style="1" customWidth="1"/>
    <col min="10861" max="10861" width="9.421875" style="1" bestFit="1" customWidth="1"/>
    <col min="10862" max="10863" width="12.8515625" style="1" bestFit="1" customWidth="1"/>
    <col min="10864" max="10864" width="9.421875" style="1" bestFit="1" customWidth="1"/>
    <col min="10865" max="10868" width="9.140625" style="1" customWidth="1"/>
    <col min="10869" max="10869" width="9.421875" style="1" bestFit="1" customWidth="1"/>
    <col min="10870" max="10871" width="12.8515625" style="1" bestFit="1" customWidth="1"/>
    <col min="10872" max="10872" width="9.421875" style="1" bestFit="1" customWidth="1"/>
    <col min="10873" max="10876" width="9.140625" style="1" customWidth="1"/>
    <col min="10877" max="10877" width="9.421875" style="1" bestFit="1" customWidth="1"/>
    <col min="10878" max="10879" width="12.8515625" style="1" bestFit="1" customWidth="1"/>
    <col min="10880" max="10880" width="9.421875" style="1" bestFit="1" customWidth="1"/>
    <col min="10881" max="10884" width="9.140625" style="1" customWidth="1"/>
    <col min="10885" max="10885" width="9.421875" style="1" bestFit="1" customWidth="1"/>
    <col min="10886" max="10887" width="12.8515625" style="1" bestFit="1" customWidth="1"/>
    <col min="10888" max="10888" width="9.421875" style="1" bestFit="1" customWidth="1"/>
    <col min="10889" max="10892" width="9.140625" style="1" customWidth="1"/>
    <col min="10893" max="10893" width="9.421875" style="1" bestFit="1" customWidth="1"/>
    <col min="10894" max="10895" width="12.8515625" style="1" bestFit="1" customWidth="1"/>
    <col min="10896" max="10896" width="9.421875" style="1" bestFit="1" customWidth="1"/>
    <col min="10897" max="10900" width="9.140625" style="1" customWidth="1"/>
    <col min="10901" max="10901" width="9.421875" style="1" bestFit="1" customWidth="1"/>
    <col min="10902" max="10903" width="12.8515625" style="1" bestFit="1" customWidth="1"/>
    <col min="10904" max="10904" width="9.421875" style="1" bestFit="1" customWidth="1"/>
    <col min="10905" max="10908" width="9.140625" style="1" customWidth="1"/>
    <col min="10909" max="10909" width="9.421875" style="1" bestFit="1" customWidth="1"/>
    <col min="10910" max="10911" width="12.8515625" style="1" bestFit="1" customWidth="1"/>
    <col min="10912" max="10912" width="9.421875" style="1" bestFit="1" customWidth="1"/>
    <col min="10913" max="10916" width="9.140625" style="1" customWidth="1"/>
    <col min="10917" max="10917" width="9.421875" style="1" bestFit="1" customWidth="1"/>
    <col min="10918" max="10919" width="12.8515625" style="1" bestFit="1" customWidth="1"/>
    <col min="10920" max="10920" width="9.421875" style="1" bestFit="1" customWidth="1"/>
    <col min="10921" max="10924" width="9.140625" style="1" customWidth="1"/>
    <col min="10925" max="10925" width="9.421875" style="1" bestFit="1" customWidth="1"/>
    <col min="10926" max="10927" width="12.8515625" style="1" bestFit="1" customWidth="1"/>
    <col min="10928" max="10928" width="9.421875" style="1" bestFit="1" customWidth="1"/>
    <col min="10929" max="10932" width="9.140625" style="1" customWidth="1"/>
    <col min="10933" max="10933" width="9.421875" style="1" bestFit="1" customWidth="1"/>
    <col min="10934" max="10935" width="12.8515625" style="1" bestFit="1" customWidth="1"/>
    <col min="10936" max="10936" width="9.421875" style="1" bestFit="1" customWidth="1"/>
    <col min="10937" max="10940" width="9.140625" style="1" customWidth="1"/>
    <col min="10941" max="10941" width="9.421875" style="1" bestFit="1" customWidth="1"/>
    <col min="10942" max="10943" width="12.8515625" style="1" bestFit="1" customWidth="1"/>
    <col min="10944" max="10944" width="9.421875" style="1" bestFit="1" customWidth="1"/>
    <col min="10945" max="10948" width="9.140625" style="1" customWidth="1"/>
    <col min="10949" max="10949" width="9.421875" style="1" bestFit="1" customWidth="1"/>
    <col min="10950" max="10951" width="12.8515625" style="1" bestFit="1" customWidth="1"/>
    <col min="10952" max="10952" width="9.421875" style="1" bestFit="1" customWidth="1"/>
    <col min="10953" max="10956" width="9.140625" style="1" customWidth="1"/>
    <col min="10957" max="10957" width="9.421875" style="1" bestFit="1" customWidth="1"/>
    <col min="10958" max="10959" width="12.8515625" style="1" bestFit="1" customWidth="1"/>
    <col min="10960" max="10960" width="9.421875" style="1" bestFit="1" customWidth="1"/>
    <col min="10961" max="10964" width="9.140625" style="1" customWidth="1"/>
    <col min="10965" max="10965" width="9.421875" style="1" bestFit="1" customWidth="1"/>
    <col min="10966" max="10967" width="12.8515625" style="1" bestFit="1" customWidth="1"/>
    <col min="10968" max="10968" width="9.421875" style="1" bestFit="1" customWidth="1"/>
    <col min="10969" max="10972" width="9.140625" style="1" customWidth="1"/>
    <col min="10973" max="10973" width="9.421875" style="1" bestFit="1" customWidth="1"/>
    <col min="10974" max="10975" width="12.8515625" style="1" bestFit="1" customWidth="1"/>
    <col min="10976" max="10976" width="9.421875" style="1" bestFit="1" customWidth="1"/>
    <col min="10977" max="10980" width="9.140625" style="1" customWidth="1"/>
    <col min="10981" max="10981" width="9.421875" style="1" bestFit="1" customWidth="1"/>
    <col min="10982" max="10983" width="12.8515625" style="1" bestFit="1" customWidth="1"/>
    <col min="10984" max="10984" width="9.421875" style="1" bestFit="1" customWidth="1"/>
    <col min="10985" max="10988" width="9.140625" style="1" customWidth="1"/>
    <col min="10989" max="10989" width="9.421875" style="1" bestFit="1" customWidth="1"/>
    <col min="10990" max="10991" width="12.8515625" style="1" bestFit="1" customWidth="1"/>
    <col min="10992" max="10992" width="9.421875" style="1" bestFit="1" customWidth="1"/>
    <col min="10993" max="10996" width="9.140625" style="1" customWidth="1"/>
    <col min="10997" max="10997" width="9.421875" style="1" bestFit="1" customWidth="1"/>
    <col min="10998" max="10999" width="12.8515625" style="1" bestFit="1" customWidth="1"/>
    <col min="11000" max="11000" width="9.421875" style="1" bestFit="1" customWidth="1"/>
    <col min="11001" max="11004" width="9.140625" style="1" customWidth="1"/>
    <col min="11005" max="11005" width="11.57421875" style="1" customWidth="1"/>
    <col min="11006" max="11006" width="16.00390625" style="1" customWidth="1"/>
    <col min="11007" max="11007" width="86.57421875" style="1" customWidth="1"/>
    <col min="11008" max="11008" width="10.140625" style="1" customWidth="1"/>
    <col min="11009" max="11009" width="18.28125" style="1" customWidth="1"/>
    <col min="11010" max="11011" width="9.140625" style="1" hidden="1" customWidth="1"/>
    <col min="11012" max="11012" width="21.421875" style="1" customWidth="1"/>
    <col min="11013" max="11014" width="9.140625" style="1" hidden="1" customWidth="1"/>
    <col min="11015" max="11015" width="25.7109375" style="1" customWidth="1"/>
    <col min="11016" max="11016" width="9.140625" style="1" hidden="1" customWidth="1"/>
    <col min="11017" max="11017" width="4.7109375" style="1" customWidth="1"/>
    <col min="11018" max="11024" width="9.140625" style="1" hidden="1" customWidth="1"/>
    <col min="11025" max="11025" width="15.57421875" style="1" customWidth="1"/>
    <col min="11026" max="11026" width="18.7109375" style="1" customWidth="1"/>
    <col min="11027" max="11027" width="25.7109375" style="1" customWidth="1"/>
    <col min="11028" max="11028" width="15.57421875" style="1" customWidth="1"/>
    <col min="11029" max="11029" width="18.7109375" style="1" customWidth="1"/>
    <col min="11030" max="11030" width="25.7109375" style="1" customWidth="1"/>
    <col min="11031" max="11031" width="15.57421875" style="1" customWidth="1"/>
    <col min="11032" max="11032" width="18.7109375" style="1" customWidth="1"/>
    <col min="11033" max="11033" width="25.7109375" style="1" customWidth="1"/>
    <col min="11034" max="11034" width="9.140625" style="1" customWidth="1"/>
    <col min="11035" max="11035" width="17.421875" style="1" customWidth="1"/>
    <col min="11036" max="11036" width="9.140625" style="1" customWidth="1"/>
    <col min="11037" max="11037" width="9.421875" style="1" bestFit="1" customWidth="1"/>
    <col min="11038" max="11039" width="12.8515625" style="1" bestFit="1" customWidth="1"/>
    <col min="11040" max="11040" width="9.421875" style="1" bestFit="1" customWidth="1"/>
    <col min="11041" max="11044" width="9.140625" style="1" customWidth="1"/>
    <col min="11045" max="11045" width="9.421875" style="1" bestFit="1" customWidth="1"/>
    <col min="11046" max="11047" width="12.8515625" style="1" bestFit="1" customWidth="1"/>
    <col min="11048" max="11048" width="9.421875" style="1" bestFit="1" customWidth="1"/>
    <col min="11049" max="11052" width="9.140625" style="1" customWidth="1"/>
    <col min="11053" max="11053" width="9.421875" style="1" bestFit="1" customWidth="1"/>
    <col min="11054" max="11055" width="12.8515625" style="1" bestFit="1" customWidth="1"/>
    <col min="11056" max="11056" width="9.421875" style="1" bestFit="1" customWidth="1"/>
    <col min="11057" max="11060" width="9.140625" style="1" customWidth="1"/>
    <col min="11061" max="11061" width="9.421875" style="1" bestFit="1" customWidth="1"/>
    <col min="11062" max="11063" width="12.8515625" style="1" bestFit="1" customWidth="1"/>
    <col min="11064" max="11064" width="9.421875" style="1" bestFit="1" customWidth="1"/>
    <col min="11065" max="11068" width="9.140625" style="1" customWidth="1"/>
    <col min="11069" max="11069" width="9.421875" style="1" bestFit="1" customWidth="1"/>
    <col min="11070" max="11071" width="12.8515625" style="1" bestFit="1" customWidth="1"/>
    <col min="11072" max="11072" width="9.421875" style="1" bestFit="1" customWidth="1"/>
    <col min="11073" max="11076" width="9.140625" style="1" customWidth="1"/>
    <col min="11077" max="11077" width="9.421875" style="1" bestFit="1" customWidth="1"/>
    <col min="11078" max="11079" width="12.8515625" style="1" bestFit="1" customWidth="1"/>
    <col min="11080" max="11080" width="9.421875" style="1" bestFit="1" customWidth="1"/>
    <col min="11081" max="11084" width="9.140625" style="1" customWidth="1"/>
    <col min="11085" max="11085" width="9.421875" style="1" bestFit="1" customWidth="1"/>
    <col min="11086" max="11087" width="12.8515625" style="1" bestFit="1" customWidth="1"/>
    <col min="11088" max="11088" width="9.421875" style="1" bestFit="1" customWidth="1"/>
    <col min="11089" max="11092" width="9.140625" style="1" customWidth="1"/>
    <col min="11093" max="11093" width="9.421875" style="1" bestFit="1" customWidth="1"/>
    <col min="11094" max="11095" width="12.8515625" style="1" bestFit="1" customWidth="1"/>
    <col min="11096" max="11096" width="9.421875" style="1" bestFit="1" customWidth="1"/>
    <col min="11097" max="11100" width="9.140625" style="1" customWidth="1"/>
    <col min="11101" max="11101" width="9.421875" style="1" bestFit="1" customWidth="1"/>
    <col min="11102" max="11103" width="12.8515625" style="1" bestFit="1" customWidth="1"/>
    <col min="11104" max="11104" width="9.421875" style="1" bestFit="1" customWidth="1"/>
    <col min="11105" max="11108" width="9.140625" style="1" customWidth="1"/>
    <col min="11109" max="11109" width="9.421875" style="1" bestFit="1" customWidth="1"/>
    <col min="11110" max="11111" width="12.8515625" style="1" bestFit="1" customWidth="1"/>
    <col min="11112" max="11112" width="9.421875" style="1" bestFit="1" customWidth="1"/>
    <col min="11113" max="11116" width="9.140625" style="1" customWidth="1"/>
    <col min="11117" max="11117" width="9.421875" style="1" bestFit="1" customWidth="1"/>
    <col min="11118" max="11119" width="12.8515625" style="1" bestFit="1" customWidth="1"/>
    <col min="11120" max="11120" width="9.421875" style="1" bestFit="1" customWidth="1"/>
    <col min="11121" max="11124" width="9.140625" style="1" customWidth="1"/>
    <col min="11125" max="11125" width="9.421875" style="1" bestFit="1" customWidth="1"/>
    <col min="11126" max="11127" width="12.8515625" style="1" bestFit="1" customWidth="1"/>
    <col min="11128" max="11128" width="9.421875" style="1" bestFit="1" customWidth="1"/>
    <col min="11129" max="11132" width="9.140625" style="1" customWidth="1"/>
    <col min="11133" max="11133" width="9.421875" style="1" bestFit="1" customWidth="1"/>
    <col min="11134" max="11135" width="12.8515625" style="1" bestFit="1" customWidth="1"/>
    <col min="11136" max="11136" width="9.421875" style="1" bestFit="1" customWidth="1"/>
    <col min="11137" max="11140" width="9.140625" style="1" customWidth="1"/>
    <col min="11141" max="11141" width="9.421875" style="1" bestFit="1" customWidth="1"/>
    <col min="11142" max="11143" width="12.8515625" style="1" bestFit="1" customWidth="1"/>
    <col min="11144" max="11144" width="9.421875" style="1" bestFit="1" customWidth="1"/>
    <col min="11145" max="11148" width="9.140625" style="1" customWidth="1"/>
    <col min="11149" max="11149" width="9.421875" style="1" bestFit="1" customWidth="1"/>
    <col min="11150" max="11151" width="12.8515625" style="1" bestFit="1" customWidth="1"/>
    <col min="11152" max="11152" width="9.421875" style="1" bestFit="1" customWidth="1"/>
    <col min="11153" max="11156" width="9.140625" style="1" customWidth="1"/>
    <col min="11157" max="11157" width="9.421875" style="1" bestFit="1" customWidth="1"/>
    <col min="11158" max="11159" width="12.8515625" style="1" bestFit="1" customWidth="1"/>
    <col min="11160" max="11160" width="9.421875" style="1" bestFit="1" customWidth="1"/>
    <col min="11161" max="11164" width="9.140625" style="1" customWidth="1"/>
    <col min="11165" max="11165" width="9.421875" style="1" bestFit="1" customWidth="1"/>
    <col min="11166" max="11167" width="12.8515625" style="1" bestFit="1" customWidth="1"/>
    <col min="11168" max="11168" width="9.421875" style="1" bestFit="1" customWidth="1"/>
    <col min="11169" max="11172" width="9.140625" style="1" customWidth="1"/>
    <col min="11173" max="11173" width="9.421875" style="1" bestFit="1" customWidth="1"/>
    <col min="11174" max="11175" width="12.8515625" style="1" bestFit="1" customWidth="1"/>
    <col min="11176" max="11176" width="9.421875" style="1" bestFit="1" customWidth="1"/>
    <col min="11177" max="11180" width="9.140625" style="1" customWidth="1"/>
    <col min="11181" max="11181" width="9.421875" style="1" bestFit="1" customWidth="1"/>
    <col min="11182" max="11183" width="12.8515625" style="1" bestFit="1" customWidth="1"/>
    <col min="11184" max="11184" width="9.421875" style="1" bestFit="1" customWidth="1"/>
    <col min="11185" max="11188" width="9.140625" style="1" customWidth="1"/>
    <col min="11189" max="11189" width="9.421875" style="1" bestFit="1" customWidth="1"/>
    <col min="11190" max="11191" width="12.8515625" style="1" bestFit="1" customWidth="1"/>
    <col min="11192" max="11192" width="9.421875" style="1" bestFit="1" customWidth="1"/>
    <col min="11193" max="11196" width="9.140625" style="1" customWidth="1"/>
    <col min="11197" max="11197" width="9.421875" style="1" bestFit="1" customWidth="1"/>
    <col min="11198" max="11199" width="12.8515625" style="1" bestFit="1" customWidth="1"/>
    <col min="11200" max="11200" width="9.421875" style="1" bestFit="1" customWidth="1"/>
    <col min="11201" max="11204" width="9.140625" style="1" customWidth="1"/>
    <col min="11205" max="11205" width="9.421875" style="1" bestFit="1" customWidth="1"/>
    <col min="11206" max="11207" width="12.8515625" style="1" bestFit="1" customWidth="1"/>
    <col min="11208" max="11208" width="9.421875" style="1" bestFit="1" customWidth="1"/>
    <col min="11209" max="11212" width="9.140625" style="1" customWidth="1"/>
    <col min="11213" max="11213" width="9.421875" style="1" bestFit="1" customWidth="1"/>
    <col min="11214" max="11215" width="12.8515625" style="1" bestFit="1" customWidth="1"/>
    <col min="11216" max="11216" width="9.421875" style="1" bestFit="1" customWidth="1"/>
    <col min="11217" max="11220" width="9.140625" style="1" customWidth="1"/>
    <col min="11221" max="11221" width="9.421875" style="1" bestFit="1" customWidth="1"/>
    <col min="11222" max="11223" width="12.8515625" style="1" bestFit="1" customWidth="1"/>
    <col min="11224" max="11224" width="9.421875" style="1" bestFit="1" customWidth="1"/>
    <col min="11225" max="11228" width="9.140625" style="1" customWidth="1"/>
    <col min="11229" max="11229" width="9.421875" style="1" bestFit="1" customWidth="1"/>
    <col min="11230" max="11231" width="12.8515625" style="1" bestFit="1" customWidth="1"/>
    <col min="11232" max="11232" width="9.421875" style="1" bestFit="1" customWidth="1"/>
    <col min="11233" max="11236" width="9.140625" style="1" customWidth="1"/>
    <col min="11237" max="11237" width="9.421875" style="1" bestFit="1" customWidth="1"/>
    <col min="11238" max="11239" width="12.8515625" style="1" bestFit="1" customWidth="1"/>
    <col min="11240" max="11240" width="9.421875" style="1" bestFit="1" customWidth="1"/>
    <col min="11241" max="11244" width="9.140625" style="1" customWidth="1"/>
    <col min="11245" max="11245" width="9.421875" style="1" bestFit="1" customWidth="1"/>
    <col min="11246" max="11247" width="12.8515625" style="1" bestFit="1" customWidth="1"/>
    <col min="11248" max="11248" width="9.421875" style="1" bestFit="1" customWidth="1"/>
    <col min="11249" max="11252" width="9.140625" style="1" customWidth="1"/>
    <col min="11253" max="11253" width="9.421875" style="1" bestFit="1" customWidth="1"/>
    <col min="11254" max="11255" width="12.8515625" style="1" bestFit="1" customWidth="1"/>
    <col min="11256" max="11256" width="9.421875" style="1" bestFit="1" customWidth="1"/>
    <col min="11257" max="11260" width="9.140625" style="1" customWidth="1"/>
    <col min="11261" max="11261" width="11.57421875" style="1" customWidth="1"/>
    <col min="11262" max="11262" width="16.00390625" style="1" customWidth="1"/>
    <col min="11263" max="11263" width="86.57421875" style="1" customWidth="1"/>
    <col min="11264" max="11264" width="10.140625" style="1" customWidth="1"/>
    <col min="11265" max="11265" width="18.28125" style="1" customWidth="1"/>
    <col min="11266" max="11267" width="9.140625" style="1" hidden="1" customWidth="1"/>
    <col min="11268" max="11268" width="21.421875" style="1" customWidth="1"/>
    <col min="11269" max="11270" width="9.140625" style="1" hidden="1" customWidth="1"/>
    <col min="11271" max="11271" width="25.7109375" style="1" customWidth="1"/>
    <col min="11272" max="11272" width="9.140625" style="1" hidden="1" customWidth="1"/>
    <col min="11273" max="11273" width="4.7109375" style="1" customWidth="1"/>
    <col min="11274" max="11280" width="9.140625" style="1" hidden="1" customWidth="1"/>
    <col min="11281" max="11281" width="15.57421875" style="1" customWidth="1"/>
    <col min="11282" max="11282" width="18.7109375" style="1" customWidth="1"/>
    <col min="11283" max="11283" width="25.7109375" style="1" customWidth="1"/>
    <col min="11284" max="11284" width="15.57421875" style="1" customWidth="1"/>
    <col min="11285" max="11285" width="18.7109375" style="1" customWidth="1"/>
    <col min="11286" max="11286" width="25.7109375" style="1" customWidth="1"/>
    <col min="11287" max="11287" width="15.57421875" style="1" customWidth="1"/>
    <col min="11288" max="11288" width="18.7109375" style="1" customWidth="1"/>
    <col min="11289" max="11289" width="25.7109375" style="1" customWidth="1"/>
    <col min="11290" max="11290" width="9.140625" style="1" customWidth="1"/>
    <col min="11291" max="11291" width="17.421875" style="1" customWidth="1"/>
    <col min="11292" max="11292" width="9.140625" style="1" customWidth="1"/>
    <col min="11293" max="11293" width="9.421875" style="1" bestFit="1" customWidth="1"/>
    <col min="11294" max="11295" width="12.8515625" style="1" bestFit="1" customWidth="1"/>
    <col min="11296" max="11296" width="9.421875" style="1" bestFit="1" customWidth="1"/>
    <col min="11297" max="11300" width="9.140625" style="1" customWidth="1"/>
    <col min="11301" max="11301" width="9.421875" style="1" bestFit="1" customWidth="1"/>
    <col min="11302" max="11303" width="12.8515625" style="1" bestFit="1" customWidth="1"/>
    <col min="11304" max="11304" width="9.421875" style="1" bestFit="1" customWidth="1"/>
    <col min="11305" max="11308" width="9.140625" style="1" customWidth="1"/>
    <col min="11309" max="11309" width="9.421875" style="1" bestFit="1" customWidth="1"/>
    <col min="11310" max="11311" width="12.8515625" style="1" bestFit="1" customWidth="1"/>
    <col min="11312" max="11312" width="9.421875" style="1" bestFit="1" customWidth="1"/>
    <col min="11313" max="11316" width="9.140625" style="1" customWidth="1"/>
    <col min="11317" max="11317" width="9.421875" style="1" bestFit="1" customWidth="1"/>
    <col min="11318" max="11319" width="12.8515625" style="1" bestFit="1" customWidth="1"/>
    <col min="11320" max="11320" width="9.421875" style="1" bestFit="1" customWidth="1"/>
    <col min="11321" max="11324" width="9.140625" style="1" customWidth="1"/>
    <col min="11325" max="11325" width="9.421875" style="1" bestFit="1" customWidth="1"/>
    <col min="11326" max="11327" width="12.8515625" style="1" bestFit="1" customWidth="1"/>
    <col min="11328" max="11328" width="9.421875" style="1" bestFit="1" customWidth="1"/>
    <col min="11329" max="11332" width="9.140625" style="1" customWidth="1"/>
    <col min="11333" max="11333" width="9.421875" style="1" bestFit="1" customWidth="1"/>
    <col min="11334" max="11335" width="12.8515625" style="1" bestFit="1" customWidth="1"/>
    <col min="11336" max="11336" width="9.421875" style="1" bestFit="1" customWidth="1"/>
    <col min="11337" max="11340" width="9.140625" style="1" customWidth="1"/>
    <col min="11341" max="11341" width="9.421875" style="1" bestFit="1" customWidth="1"/>
    <col min="11342" max="11343" width="12.8515625" style="1" bestFit="1" customWidth="1"/>
    <col min="11344" max="11344" width="9.421875" style="1" bestFit="1" customWidth="1"/>
    <col min="11345" max="11348" width="9.140625" style="1" customWidth="1"/>
    <col min="11349" max="11349" width="9.421875" style="1" bestFit="1" customWidth="1"/>
    <col min="11350" max="11351" width="12.8515625" style="1" bestFit="1" customWidth="1"/>
    <col min="11352" max="11352" width="9.421875" style="1" bestFit="1" customWidth="1"/>
    <col min="11353" max="11356" width="9.140625" style="1" customWidth="1"/>
    <col min="11357" max="11357" width="9.421875" style="1" bestFit="1" customWidth="1"/>
    <col min="11358" max="11359" width="12.8515625" style="1" bestFit="1" customWidth="1"/>
    <col min="11360" max="11360" width="9.421875" style="1" bestFit="1" customWidth="1"/>
    <col min="11361" max="11364" width="9.140625" style="1" customWidth="1"/>
    <col min="11365" max="11365" width="9.421875" style="1" bestFit="1" customWidth="1"/>
    <col min="11366" max="11367" width="12.8515625" style="1" bestFit="1" customWidth="1"/>
    <col min="11368" max="11368" width="9.421875" style="1" bestFit="1" customWidth="1"/>
    <col min="11369" max="11372" width="9.140625" style="1" customWidth="1"/>
    <col min="11373" max="11373" width="9.421875" style="1" bestFit="1" customWidth="1"/>
    <col min="11374" max="11375" width="12.8515625" style="1" bestFit="1" customWidth="1"/>
    <col min="11376" max="11376" width="9.421875" style="1" bestFit="1" customWidth="1"/>
    <col min="11377" max="11380" width="9.140625" style="1" customWidth="1"/>
    <col min="11381" max="11381" width="9.421875" style="1" bestFit="1" customWidth="1"/>
    <col min="11382" max="11383" width="12.8515625" style="1" bestFit="1" customWidth="1"/>
    <col min="11384" max="11384" width="9.421875" style="1" bestFit="1" customWidth="1"/>
    <col min="11385" max="11388" width="9.140625" style="1" customWidth="1"/>
    <col min="11389" max="11389" width="9.421875" style="1" bestFit="1" customWidth="1"/>
    <col min="11390" max="11391" width="12.8515625" style="1" bestFit="1" customWidth="1"/>
    <col min="11392" max="11392" width="9.421875" style="1" bestFit="1" customWidth="1"/>
    <col min="11393" max="11396" width="9.140625" style="1" customWidth="1"/>
    <col min="11397" max="11397" width="9.421875" style="1" bestFit="1" customWidth="1"/>
    <col min="11398" max="11399" width="12.8515625" style="1" bestFit="1" customWidth="1"/>
    <col min="11400" max="11400" width="9.421875" style="1" bestFit="1" customWidth="1"/>
    <col min="11401" max="11404" width="9.140625" style="1" customWidth="1"/>
    <col min="11405" max="11405" width="9.421875" style="1" bestFit="1" customWidth="1"/>
    <col min="11406" max="11407" width="12.8515625" style="1" bestFit="1" customWidth="1"/>
    <col min="11408" max="11408" width="9.421875" style="1" bestFit="1" customWidth="1"/>
    <col min="11409" max="11412" width="9.140625" style="1" customWidth="1"/>
    <col min="11413" max="11413" width="9.421875" style="1" bestFit="1" customWidth="1"/>
    <col min="11414" max="11415" width="12.8515625" style="1" bestFit="1" customWidth="1"/>
    <col min="11416" max="11416" width="9.421875" style="1" bestFit="1" customWidth="1"/>
    <col min="11417" max="11420" width="9.140625" style="1" customWidth="1"/>
    <col min="11421" max="11421" width="9.421875" style="1" bestFit="1" customWidth="1"/>
    <col min="11422" max="11423" width="12.8515625" style="1" bestFit="1" customWidth="1"/>
    <col min="11424" max="11424" width="9.421875" style="1" bestFit="1" customWidth="1"/>
    <col min="11425" max="11428" width="9.140625" style="1" customWidth="1"/>
    <col min="11429" max="11429" width="9.421875" style="1" bestFit="1" customWidth="1"/>
    <col min="11430" max="11431" width="12.8515625" style="1" bestFit="1" customWidth="1"/>
    <col min="11432" max="11432" width="9.421875" style="1" bestFit="1" customWidth="1"/>
    <col min="11433" max="11436" width="9.140625" style="1" customWidth="1"/>
    <col min="11437" max="11437" width="9.421875" style="1" bestFit="1" customWidth="1"/>
    <col min="11438" max="11439" width="12.8515625" style="1" bestFit="1" customWidth="1"/>
    <col min="11440" max="11440" width="9.421875" style="1" bestFit="1" customWidth="1"/>
    <col min="11441" max="11444" width="9.140625" style="1" customWidth="1"/>
    <col min="11445" max="11445" width="9.421875" style="1" bestFit="1" customWidth="1"/>
    <col min="11446" max="11447" width="12.8515625" style="1" bestFit="1" customWidth="1"/>
    <col min="11448" max="11448" width="9.421875" style="1" bestFit="1" customWidth="1"/>
    <col min="11449" max="11452" width="9.140625" style="1" customWidth="1"/>
    <col min="11453" max="11453" width="9.421875" style="1" bestFit="1" customWidth="1"/>
    <col min="11454" max="11455" width="12.8515625" style="1" bestFit="1" customWidth="1"/>
    <col min="11456" max="11456" width="9.421875" style="1" bestFit="1" customWidth="1"/>
    <col min="11457" max="11460" width="9.140625" style="1" customWidth="1"/>
    <col min="11461" max="11461" width="9.421875" style="1" bestFit="1" customWidth="1"/>
    <col min="11462" max="11463" width="12.8515625" style="1" bestFit="1" customWidth="1"/>
    <col min="11464" max="11464" width="9.421875" style="1" bestFit="1" customWidth="1"/>
    <col min="11465" max="11468" width="9.140625" style="1" customWidth="1"/>
    <col min="11469" max="11469" width="9.421875" style="1" bestFit="1" customWidth="1"/>
    <col min="11470" max="11471" width="12.8515625" style="1" bestFit="1" customWidth="1"/>
    <col min="11472" max="11472" width="9.421875" style="1" bestFit="1" customWidth="1"/>
    <col min="11473" max="11476" width="9.140625" style="1" customWidth="1"/>
    <col min="11477" max="11477" width="9.421875" style="1" bestFit="1" customWidth="1"/>
    <col min="11478" max="11479" width="12.8515625" style="1" bestFit="1" customWidth="1"/>
    <col min="11480" max="11480" width="9.421875" style="1" bestFit="1" customWidth="1"/>
    <col min="11481" max="11484" width="9.140625" style="1" customWidth="1"/>
    <col min="11485" max="11485" width="9.421875" style="1" bestFit="1" customWidth="1"/>
    <col min="11486" max="11487" width="12.8515625" style="1" bestFit="1" customWidth="1"/>
    <col min="11488" max="11488" width="9.421875" style="1" bestFit="1" customWidth="1"/>
    <col min="11489" max="11492" width="9.140625" style="1" customWidth="1"/>
    <col min="11493" max="11493" width="9.421875" style="1" bestFit="1" customWidth="1"/>
    <col min="11494" max="11495" width="12.8515625" style="1" bestFit="1" customWidth="1"/>
    <col min="11496" max="11496" width="9.421875" style="1" bestFit="1" customWidth="1"/>
    <col min="11497" max="11500" width="9.140625" style="1" customWidth="1"/>
    <col min="11501" max="11501" width="9.421875" style="1" bestFit="1" customWidth="1"/>
    <col min="11502" max="11503" width="12.8515625" style="1" bestFit="1" customWidth="1"/>
    <col min="11504" max="11504" width="9.421875" style="1" bestFit="1" customWidth="1"/>
    <col min="11505" max="11508" width="9.140625" style="1" customWidth="1"/>
    <col min="11509" max="11509" width="9.421875" style="1" bestFit="1" customWidth="1"/>
    <col min="11510" max="11511" width="12.8515625" style="1" bestFit="1" customWidth="1"/>
    <col min="11512" max="11512" width="9.421875" style="1" bestFit="1" customWidth="1"/>
    <col min="11513" max="11516" width="9.140625" style="1" customWidth="1"/>
    <col min="11517" max="11517" width="11.57421875" style="1" customWidth="1"/>
    <col min="11518" max="11518" width="16.00390625" style="1" customWidth="1"/>
    <col min="11519" max="11519" width="86.57421875" style="1" customWidth="1"/>
    <col min="11520" max="11520" width="10.140625" style="1" customWidth="1"/>
    <col min="11521" max="11521" width="18.28125" style="1" customWidth="1"/>
    <col min="11522" max="11523" width="9.140625" style="1" hidden="1" customWidth="1"/>
    <col min="11524" max="11524" width="21.421875" style="1" customWidth="1"/>
    <col min="11525" max="11526" width="9.140625" style="1" hidden="1" customWidth="1"/>
    <col min="11527" max="11527" width="25.7109375" style="1" customWidth="1"/>
    <col min="11528" max="11528" width="9.140625" style="1" hidden="1" customWidth="1"/>
    <col min="11529" max="11529" width="4.7109375" style="1" customWidth="1"/>
    <col min="11530" max="11536" width="9.140625" style="1" hidden="1" customWidth="1"/>
    <col min="11537" max="11537" width="15.57421875" style="1" customWidth="1"/>
    <col min="11538" max="11538" width="18.7109375" style="1" customWidth="1"/>
    <col min="11539" max="11539" width="25.7109375" style="1" customWidth="1"/>
    <col min="11540" max="11540" width="15.57421875" style="1" customWidth="1"/>
    <col min="11541" max="11541" width="18.7109375" style="1" customWidth="1"/>
    <col min="11542" max="11542" width="25.7109375" style="1" customWidth="1"/>
    <col min="11543" max="11543" width="15.57421875" style="1" customWidth="1"/>
    <col min="11544" max="11544" width="18.7109375" style="1" customWidth="1"/>
    <col min="11545" max="11545" width="25.7109375" style="1" customWidth="1"/>
    <col min="11546" max="11546" width="9.140625" style="1" customWidth="1"/>
    <col min="11547" max="11547" width="17.421875" style="1" customWidth="1"/>
    <col min="11548" max="11548" width="9.140625" style="1" customWidth="1"/>
    <col min="11549" max="11549" width="9.421875" style="1" bestFit="1" customWidth="1"/>
    <col min="11550" max="11551" width="12.8515625" style="1" bestFit="1" customWidth="1"/>
    <col min="11552" max="11552" width="9.421875" style="1" bestFit="1" customWidth="1"/>
    <col min="11553" max="11556" width="9.140625" style="1" customWidth="1"/>
    <col min="11557" max="11557" width="9.421875" style="1" bestFit="1" customWidth="1"/>
    <col min="11558" max="11559" width="12.8515625" style="1" bestFit="1" customWidth="1"/>
    <col min="11560" max="11560" width="9.421875" style="1" bestFit="1" customWidth="1"/>
    <col min="11561" max="11564" width="9.140625" style="1" customWidth="1"/>
    <col min="11565" max="11565" width="9.421875" style="1" bestFit="1" customWidth="1"/>
    <col min="11566" max="11567" width="12.8515625" style="1" bestFit="1" customWidth="1"/>
    <col min="11568" max="11568" width="9.421875" style="1" bestFit="1" customWidth="1"/>
    <col min="11569" max="11572" width="9.140625" style="1" customWidth="1"/>
    <col min="11573" max="11573" width="9.421875" style="1" bestFit="1" customWidth="1"/>
    <col min="11574" max="11575" width="12.8515625" style="1" bestFit="1" customWidth="1"/>
    <col min="11576" max="11576" width="9.421875" style="1" bestFit="1" customWidth="1"/>
    <col min="11577" max="11580" width="9.140625" style="1" customWidth="1"/>
    <col min="11581" max="11581" width="9.421875" style="1" bestFit="1" customWidth="1"/>
    <col min="11582" max="11583" width="12.8515625" style="1" bestFit="1" customWidth="1"/>
    <col min="11584" max="11584" width="9.421875" style="1" bestFit="1" customWidth="1"/>
    <col min="11585" max="11588" width="9.140625" style="1" customWidth="1"/>
    <col min="11589" max="11589" width="9.421875" style="1" bestFit="1" customWidth="1"/>
    <col min="11590" max="11591" width="12.8515625" style="1" bestFit="1" customWidth="1"/>
    <col min="11592" max="11592" width="9.421875" style="1" bestFit="1" customWidth="1"/>
    <col min="11593" max="11596" width="9.140625" style="1" customWidth="1"/>
    <col min="11597" max="11597" width="9.421875" style="1" bestFit="1" customWidth="1"/>
    <col min="11598" max="11599" width="12.8515625" style="1" bestFit="1" customWidth="1"/>
    <col min="11600" max="11600" width="9.421875" style="1" bestFit="1" customWidth="1"/>
    <col min="11601" max="11604" width="9.140625" style="1" customWidth="1"/>
    <col min="11605" max="11605" width="9.421875" style="1" bestFit="1" customWidth="1"/>
    <col min="11606" max="11607" width="12.8515625" style="1" bestFit="1" customWidth="1"/>
    <col min="11608" max="11608" width="9.421875" style="1" bestFit="1" customWidth="1"/>
    <col min="11609" max="11612" width="9.140625" style="1" customWidth="1"/>
    <col min="11613" max="11613" width="9.421875" style="1" bestFit="1" customWidth="1"/>
    <col min="11614" max="11615" width="12.8515625" style="1" bestFit="1" customWidth="1"/>
    <col min="11616" max="11616" width="9.421875" style="1" bestFit="1" customWidth="1"/>
    <col min="11617" max="11620" width="9.140625" style="1" customWidth="1"/>
    <col min="11621" max="11621" width="9.421875" style="1" bestFit="1" customWidth="1"/>
    <col min="11622" max="11623" width="12.8515625" style="1" bestFit="1" customWidth="1"/>
    <col min="11624" max="11624" width="9.421875" style="1" bestFit="1" customWidth="1"/>
    <col min="11625" max="11628" width="9.140625" style="1" customWidth="1"/>
    <col min="11629" max="11629" width="9.421875" style="1" bestFit="1" customWidth="1"/>
    <col min="11630" max="11631" width="12.8515625" style="1" bestFit="1" customWidth="1"/>
    <col min="11632" max="11632" width="9.421875" style="1" bestFit="1" customWidth="1"/>
    <col min="11633" max="11636" width="9.140625" style="1" customWidth="1"/>
    <col min="11637" max="11637" width="9.421875" style="1" bestFit="1" customWidth="1"/>
    <col min="11638" max="11639" width="12.8515625" style="1" bestFit="1" customWidth="1"/>
    <col min="11640" max="11640" width="9.421875" style="1" bestFit="1" customWidth="1"/>
    <col min="11641" max="11644" width="9.140625" style="1" customWidth="1"/>
    <col min="11645" max="11645" width="9.421875" style="1" bestFit="1" customWidth="1"/>
    <col min="11646" max="11647" width="12.8515625" style="1" bestFit="1" customWidth="1"/>
    <col min="11648" max="11648" width="9.421875" style="1" bestFit="1" customWidth="1"/>
    <col min="11649" max="11652" width="9.140625" style="1" customWidth="1"/>
    <col min="11653" max="11653" width="9.421875" style="1" bestFit="1" customWidth="1"/>
    <col min="11654" max="11655" width="12.8515625" style="1" bestFit="1" customWidth="1"/>
    <col min="11656" max="11656" width="9.421875" style="1" bestFit="1" customWidth="1"/>
    <col min="11657" max="11660" width="9.140625" style="1" customWidth="1"/>
    <col min="11661" max="11661" width="9.421875" style="1" bestFit="1" customWidth="1"/>
    <col min="11662" max="11663" width="12.8515625" style="1" bestFit="1" customWidth="1"/>
    <col min="11664" max="11664" width="9.421875" style="1" bestFit="1" customWidth="1"/>
    <col min="11665" max="11668" width="9.140625" style="1" customWidth="1"/>
    <col min="11669" max="11669" width="9.421875" style="1" bestFit="1" customWidth="1"/>
    <col min="11670" max="11671" width="12.8515625" style="1" bestFit="1" customWidth="1"/>
    <col min="11672" max="11672" width="9.421875" style="1" bestFit="1" customWidth="1"/>
    <col min="11673" max="11676" width="9.140625" style="1" customWidth="1"/>
    <col min="11677" max="11677" width="9.421875" style="1" bestFit="1" customWidth="1"/>
    <col min="11678" max="11679" width="12.8515625" style="1" bestFit="1" customWidth="1"/>
    <col min="11680" max="11680" width="9.421875" style="1" bestFit="1" customWidth="1"/>
    <col min="11681" max="11684" width="9.140625" style="1" customWidth="1"/>
    <col min="11685" max="11685" width="9.421875" style="1" bestFit="1" customWidth="1"/>
    <col min="11686" max="11687" width="12.8515625" style="1" bestFit="1" customWidth="1"/>
    <col min="11688" max="11688" width="9.421875" style="1" bestFit="1" customWidth="1"/>
    <col min="11689" max="11692" width="9.140625" style="1" customWidth="1"/>
    <col min="11693" max="11693" width="9.421875" style="1" bestFit="1" customWidth="1"/>
    <col min="11694" max="11695" width="12.8515625" style="1" bestFit="1" customWidth="1"/>
    <col min="11696" max="11696" width="9.421875" style="1" bestFit="1" customWidth="1"/>
    <col min="11697" max="11700" width="9.140625" style="1" customWidth="1"/>
    <col min="11701" max="11701" width="9.421875" style="1" bestFit="1" customWidth="1"/>
    <col min="11702" max="11703" width="12.8515625" style="1" bestFit="1" customWidth="1"/>
    <col min="11704" max="11704" width="9.421875" style="1" bestFit="1" customWidth="1"/>
    <col min="11705" max="11708" width="9.140625" style="1" customWidth="1"/>
    <col min="11709" max="11709" width="9.421875" style="1" bestFit="1" customWidth="1"/>
    <col min="11710" max="11711" width="12.8515625" style="1" bestFit="1" customWidth="1"/>
    <col min="11712" max="11712" width="9.421875" style="1" bestFit="1" customWidth="1"/>
    <col min="11713" max="11716" width="9.140625" style="1" customWidth="1"/>
    <col min="11717" max="11717" width="9.421875" style="1" bestFit="1" customWidth="1"/>
    <col min="11718" max="11719" width="12.8515625" style="1" bestFit="1" customWidth="1"/>
    <col min="11720" max="11720" width="9.421875" style="1" bestFit="1" customWidth="1"/>
    <col min="11721" max="11724" width="9.140625" style="1" customWidth="1"/>
    <col min="11725" max="11725" width="9.421875" style="1" bestFit="1" customWidth="1"/>
    <col min="11726" max="11727" width="12.8515625" style="1" bestFit="1" customWidth="1"/>
    <col min="11728" max="11728" width="9.421875" style="1" bestFit="1" customWidth="1"/>
    <col min="11729" max="11732" width="9.140625" style="1" customWidth="1"/>
    <col min="11733" max="11733" width="9.421875" style="1" bestFit="1" customWidth="1"/>
    <col min="11734" max="11735" width="12.8515625" style="1" bestFit="1" customWidth="1"/>
    <col min="11736" max="11736" width="9.421875" style="1" bestFit="1" customWidth="1"/>
    <col min="11737" max="11740" width="9.140625" style="1" customWidth="1"/>
    <col min="11741" max="11741" width="9.421875" style="1" bestFit="1" customWidth="1"/>
    <col min="11742" max="11743" width="12.8515625" style="1" bestFit="1" customWidth="1"/>
    <col min="11744" max="11744" width="9.421875" style="1" bestFit="1" customWidth="1"/>
    <col min="11745" max="11748" width="9.140625" style="1" customWidth="1"/>
    <col min="11749" max="11749" width="9.421875" style="1" bestFit="1" customWidth="1"/>
    <col min="11750" max="11751" width="12.8515625" style="1" bestFit="1" customWidth="1"/>
    <col min="11752" max="11752" width="9.421875" style="1" bestFit="1" customWidth="1"/>
    <col min="11753" max="11756" width="9.140625" style="1" customWidth="1"/>
    <col min="11757" max="11757" width="9.421875" style="1" bestFit="1" customWidth="1"/>
    <col min="11758" max="11759" width="12.8515625" style="1" bestFit="1" customWidth="1"/>
    <col min="11760" max="11760" width="9.421875" style="1" bestFit="1" customWidth="1"/>
    <col min="11761" max="11764" width="9.140625" style="1" customWidth="1"/>
    <col min="11765" max="11765" width="9.421875" style="1" bestFit="1" customWidth="1"/>
    <col min="11766" max="11767" width="12.8515625" style="1" bestFit="1" customWidth="1"/>
    <col min="11768" max="11768" width="9.421875" style="1" bestFit="1" customWidth="1"/>
    <col min="11769" max="11772" width="9.140625" style="1" customWidth="1"/>
    <col min="11773" max="11773" width="11.57421875" style="1" customWidth="1"/>
    <col min="11774" max="11774" width="16.00390625" style="1" customWidth="1"/>
    <col min="11775" max="11775" width="86.57421875" style="1" customWidth="1"/>
    <col min="11776" max="11776" width="10.140625" style="1" customWidth="1"/>
    <col min="11777" max="11777" width="18.28125" style="1" customWidth="1"/>
    <col min="11778" max="11779" width="9.140625" style="1" hidden="1" customWidth="1"/>
    <col min="11780" max="11780" width="21.421875" style="1" customWidth="1"/>
    <col min="11781" max="11782" width="9.140625" style="1" hidden="1" customWidth="1"/>
    <col min="11783" max="11783" width="25.7109375" style="1" customWidth="1"/>
    <col min="11784" max="11784" width="9.140625" style="1" hidden="1" customWidth="1"/>
    <col min="11785" max="11785" width="4.7109375" style="1" customWidth="1"/>
    <col min="11786" max="11792" width="9.140625" style="1" hidden="1" customWidth="1"/>
    <col min="11793" max="11793" width="15.57421875" style="1" customWidth="1"/>
    <col min="11794" max="11794" width="18.7109375" style="1" customWidth="1"/>
    <col min="11795" max="11795" width="25.7109375" style="1" customWidth="1"/>
    <col min="11796" max="11796" width="15.57421875" style="1" customWidth="1"/>
    <col min="11797" max="11797" width="18.7109375" style="1" customWidth="1"/>
    <col min="11798" max="11798" width="25.7109375" style="1" customWidth="1"/>
    <col min="11799" max="11799" width="15.57421875" style="1" customWidth="1"/>
    <col min="11800" max="11800" width="18.7109375" style="1" customWidth="1"/>
    <col min="11801" max="11801" width="25.7109375" style="1" customWidth="1"/>
    <col min="11802" max="11802" width="9.140625" style="1" customWidth="1"/>
    <col min="11803" max="11803" width="17.421875" style="1" customWidth="1"/>
    <col min="11804" max="11804" width="9.140625" style="1" customWidth="1"/>
    <col min="11805" max="11805" width="9.421875" style="1" bestFit="1" customWidth="1"/>
    <col min="11806" max="11807" width="12.8515625" style="1" bestFit="1" customWidth="1"/>
    <col min="11808" max="11808" width="9.421875" style="1" bestFit="1" customWidth="1"/>
    <col min="11809" max="11812" width="9.140625" style="1" customWidth="1"/>
    <col min="11813" max="11813" width="9.421875" style="1" bestFit="1" customWidth="1"/>
    <col min="11814" max="11815" width="12.8515625" style="1" bestFit="1" customWidth="1"/>
    <col min="11816" max="11816" width="9.421875" style="1" bestFit="1" customWidth="1"/>
    <col min="11817" max="11820" width="9.140625" style="1" customWidth="1"/>
    <col min="11821" max="11821" width="9.421875" style="1" bestFit="1" customWidth="1"/>
    <col min="11822" max="11823" width="12.8515625" style="1" bestFit="1" customWidth="1"/>
    <col min="11824" max="11824" width="9.421875" style="1" bestFit="1" customWidth="1"/>
    <col min="11825" max="11828" width="9.140625" style="1" customWidth="1"/>
    <col min="11829" max="11829" width="9.421875" style="1" bestFit="1" customWidth="1"/>
    <col min="11830" max="11831" width="12.8515625" style="1" bestFit="1" customWidth="1"/>
    <col min="11832" max="11832" width="9.421875" style="1" bestFit="1" customWidth="1"/>
    <col min="11833" max="11836" width="9.140625" style="1" customWidth="1"/>
    <col min="11837" max="11837" width="9.421875" style="1" bestFit="1" customWidth="1"/>
    <col min="11838" max="11839" width="12.8515625" style="1" bestFit="1" customWidth="1"/>
    <col min="11840" max="11840" width="9.421875" style="1" bestFit="1" customWidth="1"/>
    <col min="11841" max="11844" width="9.140625" style="1" customWidth="1"/>
    <col min="11845" max="11845" width="9.421875" style="1" bestFit="1" customWidth="1"/>
    <col min="11846" max="11847" width="12.8515625" style="1" bestFit="1" customWidth="1"/>
    <col min="11848" max="11848" width="9.421875" style="1" bestFit="1" customWidth="1"/>
    <col min="11849" max="11852" width="9.140625" style="1" customWidth="1"/>
    <col min="11853" max="11853" width="9.421875" style="1" bestFit="1" customWidth="1"/>
    <col min="11854" max="11855" width="12.8515625" style="1" bestFit="1" customWidth="1"/>
    <col min="11856" max="11856" width="9.421875" style="1" bestFit="1" customWidth="1"/>
    <col min="11857" max="11860" width="9.140625" style="1" customWidth="1"/>
    <col min="11861" max="11861" width="9.421875" style="1" bestFit="1" customWidth="1"/>
    <col min="11862" max="11863" width="12.8515625" style="1" bestFit="1" customWidth="1"/>
    <col min="11864" max="11864" width="9.421875" style="1" bestFit="1" customWidth="1"/>
    <col min="11865" max="11868" width="9.140625" style="1" customWidth="1"/>
    <col min="11869" max="11869" width="9.421875" style="1" bestFit="1" customWidth="1"/>
    <col min="11870" max="11871" width="12.8515625" style="1" bestFit="1" customWidth="1"/>
    <col min="11872" max="11872" width="9.421875" style="1" bestFit="1" customWidth="1"/>
    <col min="11873" max="11876" width="9.140625" style="1" customWidth="1"/>
    <col min="11877" max="11877" width="9.421875" style="1" bestFit="1" customWidth="1"/>
    <col min="11878" max="11879" width="12.8515625" style="1" bestFit="1" customWidth="1"/>
    <col min="11880" max="11880" width="9.421875" style="1" bestFit="1" customWidth="1"/>
    <col min="11881" max="11884" width="9.140625" style="1" customWidth="1"/>
    <col min="11885" max="11885" width="9.421875" style="1" bestFit="1" customWidth="1"/>
    <col min="11886" max="11887" width="12.8515625" style="1" bestFit="1" customWidth="1"/>
    <col min="11888" max="11888" width="9.421875" style="1" bestFit="1" customWidth="1"/>
    <col min="11889" max="11892" width="9.140625" style="1" customWidth="1"/>
    <col min="11893" max="11893" width="9.421875" style="1" bestFit="1" customWidth="1"/>
    <col min="11894" max="11895" width="12.8515625" style="1" bestFit="1" customWidth="1"/>
    <col min="11896" max="11896" width="9.421875" style="1" bestFit="1" customWidth="1"/>
    <col min="11897" max="11900" width="9.140625" style="1" customWidth="1"/>
    <col min="11901" max="11901" width="9.421875" style="1" bestFit="1" customWidth="1"/>
    <col min="11902" max="11903" width="12.8515625" style="1" bestFit="1" customWidth="1"/>
    <col min="11904" max="11904" width="9.421875" style="1" bestFit="1" customWidth="1"/>
    <col min="11905" max="11908" width="9.140625" style="1" customWidth="1"/>
    <col min="11909" max="11909" width="9.421875" style="1" bestFit="1" customWidth="1"/>
    <col min="11910" max="11911" width="12.8515625" style="1" bestFit="1" customWidth="1"/>
    <col min="11912" max="11912" width="9.421875" style="1" bestFit="1" customWidth="1"/>
    <col min="11913" max="11916" width="9.140625" style="1" customWidth="1"/>
    <col min="11917" max="11917" width="9.421875" style="1" bestFit="1" customWidth="1"/>
    <col min="11918" max="11919" width="12.8515625" style="1" bestFit="1" customWidth="1"/>
    <col min="11920" max="11920" width="9.421875" style="1" bestFit="1" customWidth="1"/>
    <col min="11921" max="11924" width="9.140625" style="1" customWidth="1"/>
    <col min="11925" max="11925" width="9.421875" style="1" bestFit="1" customWidth="1"/>
    <col min="11926" max="11927" width="12.8515625" style="1" bestFit="1" customWidth="1"/>
    <col min="11928" max="11928" width="9.421875" style="1" bestFit="1" customWidth="1"/>
    <col min="11929" max="11932" width="9.140625" style="1" customWidth="1"/>
    <col min="11933" max="11933" width="9.421875" style="1" bestFit="1" customWidth="1"/>
    <col min="11934" max="11935" width="12.8515625" style="1" bestFit="1" customWidth="1"/>
    <col min="11936" max="11936" width="9.421875" style="1" bestFit="1" customWidth="1"/>
    <col min="11937" max="11940" width="9.140625" style="1" customWidth="1"/>
    <col min="11941" max="11941" width="9.421875" style="1" bestFit="1" customWidth="1"/>
    <col min="11942" max="11943" width="12.8515625" style="1" bestFit="1" customWidth="1"/>
    <col min="11944" max="11944" width="9.421875" style="1" bestFit="1" customWidth="1"/>
    <col min="11945" max="11948" width="9.140625" style="1" customWidth="1"/>
    <col min="11949" max="11949" width="9.421875" style="1" bestFit="1" customWidth="1"/>
    <col min="11950" max="11951" width="12.8515625" style="1" bestFit="1" customWidth="1"/>
    <col min="11952" max="11952" width="9.421875" style="1" bestFit="1" customWidth="1"/>
    <col min="11953" max="11956" width="9.140625" style="1" customWidth="1"/>
    <col min="11957" max="11957" width="9.421875" style="1" bestFit="1" customWidth="1"/>
    <col min="11958" max="11959" width="12.8515625" style="1" bestFit="1" customWidth="1"/>
    <col min="11960" max="11960" width="9.421875" style="1" bestFit="1" customWidth="1"/>
    <col min="11961" max="11964" width="9.140625" style="1" customWidth="1"/>
    <col min="11965" max="11965" width="9.421875" style="1" bestFit="1" customWidth="1"/>
    <col min="11966" max="11967" width="12.8515625" style="1" bestFit="1" customWidth="1"/>
    <col min="11968" max="11968" width="9.421875" style="1" bestFit="1" customWidth="1"/>
    <col min="11969" max="11972" width="9.140625" style="1" customWidth="1"/>
    <col min="11973" max="11973" width="9.421875" style="1" bestFit="1" customWidth="1"/>
    <col min="11974" max="11975" width="12.8515625" style="1" bestFit="1" customWidth="1"/>
    <col min="11976" max="11976" width="9.421875" style="1" bestFit="1" customWidth="1"/>
    <col min="11977" max="11980" width="9.140625" style="1" customWidth="1"/>
    <col min="11981" max="11981" width="9.421875" style="1" bestFit="1" customWidth="1"/>
    <col min="11982" max="11983" width="12.8515625" style="1" bestFit="1" customWidth="1"/>
    <col min="11984" max="11984" width="9.421875" style="1" bestFit="1" customWidth="1"/>
    <col min="11985" max="11988" width="9.140625" style="1" customWidth="1"/>
    <col min="11989" max="11989" width="9.421875" style="1" bestFit="1" customWidth="1"/>
    <col min="11990" max="11991" width="12.8515625" style="1" bestFit="1" customWidth="1"/>
    <col min="11992" max="11992" width="9.421875" style="1" bestFit="1" customWidth="1"/>
    <col min="11993" max="11996" width="9.140625" style="1" customWidth="1"/>
    <col min="11997" max="11997" width="9.421875" style="1" bestFit="1" customWidth="1"/>
    <col min="11998" max="11999" width="12.8515625" style="1" bestFit="1" customWidth="1"/>
    <col min="12000" max="12000" width="9.421875" style="1" bestFit="1" customWidth="1"/>
    <col min="12001" max="12004" width="9.140625" style="1" customWidth="1"/>
    <col min="12005" max="12005" width="9.421875" style="1" bestFit="1" customWidth="1"/>
    <col min="12006" max="12007" width="12.8515625" style="1" bestFit="1" customWidth="1"/>
    <col min="12008" max="12008" width="9.421875" style="1" bestFit="1" customWidth="1"/>
    <col min="12009" max="12012" width="9.140625" style="1" customWidth="1"/>
    <col min="12013" max="12013" width="9.421875" style="1" bestFit="1" customWidth="1"/>
    <col min="12014" max="12015" width="12.8515625" style="1" bestFit="1" customWidth="1"/>
    <col min="12016" max="12016" width="9.421875" style="1" bestFit="1" customWidth="1"/>
    <col min="12017" max="12020" width="9.140625" style="1" customWidth="1"/>
    <col min="12021" max="12021" width="9.421875" style="1" bestFit="1" customWidth="1"/>
    <col min="12022" max="12023" width="12.8515625" style="1" bestFit="1" customWidth="1"/>
    <col min="12024" max="12024" width="9.421875" style="1" bestFit="1" customWidth="1"/>
    <col min="12025" max="12028" width="9.140625" style="1" customWidth="1"/>
    <col min="12029" max="12029" width="11.57421875" style="1" customWidth="1"/>
    <col min="12030" max="12030" width="16.00390625" style="1" customWidth="1"/>
    <col min="12031" max="12031" width="86.57421875" style="1" customWidth="1"/>
    <col min="12032" max="12032" width="10.140625" style="1" customWidth="1"/>
    <col min="12033" max="12033" width="18.28125" style="1" customWidth="1"/>
    <col min="12034" max="12035" width="9.140625" style="1" hidden="1" customWidth="1"/>
    <col min="12036" max="12036" width="21.421875" style="1" customWidth="1"/>
    <col min="12037" max="12038" width="9.140625" style="1" hidden="1" customWidth="1"/>
    <col min="12039" max="12039" width="25.7109375" style="1" customWidth="1"/>
    <col min="12040" max="12040" width="9.140625" style="1" hidden="1" customWidth="1"/>
    <col min="12041" max="12041" width="4.7109375" style="1" customWidth="1"/>
    <col min="12042" max="12048" width="9.140625" style="1" hidden="1" customWidth="1"/>
    <col min="12049" max="12049" width="15.57421875" style="1" customWidth="1"/>
    <col min="12050" max="12050" width="18.7109375" style="1" customWidth="1"/>
    <col min="12051" max="12051" width="25.7109375" style="1" customWidth="1"/>
    <col min="12052" max="12052" width="15.57421875" style="1" customWidth="1"/>
    <col min="12053" max="12053" width="18.7109375" style="1" customWidth="1"/>
    <col min="12054" max="12054" width="25.7109375" style="1" customWidth="1"/>
    <col min="12055" max="12055" width="15.57421875" style="1" customWidth="1"/>
    <col min="12056" max="12056" width="18.7109375" style="1" customWidth="1"/>
    <col min="12057" max="12057" width="25.7109375" style="1" customWidth="1"/>
    <col min="12058" max="12058" width="9.140625" style="1" customWidth="1"/>
    <col min="12059" max="12059" width="17.421875" style="1" customWidth="1"/>
    <col min="12060" max="12060" width="9.140625" style="1" customWidth="1"/>
    <col min="12061" max="12061" width="9.421875" style="1" bestFit="1" customWidth="1"/>
    <col min="12062" max="12063" width="12.8515625" style="1" bestFit="1" customWidth="1"/>
    <col min="12064" max="12064" width="9.421875" style="1" bestFit="1" customWidth="1"/>
    <col min="12065" max="12068" width="9.140625" style="1" customWidth="1"/>
    <col min="12069" max="12069" width="9.421875" style="1" bestFit="1" customWidth="1"/>
    <col min="12070" max="12071" width="12.8515625" style="1" bestFit="1" customWidth="1"/>
    <col min="12072" max="12072" width="9.421875" style="1" bestFit="1" customWidth="1"/>
    <col min="12073" max="12076" width="9.140625" style="1" customWidth="1"/>
    <col min="12077" max="12077" width="9.421875" style="1" bestFit="1" customWidth="1"/>
    <col min="12078" max="12079" width="12.8515625" style="1" bestFit="1" customWidth="1"/>
    <col min="12080" max="12080" width="9.421875" style="1" bestFit="1" customWidth="1"/>
    <col min="12081" max="12084" width="9.140625" style="1" customWidth="1"/>
    <col min="12085" max="12085" width="9.421875" style="1" bestFit="1" customWidth="1"/>
    <col min="12086" max="12087" width="12.8515625" style="1" bestFit="1" customWidth="1"/>
    <col min="12088" max="12088" width="9.421875" style="1" bestFit="1" customWidth="1"/>
    <col min="12089" max="12092" width="9.140625" style="1" customWidth="1"/>
    <col min="12093" max="12093" width="9.421875" style="1" bestFit="1" customWidth="1"/>
    <col min="12094" max="12095" width="12.8515625" style="1" bestFit="1" customWidth="1"/>
    <col min="12096" max="12096" width="9.421875" style="1" bestFit="1" customWidth="1"/>
    <col min="12097" max="12100" width="9.140625" style="1" customWidth="1"/>
    <col min="12101" max="12101" width="9.421875" style="1" bestFit="1" customWidth="1"/>
    <col min="12102" max="12103" width="12.8515625" style="1" bestFit="1" customWidth="1"/>
    <col min="12104" max="12104" width="9.421875" style="1" bestFit="1" customWidth="1"/>
    <col min="12105" max="12108" width="9.140625" style="1" customWidth="1"/>
    <col min="12109" max="12109" width="9.421875" style="1" bestFit="1" customWidth="1"/>
    <col min="12110" max="12111" width="12.8515625" style="1" bestFit="1" customWidth="1"/>
    <col min="12112" max="12112" width="9.421875" style="1" bestFit="1" customWidth="1"/>
    <col min="12113" max="12116" width="9.140625" style="1" customWidth="1"/>
    <col min="12117" max="12117" width="9.421875" style="1" bestFit="1" customWidth="1"/>
    <col min="12118" max="12119" width="12.8515625" style="1" bestFit="1" customWidth="1"/>
    <col min="12120" max="12120" width="9.421875" style="1" bestFit="1" customWidth="1"/>
    <col min="12121" max="12124" width="9.140625" style="1" customWidth="1"/>
    <col min="12125" max="12125" width="9.421875" style="1" bestFit="1" customWidth="1"/>
    <col min="12126" max="12127" width="12.8515625" style="1" bestFit="1" customWidth="1"/>
    <col min="12128" max="12128" width="9.421875" style="1" bestFit="1" customWidth="1"/>
    <col min="12129" max="12132" width="9.140625" style="1" customWidth="1"/>
    <col min="12133" max="12133" width="9.421875" style="1" bestFit="1" customWidth="1"/>
    <col min="12134" max="12135" width="12.8515625" style="1" bestFit="1" customWidth="1"/>
    <col min="12136" max="12136" width="9.421875" style="1" bestFit="1" customWidth="1"/>
    <col min="12137" max="12140" width="9.140625" style="1" customWidth="1"/>
    <col min="12141" max="12141" width="9.421875" style="1" bestFit="1" customWidth="1"/>
    <col min="12142" max="12143" width="12.8515625" style="1" bestFit="1" customWidth="1"/>
    <col min="12144" max="12144" width="9.421875" style="1" bestFit="1" customWidth="1"/>
    <col min="12145" max="12148" width="9.140625" style="1" customWidth="1"/>
    <col min="12149" max="12149" width="9.421875" style="1" bestFit="1" customWidth="1"/>
    <col min="12150" max="12151" width="12.8515625" style="1" bestFit="1" customWidth="1"/>
    <col min="12152" max="12152" width="9.421875" style="1" bestFit="1" customWidth="1"/>
    <col min="12153" max="12156" width="9.140625" style="1" customWidth="1"/>
    <col min="12157" max="12157" width="9.421875" style="1" bestFit="1" customWidth="1"/>
    <col min="12158" max="12159" width="12.8515625" style="1" bestFit="1" customWidth="1"/>
    <col min="12160" max="12160" width="9.421875" style="1" bestFit="1" customWidth="1"/>
    <col min="12161" max="12164" width="9.140625" style="1" customWidth="1"/>
    <col min="12165" max="12165" width="9.421875" style="1" bestFit="1" customWidth="1"/>
    <col min="12166" max="12167" width="12.8515625" style="1" bestFit="1" customWidth="1"/>
    <col min="12168" max="12168" width="9.421875" style="1" bestFit="1" customWidth="1"/>
    <col min="12169" max="12172" width="9.140625" style="1" customWidth="1"/>
    <col min="12173" max="12173" width="9.421875" style="1" bestFit="1" customWidth="1"/>
    <col min="12174" max="12175" width="12.8515625" style="1" bestFit="1" customWidth="1"/>
    <col min="12176" max="12176" width="9.421875" style="1" bestFit="1" customWidth="1"/>
    <col min="12177" max="12180" width="9.140625" style="1" customWidth="1"/>
    <col min="12181" max="12181" width="9.421875" style="1" bestFit="1" customWidth="1"/>
    <col min="12182" max="12183" width="12.8515625" style="1" bestFit="1" customWidth="1"/>
    <col min="12184" max="12184" width="9.421875" style="1" bestFit="1" customWidth="1"/>
    <col min="12185" max="12188" width="9.140625" style="1" customWidth="1"/>
    <col min="12189" max="12189" width="9.421875" style="1" bestFit="1" customWidth="1"/>
    <col min="12190" max="12191" width="12.8515625" style="1" bestFit="1" customWidth="1"/>
    <col min="12192" max="12192" width="9.421875" style="1" bestFit="1" customWidth="1"/>
    <col min="12193" max="12196" width="9.140625" style="1" customWidth="1"/>
    <col min="12197" max="12197" width="9.421875" style="1" bestFit="1" customWidth="1"/>
    <col min="12198" max="12199" width="12.8515625" style="1" bestFit="1" customWidth="1"/>
    <col min="12200" max="12200" width="9.421875" style="1" bestFit="1" customWidth="1"/>
    <col min="12201" max="12204" width="9.140625" style="1" customWidth="1"/>
    <col min="12205" max="12205" width="9.421875" style="1" bestFit="1" customWidth="1"/>
    <col min="12206" max="12207" width="12.8515625" style="1" bestFit="1" customWidth="1"/>
    <col min="12208" max="12208" width="9.421875" style="1" bestFit="1" customWidth="1"/>
    <col min="12209" max="12212" width="9.140625" style="1" customWidth="1"/>
    <col min="12213" max="12213" width="9.421875" style="1" bestFit="1" customWidth="1"/>
    <col min="12214" max="12215" width="12.8515625" style="1" bestFit="1" customWidth="1"/>
    <col min="12216" max="12216" width="9.421875" style="1" bestFit="1" customWidth="1"/>
    <col min="12217" max="12220" width="9.140625" style="1" customWidth="1"/>
    <col min="12221" max="12221" width="9.421875" style="1" bestFit="1" customWidth="1"/>
    <col min="12222" max="12223" width="12.8515625" style="1" bestFit="1" customWidth="1"/>
    <col min="12224" max="12224" width="9.421875" style="1" bestFit="1" customWidth="1"/>
    <col min="12225" max="12228" width="9.140625" style="1" customWidth="1"/>
    <col min="12229" max="12229" width="9.421875" style="1" bestFit="1" customWidth="1"/>
    <col min="12230" max="12231" width="12.8515625" style="1" bestFit="1" customWidth="1"/>
    <col min="12232" max="12232" width="9.421875" style="1" bestFit="1" customWidth="1"/>
    <col min="12233" max="12236" width="9.140625" style="1" customWidth="1"/>
    <col min="12237" max="12237" width="9.421875" style="1" bestFit="1" customWidth="1"/>
    <col min="12238" max="12239" width="12.8515625" style="1" bestFit="1" customWidth="1"/>
    <col min="12240" max="12240" width="9.421875" style="1" bestFit="1" customWidth="1"/>
    <col min="12241" max="12244" width="9.140625" style="1" customWidth="1"/>
    <col min="12245" max="12245" width="9.421875" style="1" bestFit="1" customWidth="1"/>
    <col min="12246" max="12247" width="12.8515625" style="1" bestFit="1" customWidth="1"/>
    <col min="12248" max="12248" width="9.421875" style="1" bestFit="1" customWidth="1"/>
    <col min="12249" max="12252" width="9.140625" style="1" customWidth="1"/>
    <col min="12253" max="12253" width="9.421875" style="1" bestFit="1" customWidth="1"/>
    <col min="12254" max="12255" width="12.8515625" style="1" bestFit="1" customWidth="1"/>
    <col min="12256" max="12256" width="9.421875" style="1" bestFit="1" customWidth="1"/>
    <col min="12257" max="12260" width="9.140625" style="1" customWidth="1"/>
    <col min="12261" max="12261" width="9.421875" style="1" bestFit="1" customWidth="1"/>
    <col min="12262" max="12263" width="12.8515625" style="1" bestFit="1" customWidth="1"/>
    <col min="12264" max="12264" width="9.421875" style="1" bestFit="1" customWidth="1"/>
    <col min="12265" max="12268" width="9.140625" style="1" customWidth="1"/>
    <col min="12269" max="12269" width="9.421875" style="1" bestFit="1" customWidth="1"/>
    <col min="12270" max="12271" width="12.8515625" style="1" bestFit="1" customWidth="1"/>
    <col min="12272" max="12272" width="9.421875" style="1" bestFit="1" customWidth="1"/>
    <col min="12273" max="12276" width="9.140625" style="1" customWidth="1"/>
    <col min="12277" max="12277" width="9.421875" style="1" bestFit="1" customWidth="1"/>
    <col min="12278" max="12279" width="12.8515625" style="1" bestFit="1" customWidth="1"/>
    <col min="12280" max="12280" width="9.421875" style="1" bestFit="1" customWidth="1"/>
    <col min="12281" max="12284" width="9.140625" style="1" customWidth="1"/>
    <col min="12285" max="12285" width="11.57421875" style="1" customWidth="1"/>
    <col min="12286" max="12286" width="16.00390625" style="1" customWidth="1"/>
    <col min="12287" max="12287" width="86.57421875" style="1" customWidth="1"/>
    <col min="12288" max="12288" width="10.140625" style="1" customWidth="1"/>
    <col min="12289" max="12289" width="18.28125" style="1" customWidth="1"/>
    <col min="12290" max="12291" width="9.140625" style="1" hidden="1" customWidth="1"/>
    <col min="12292" max="12292" width="21.421875" style="1" customWidth="1"/>
    <col min="12293" max="12294" width="9.140625" style="1" hidden="1" customWidth="1"/>
    <col min="12295" max="12295" width="25.7109375" style="1" customWidth="1"/>
    <col min="12296" max="12296" width="9.140625" style="1" hidden="1" customWidth="1"/>
    <col min="12297" max="12297" width="4.7109375" style="1" customWidth="1"/>
    <col min="12298" max="12304" width="9.140625" style="1" hidden="1" customWidth="1"/>
    <col min="12305" max="12305" width="15.57421875" style="1" customWidth="1"/>
    <col min="12306" max="12306" width="18.7109375" style="1" customWidth="1"/>
    <col min="12307" max="12307" width="25.7109375" style="1" customWidth="1"/>
    <col min="12308" max="12308" width="15.57421875" style="1" customWidth="1"/>
    <col min="12309" max="12309" width="18.7109375" style="1" customWidth="1"/>
    <col min="12310" max="12310" width="25.7109375" style="1" customWidth="1"/>
    <col min="12311" max="12311" width="15.57421875" style="1" customWidth="1"/>
    <col min="12312" max="12312" width="18.7109375" style="1" customWidth="1"/>
    <col min="12313" max="12313" width="25.7109375" style="1" customWidth="1"/>
    <col min="12314" max="12314" width="9.140625" style="1" customWidth="1"/>
    <col min="12315" max="12315" width="17.421875" style="1" customWidth="1"/>
    <col min="12316" max="12316" width="9.140625" style="1" customWidth="1"/>
    <col min="12317" max="12317" width="9.421875" style="1" bestFit="1" customWidth="1"/>
    <col min="12318" max="12319" width="12.8515625" style="1" bestFit="1" customWidth="1"/>
    <col min="12320" max="12320" width="9.421875" style="1" bestFit="1" customWidth="1"/>
    <col min="12321" max="12324" width="9.140625" style="1" customWidth="1"/>
    <col min="12325" max="12325" width="9.421875" style="1" bestFit="1" customWidth="1"/>
    <col min="12326" max="12327" width="12.8515625" style="1" bestFit="1" customWidth="1"/>
    <col min="12328" max="12328" width="9.421875" style="1" bestFit="1" customWidth="1"/>
    <col min="12329" max="12332" width="9.140625" style="1" customWidth="1"/>
    <col min="12333" max="12333" width="9.421875" style="1" bestFit="1" customWidth="1"/>
    <col min="12334" max="12335" width="12.8515625" style="1" bestFit="1" customWidth="1"/>
    <col min="12336" max="12336" width="9.421875" style="1" bestFit="1" customWidth="1"/>
    <col min="12337" max="12340" width="9.140625" style="1" customWidth="1"/>
    <col min="12341" max="12341" width="9.421875" style="1" bestFit="1" customWidth="1"/>
    <col min="12342" max="12343" width="12.8515625" style="1" bestFit="1" customWidth="1"/>
    <col min="12344" max="12344" width="9.421875" style="1" bestFit="1" customWidth="1"/>
    <col min="12345" max="12348" width="9.140625" style="1" customWidth="1"/>
    <col min="12349" max="12349" width="9.421875" style="1" bestFit="1" customWidth="1"/>
    <col min="12350" max="12351" width="12.8515625" style="1" bestFit="1" customWidth="1"/>
    <col min="12352" max="12352" width="9.421875" style="1" bestFit="1" customWidth="1"/>
    <col min="12353" max="12356" width="9.140625" style="1" customWidth="1"/>
    <col min="12357" max="12357" width="9.421875" style="1" bestFit="1" customWidth="1"/>
    <col min="12358" max="12359" width="12.8515625" style="1" bestFit="1" customWidth="1"/>
    <col min="12360" max="12360" width="9.421875" style="1" bestFit="1" customWidth="1"/>
    <col min="12361" max="12364" width="9.140625" style="1" customWidth="1"/>
    <col min="12365" max="12365" width="9.421875" style="1" bestFit="1" customWidth="1"/>
    <col min="12366" max="12367" width="12.8515625" style="1" bestFit="1" customWidth="1"/>
    <col min="12368" max="12368" width="9.421875" style="1" bestFit="1" customWidth="1"/>
    <col min="12369" max="12372" width="9.140625" style="1" customWidth="1"/>
    <col min="12373" max="12373" width="9.421875" style="1" bestFit="1" customWidth="1"/>
    <col min="12374" max="12375" width="12.8515625" style="1" bestFit="1" customWidth="1"/>
    <col min="12376" max="12376" width="9.421875" style="1" bestFit="1" customWidth="1"/>
    <col min="12377" max="12380" width="9.140625" style="1" customWidth="1"/>
    <col min="12381" max="12381" width="9.421875" style="1" bestFit="1" customWidth="1"/>
    <col min="12382" max="12383" width="12.8515625" style="1" bestFit="1" customWidth="1"/>
    <col min="12384" max="12384" width="9.421875" style="1" bestFit="1" customWidth="1"/>
    <col min="12385" max="12388" width="9.140625" style="1" customWidth="1"/>
    <col min="12389" max="12389" width="9.421875" style="1" bestFit="1" customWidth="1"/>
    <col min="12390" max="12391" width="12.8515625" style="1" bestFit="1" customWidth="1"/>
    <col min="12392" max="12392" width="9.421875" style="1" bestFit="1" customWidth="1"/>
    <col min="12393" max="12396" width="9.140625" style="1" customWidth="1"/>
    <col min="12397" max="12397" width="9.421875" style="1" bestFit="1" customWidth="1"/>
    <col min="12398" max="12399" width="12.8515625" style="1" bestFit="1" customWidth="1"/>
    <col min="12400" max="12400" width="9.421875" style="1" bestFit="1" customWidth="1"/>
    <col min="12401" max="12404" width="9.140625" style="1" customWidth="1"/>
    <col min="12405" max="12405" width="9.421875" style="1" bestFit="1" customWidth="1"/>
    <col min="12406" max="12407" width="12.8515625" style="1" bestFit="1" customWidth="1"/>
    <col min="12408" max="12408" width="9.421875" style="1" bestFit="1" customWidth="1"/>
    <col min="12409" max="12412" width="9.140625" style="1" customWidth="1"/>
    <col min="12413" max="12413" width="9.421875" style="1" bestFit="1" customWidth="1"/>
    <col min="12414" max="12415" width="12.8515625" style="1" bestFit="1" customWidth="1"/>
    <col min="12416" max="12416" width="9.421875" style="1" bestFit="1" customWidth="1"/>
    <col min="12417" max="12420" width="9.140625" style="1" customWidth="1"/>
    <col min="12421" max="12421" width="9.421875" style="1" bestFit="1" customWidth="1"/>
    <col min="12422" max="12423" width="12.8515625" style="1" bestFit="1" customWidth="1"/>
    <col min="12424" max="12424" width="9.421875" style="1" bestFit="1" customWidth="1"/>
    <col min="12425" max="12428" width="9.140625" style="1" customWidth="1"/>
    <col min="12429" max="12429" width="9.421875" style="1" bestFit="1" customWidth="1"/>
    <col min="12430" max="12431" width="12.8515625" style="1" bestFit="1" customWidth="1"/>
    <col min="12432" max="12432" width="9.421875" style="1" bestFit="1" customWidth="1"/>
    <col min="12433" max="12436" width="9.140625" style="1" customWidth="1"/>
    <col min="12437" max="12437" width="9.421875" style="1" bestFit="1" customWidth="1"/>
    <col min="12438" max="12439" width="12.8515625" style="1" bestFit="1" customWidth="1"/>
    <col min="12440" max="12440" width="9.421875" style="1" bestFit="1" customWidth="1"/>
    <col min="12441" max="12444" width="9.140625" style="1" customWidth="1"/>
    <col min="12445" max="12445" width="9.421875" style="1" bestFit="1" customWidth="1"/>
    <col min="12446" max="12447" width="12.8515625" style="1" bestFit="1" customWidth="1"/>
    <col min="12448" max="12448" width="9.421875" style="1" bestFit="1" customWidth="1"/>
    <col min="12449" max="12452" width="9.140625" style="1" customWidth="1"/>
    <col min="12453" max="12453" width="9.421875" style="1" bestFit="1" customWidth="1"/>
    <col min="12454" max="12455" width="12.8515625" style="1" bestFit="1" customWidth="1"/>
    <col min="12456" max="12456" width="9.421875" style="1" bestFit="1" customWidth="1"/>
    <col min="12457" max="12460" width="9.140625" style="1" customWidth="1"/>
    <col min="12461" max="12461" width="9.421875" style="1" bestFit="1" customWidth="1"/>
    <col min="12462" max="12463" width="12.8515625" style="1" bestFit="1" customWidth="1"/>
    <col min="12464" max="12464" width="9.421875" style="1" bestFit="1" customWidth="1"/>
    <col min="12465" max="12468" width="9.140625" style="1" customWidth="1"/>
    <col min="12469" max="12469" width="9.421875" style="1" bestFit="1" customWidth="1"/>
    <col min="12470" max="12471" width="12.8515625" style="1" bestFit="1" customWidth="1"/>
    <col min="12472" max="12472" width="9.421875" style="1" bestFit="1" customWidth="1"/>
    <col min="12473" max="12476" width="9.140625" style="1" customWidth="1"/>
    <col min="12477" max="12477" width="9.421875" style="1" bestFit="1" customWidth="1"/>
    <col min="12478" max="12479" width="12.8515625" style="1" bestFit="1" customWidth="1"/>
    <col min="12480" max="12480" width="9.421875" style="1" bestFit="1" customWidth="1"/>
    <col min="12481" max="12484" width="9.140625" style="1" customWidth="1"/>
    <col min="12485" max="12485" width="9.421875" style="1" bestFit="1" customWidth="1"/>
    <col min="12486" max="12487" width="12.8515625" style="1" bestFit="1" customWidth="1"/>
    <col min="12488" max="12488" width="9.421875" style="1" bestFit="1" customWidth="1"/>
    <col min="12489" max="12492" width="9.140625" style="1" customWidth="1"/>
    <col min="12493" max="12493" width="9.421875" style="1" bestFit="1" customWidth="1"/>
    <col min="12494" max="12495" width="12.8515625" style="1" bestFit="1" customWidth="1"/>
    <col min="12496" max="12496" width="9.421875" style="1" bestFit="1" customWidth="1"/>
    <col min="12497" max="12500" width="9.140625" style="1" customWidth="1"/>
    <col min="12501" max="12501" width="9.421875" style="1" bestFit="1" customWidth="1"/>
    <col min="12502" max="12503" width="12.8515625" style="1" bestFit="1" customWidth="1"/>
    <col min="12504" max="12504" width="9.421875" style="1" bestFit="1" customWidth="1"/>
    <col min="12505" max="12508" width="9.140625" style="1" customWidth="1"/>
    <col min="12509" max="12509" width="9.421875" style="1" bestFit="1" customWidth="1"/>
    <col min="12510" max="12511" width="12.8515625" style="1" bestFit="1" customWidth="1"/>
    <col min="12512" max="12512" width="9.421875" style="1" bestFit="1" customWidth="1"/>
    <col min="12513" max="12516" width="9.140625" style="1" customWidth="1"/>
    <col min="12517" max="12517" width="9.421875" style="1" bestFit="1" customWidth="1"/>
    <col min="12518" max="12519" width="12.8515625" style="1" bestFit="1" customWidth="1"/>
    <col min="12520" max="12520" width="9.421875" style="1" bestFit="1" customWidth="1"/>
    <col min="12521" max="12524" width="9.140625" style="1" customWidth="1"/>
    <col min="12525" max="12525" width="9.421875" style="1" bestFit="1" customWidth="1"/>
    <col min="12526" max="12527" width="12.8515625" style="1" bestFit="1" customWidth="1"/>
    <col min="12528" max="12528" width="9.421875" style="1" bestFit="1" customWidth="1"/>
    <col min="12529" max="12532" width="9.140625" style="1" customWidth="1"/>
    <col min="12533" max="12533" width="9.421875" style="1" bestFit="1" customWidth="1"/>
    <col min="12534" max="12535" width="12.8515625" style="1" bestFit="1" customWidth="1"/>
    <col min="12536" max="12536" width="9.421875" style="1" bestFit="1" customWidth="1"/>
    <col min="12537" max="12540" width="9.140625" style="1" customWidth="1"/>
    <col min="12541" max="12541" width="11.57421875" style="1" customWidth="1"/>
    <col min="12542" max="12542" width="16.00390625" style="1" customWidth="1"/>
    <col min="12543" max="12543" width="86.57421875" style="1" customWidth="1"/>
    <col min="12544" max="12544" width="10.140625" style="1" customWidth="1"/>
    <col min="12545" max="12545" width="18.28125" style="1" customWidth="1"/>
    <col min="12546" max="12547" width="9.140625" style="1" hidden="1" customWidth="1"/>
    <col min="12548" max="12548" width="21.421875" style="1" customWidth="1"/>
    <col min="12549" max="12550" width="9.140625" style="1" hidden="1" customWidth="1"/>
    <col min="12551" max="12551" width="25.7109375" style="1" customWidth="1"/>
    <col min="12552" max="12552" width="9.140625" style="1" hidden="1" customWidth="1"/>
    <col min="12553" max="12553" width="4.7109375" style="1" customWidth="1"/>
    <col min="12554" max="12560" width="9.140625" style="1" hidden="1" customWidth="1"/>
    <col min="12561" max="12561" width="15.57421875" style="1" customWidth="1"/>
    <col min="12562" max="12562" width="18.7109375" style="1" customWidth="1"/>
    <col min="12563" max="12563" width="25.7109375" style="1" customWidth="1"/>
    <col min="12564" max="12564" width="15.57421875" style="1" customWidth="1"/>
    <col min="12565" max="12565" width="18.7109375" style="1" customWidth="1"/>
    <col min="12566" max="12566" width="25.7109375" style="1" customWidth="1"/>
    <col min="12567" max="12567" width="15.57421875" style="1" customWidth="1"/>
    <col min="12568" max="12568" width="18.7109375" style="1" customWidth="1"/>
    <col min="12569" max="12569" width="25.7109375" style="1" customWidth="1"/>
    <col min="12570" max="12570" width="9.140625" style="1" customWidth="1"/>
    <col min="12571" max="12571" width="17.421875" style="1" customWidth="1"/>
    <col min="12572" max="12572" width="9.140625" style="1" customWidth="1"/>
    <col min="12573" max="12573" width="9.421875" style="1" bestFit="1" customWidth="1"/>
    <col min="12574" max="12575" width="12.8515625" style="1" bestFit="1" customWidth="1"/>
    <col min="12576" max="12576" width="9.421875" style="1" bestFit="1" customWidth="1"/>
    <col min="12577" max="12580" width="9.140625" style="1" customWidth="1"/>
    <col min="12581" max="12581" width="9.421875" style="1" bestFit="1" customWidth="1"/>
    <col min="12582" max="12583" width="12.8515625" style="1" bestFit="1" customWidth="1"/>
    <col min="12584" max="12584" width="9.421875" style="1" bestFit="1" customWidth="1"/>
    <col min="12585" max="12588" width="9.140625" style="1" customWidth="1"/>
    <col min="12589" max="12589" width="9.421875" style="1" bestFit="1" customWidth="1"/>
    <col min="12590" max="12591" width="12.8515625" style="1" bestFit="1" customWidth="1"/>
    <col min="12592" max="12592" width="9.421875" style="1" bestFit="1" customWidth="1"/>
    <col min="12593" max="12596" width="9.140625" style="1" customWidth="1"/>
    <col min="12597" max="12597" width="9.421875" style="1" bestFit="1" customWidth="1"/>
    <col min="12598" max="12599" width="12.8515625" style="1" bestFit="1" customWidth="1"/>
    <col min="12600" max="12600" width="9.421875" style="1" bestFit="1" customWidth="1"/>
    <col min="12601" max="12604" width="9.140625" style="1" customWidth="1"/>
    <col min="12605" max="12605" width="9.421875" style="1" bestFit="1" customWidth="1"/>
    <col min="12606" max="12607" width="12.8515625" style="1" bestFit="1" customWidth="1"/>
    <col min="12608" max="12608" width="9.421875" style="1" bestFit="1" customWidth="1"/>
    <col min="12609" max="12612" width="9.140625" style="1" customWidth="1"/>
    <col min="12613" max="12613" width="9.421875" style="1" bestFit="1" customWidth="1"/>
    <col min="12614" max="12615" width="12.8515625" style="1" bestFit="1" customWidth="1"/>
    <col min="12616" max="12616" width="9.421875" style="1" bestFit="1" customWidth="1"/>
    <col min="12617" max="12620" width="9.140625" style="1" customWidth="1"/>
    <col min="12621" max="12621" width="9.421875" style="1" bestFit="1" customWidth="1"/>
    <col min="12622" max="12623" width="12.8515625" style="1" bestFit="1" customWidth="1"/>
    <col min="12624" max="12624" width="9.421875" style="1" bestFit="1" customWidth="1"/>
    <col min="12625" max="12628" width="9.140625" style="1" customWidth="1"/>
    <col min="12629" max="12629" width="9.421875" style="1" bestFit="1" customWidth="1"/>
    <col min="12630" max="12631" width="12.8515625" style="1" bestFit="1" customWidth="1"/>
    <col min="12632" max="12632" width="9.421875" style="1" bestFit="1" customWidth="1"/>
    <col min="12633" max="12636" width="9.140625" style="1" customWidth="1"/>
    <col min="12637" max="12637" width="9.421875" style="1" bestFit="1" customWidth="1"/>
    <col min="12638" max="12639" width="12.8515625" style="1" bestFit="1" customWidth="1"/>
    <col min="12640" max="12640" width="9.421875" style="1" bestFit="1" customWidth="1"/>
    <col min="12641" max="12644" width="9.140625" style="1" customWidth="1"/>
    <col min="12645" max="12645" width="9.421875" style="1" bestFit="1" customWidth="1"/>
    <col min="12646" max="12647" width="12.8515625" style="1" bestFit="1" customWidth="1"/>
    <col min="12648" max="12648" width="9.421875" style="1" bestFit="1" customWidth="1"/>
    <col min="12649" max="12652" width="9.140625" style="1" customWidth="1"/>
    <col min="12653" max="12653" width="9.421875" style="1" bestFit="1" customWidth="1"/>
    <col min="12654" max="12655" width="12.8515625" style="1" bestFit="1" customWidth="1"/>
    <col min="12656" max="12656" width="9.421875" style="1" bestFit="1" customWidth="1"/>
    <col min="12657" max="12660" width="9.140625" style="1" customWidth="1"/>
    <col min="12661" max="12661" width="9.421875" style="1" bestFit="1" customWidth="1"/>
    <col min="12662" max="12663" width="12.8515625" style="1" bestFit="1" customWidth="1"/>
    <col min="12664" max="12664" width="9.421875" style="1" bestFit="1" customWidth="1"/>
    <col min="12665" max="12668" width="9.140625" style="1" customWidth="1"/>
    <col min="12669" max="12669" width="9.421875" style="1" bestFit="1" customWidth="1"/>
    <col min="12670" max="12671" width="12.8515625" style="1" bestFit="1" customWidth="1"/>
    <col min="12672" max="12672" width="9.421875" style="1" bestFit="1" customWidth="1"/>
    <col min="12673" max="12676" width="9.140625" style="1" customWidth="1"/>
    <col min="12677" max="12677" width="9.421875" style="1" bestFit="1" customWidth="1"/>
    <col min="12678" max="12679" width="12.8515625" style="1" bestFit="1" customWidth="1"/>
    <col min="12680" max="12680" width="9.421875" style="1" bestFit="1" customWidth="1"/>
    <col min="12681" max="12684" width="9.140625" style="1" customWidth="1"/>
    <col min="12685" max="12685" width="9.421875" style="1" bestFit="1" customWidth="1"/>
    <col min="12686" max="12687" width="12.8515625" style="1" bestFit="1" customWidth="1"/>
    <col min="12688" max="12688" width="9.421875" style="1" bestFit="1" customWidth="1"/>
    <col min="12689" max="12692" width="9.140625" style="1" customWidth="1"/>
    <col min="12693" max="12693" width="9.421875" style="1" bestFit="1" customWidth="1"/>
    <col min="12694" max="12695" width="12.8515625" style="1" bestFit="1" customWidth="1"/>
    <col min="12696" max="12696" width="9.421875" style="1" bestFit="1" customWidth="1"/>
    <col min="12697" max="12700" width="9.140625" style="1" customWidth="1"/>
    <col min="12701" max="12701" width="9.421875" style="1" bestFit="1" customWidth="1"/>
    <col min="12702" max="12703" width="12.8515625" style="1" bestFit="1" customWidth="1"/>
    <col min="12704" max="12704" width="9.421875" style="1" bestFit="1" customWidth="1"/>
    <col min="12705" max="12708" width="9.140625" style="1" customWidth="1"/>
    <col min="12709" max="12709" width="9.421875" style="1" bestFit="1" customWidth="1"/>
    <col min="12710" max="12711" width="12.8515625" style="1" bestFit="1" customWidth="1"/>
    <col min="12712" max="12712" width="9.421875" style="1" bestFit="1" customWidth="1"/>
    <col min="12713" max="12716" width="9.140625" style="1" customWidth="1"/>
    <col min="12717" max="12717" width="9.421875" style="1" bestFit="1" customWidth="1"/>
    <col min="12718" max="12719" width="12.8515625" style="1" bestFit="1" customWidth="1"/>
    <col min="12720" max="12720" width="9.421875" style="1" bestFit="1" customWidth="1"/>
    <col min="12721" max="12724" width="9.140625" style="1" customWidth="1"/>
    <col min="12725" max="12725" width="9.421875" style="1" bestFit="1" customWidth="1"/>
    <col min="12726" max="12727" width="12.8515625" style="1" bestFit="1" customWidth="1"/>
    <col min="12728" max="12728" width="9.421875" style="1" bestFit="1" customWidth="1"/>
    <col min="12729" max="12732" width="9.140625" style="1" customWidth="1"/>
    <col min="12733" max="12733" width="9.421875" style="1" bestFit="1" customWidth="1"/>
    <col min="12734" max="12735" width="12.8515625" style="1" bestFit="1" customWidth="1"/>
    <col min="12736" max="12736" width="9.421875" style="1" bestFit="1" customWidth="1"/>
    <col min="12737" max="12740" width="9.140625" style="1" customWidth="1"/>
    <col min="12741" max="12741" width="9.421875" style="1" bestFit="1" customWidth="1"/>
    <col min="12742" max="12743" width="12.8515625" style="1" bestFit="1" customWidth="1"/>
    <col min="12744" max="12744" width="9.421875" style="1" bestFit="1" customWidth="1"/>
    <col min="12745" max="12748" width="9.140625" style="1" customWidth="1"/>
    <col min="12749" max="12749" width="9.421875" style="1" bestFit="1" customWidth="1"/>
    <col min="12750" max="12751" width="12.8515625" style="1" bestFit="1" customWidth="1"/>
    <col min="12752" max="12752" width="9.421875" style="1" bestFit="1" customWidth="1"/>
    <col min="12753" max="12756" width="9.140625" style="1" customWidth="1"/>
    <col min="12757" max="12757" width="9.421875" style="1" bestFit="1" customWidth="1"/>
    <col min="12758" max="12759" width="12.8515625" style="1" bestFit="1" customWidth="1"/>
    <col min="12760" max="12760" width="9.421875" style="1" bestFit="1" customWidth="1"/>
    <col min="12761" max="12764" width="9.140625" style="1" customWidth="1"/>
    <col min="12765" max="12765" width="9.421875" style="1" bestFit="1" customWidth="1"/>
    <col min="12766" max="12767" width="12.8515625" style="1" bestFit="1" customWidth="1"/>
    <col min="12768" max="12768" width="9.421875" style="1" bestFit="1" customWidth="1"/>
    <col min="12769" max="12772" width="9.140625" style="1" customWidth="1"/>
    <col min="12773" max="12773" width="9.421875" style="1" bestFit="1" customWidth="1"/>
    <col min="12774" max="12775" width="12.8515625" style="1" bestFit="1" customWidth="1"/>
    <col min="12776" max="12776" width="9.421875" style="1" bestFit="1" customWidth="1"/>
    <col min="12777" max="12780" width="9.140625" style="1" customWidth="1"/>
    <col min="12781" max="12781" width="9.421875" style="1" bestFit="1" customWidth="1"/>
    <col min="12782" max="12783" width="12.8515625" style="1" bestFit="1" customWidth="1"/>
    <col min="12784" max="12784" width="9.421875" style="1" bestFit="1" customWidth="1"/>
    <col min="12785" max="12788" width="9.140625" style="1" customWidth="1"/>
    <col min="12789" max="12789" width="9.421875" style="1" bestFit="1" customWidth="1"/>
    <col min="12790" max="12791" width="12.8515625" style="1" bestFit="1" customWidth="1"/>
    <col min="12792" max="12792" width="9.421875" style="1" bestFit="1" customWidth="1"/>
    <col min="12793" max="12796" width="9.140625" style="1" customWidth="1"/>
    <col min="12797" max="12797" width="11.57421875" style="1" customWidth="1"/>
    <col min="12798" max="12798" width="16.00390625" style="1" customWidth="1"/>
    <col min="12799" max="12799" width="86.57421875" style="1" customWidth="1"/>
    <col min="12800" max="12800" width="10.140625" style="1" customWidth="1"/>
    <col min="12801" max="12801" width="18.28125" style="1" customWidth="1"/>
    <col min="12802" max="12803" width="9.140625" style="1" hidden="1" customWidth="1"/>
    <col min="12804" max="12804" width="21.421875" style="1" customWidth="1"/>
    <col min="12805" max="12806" width="9.140625" style="1" hidden="1" customWidth="1"/>
    <col min="12807" max="12807" width="25.7109375" style="1" customWidth="1"/>
    <col min="12808" max="12808" width="9.140625" style="1" hidden="1" customWidth="1"/>
    <col min="12809" max="12809" width="4.7109375" style="1" customWidth="1"/>
    <col min="12810" max="12816" width="9.140625" style="1" hidden="1" customWidth="1"/>
    <col min="12817" max="12817" width="15.57421875" style="1" customWidth="1"/>
    <col min="12818" max="12818" width="18.7109375" style="1" customWidth="1"/>
    <col min="12819" max="12819" width="25.7109375" style="1" customWidth="1"/>
    <col min="12820" max="12820" width="15.57421875" style="1" customWidth="1"/>
    <col min="12821" max="12821" width="18.7109375" style="1" customWidth="1"/>
    <col min="12822" max="12822" width="25.7109375" style="1" customWidth="1"/>
    <col min="12823" max="12823" width="15.57421875" style="1" customWidth="1"/>
    <col min="12824" max="12824" width="18.7109375" style="1" customWidth="1"/>
    <col min="12825" max="12825" width="25.7109375" style="1" customWidth="1"/>
    <col min="12826" max="12826" width="9.140625" style="1" customWidth="1"/>
    <col min="12827" max="12827" width="17.421875" style="1" customWidth="1"/>
    <col min="12828" max="12828" width="9.140625" style="1" customWidth="1"/>
    <col min="12829" max="12829" width="9.421875" style="1" bestFit="1" customWidth="1"/>
    <col min="12830" max="12831" width="12.8515625" style="1" bestFit="1" customWidth="1"/>
    <col min="12832" max="12832" width="9.421875" style="1" bestFit="1" customWidth="1"/>
    <col min="12833" max="12836" width="9.140625" style="1" customWidth="1"/>
    <col min="12837" max="12837" width="9.421875" style="1" bestFit="1" customWidth="1"/>
    <col min="12838" max="12839" width="12.8515625" style="1" bestFit="1" customWidth="1"/>
    <col min="12840" max="12840" width="9.421875" style="1" bestFit="1" customWidth="1"/>
    <col min="12841" max="12844" width="9.140625" style="1" customWidth="1"/>
    <col min="12845" max="12845" width="9.421875" style="1" bestFit="1" customWidth="1"/>
    <col min="12846" max="12847" width="12.8515625" style="1" bestFit="1" customWidth="1"/>
    <col min="12848" max="12848" width="9.421875" style="1" bestFit="1" customWidth="1"/>
    <col min="12849" max="12852" width="9.140625" style="1" customWidth="1"/>
    <col min="12853" max="12853" width="9.421875" style="1" bestFit="1" customWidth="1"/>
    <col min="12854" max="12855" width="12.8515625" style="1" bestFit="1" customWidth="1"/>
    <col min="12856" max="12856" width="9.421875" style="1" bestFit="1" customWidth="1"/>
    <col min="12857" max="12860" width="9.140625" style="1" customWidth="1"/>
    <col min="12861" max="12861" width="9.421875" style="1" bestFit="1" customWidth="1"/>
    <col min="12862" max="12863" width="12.8515625" style="1" bestFit="1" customWidth="1"/>
    <col min="12864" max="12864" width="9.421875" style="1" bestFit="1" customWidth="1"/>
    <col min="12865" max="12868" width="9.140625" style="1" customWidth="1"/>
    <col min="12869" max="12869" width="9.421875" style="1" bestFit="1" customWidth="1"/>
    <col min="12870" max="12871" width="12.8515625" style="1" bestFit="1" customWidth="1"/>
    <col min="12872" max="12872" width="9.421875" style="1" bestFit="1" customWidth="1"/>
    <col min="12873" max="12876" width="9.140625" style="1" customWidth="1"/>
    <col min="12877" max="12877" width="9.421875" style="1" bestFit="1" customWidth="1"/>
    <col min="12878" max="12879" width="12.8515625" style="1" bestFit="1" customWidth="1"/>
    <col min="12880" max="12880" width="9.421875" style="1" bestFit="1" customWidth="1"/>
    <col min="12881" max="12884" width="9.140625" style="1" customWidth="1"/>
    <col min="12885" max="12885" width="9.421875" style="1" bestFit="1" customWidth="1"/>
    <col min="12886" max="12887" width="12.8515625" style="1" bestFit="1" customWidth="1"/>
    <col min="12888" max="12888" width="9.421875" style="1" bestFit="1" customWidth="1"/>
    <col min="12889" max="12892" width="9.140625" style="1" customWidth="1"/>
    <col min="12893" max="12893" width="9.421875" style="1" bestFit="1" customWidth="1"/>
    <col min="12894" max="12895" width="12.8515625" style="1" bestFit="1" customWidth="1"/>
    <col min="12896" max="12896" width="9.421875" style="1" bestFit="1" customWidth="1"/>
    <col min="12897" max="12900" width="9.140625" style="1" customWidth="1"/>
    <col min="12901" max="12901" width="9.421875" style="1" bestFit="1" customWidth="1"/>
    <col min="12902" max="12903" width="12.8515625" style="1" bestFit="1" customWidth="1"/>
    <col min="12904" max="12904" width="9.421875" style="1" bestFit="1" customWidth="1"/>
    <col min="12905" max="12908" width="9.140625" style="1" customWidth="1"/>
    <col min="12909" max="12909" width="9.421875" style="1" bestFit="1" customWidth="1"/>
    <col min="12910" max="12911" width="12.8515625" style="1" bestFit="1" customWidth="1"/>
    <col min="12912" max="12912" width="9.421875" style="1" bestFit="1" customWidth="1"/>
    <col min="12913" max="12916" width="9.140625" style="1" customWidth="1"/>
    <col min="12917" max="12917" width="9.421875" style="1" bestFit="1" customWidth="1"/>
    <col min="12918" max="12919" width="12.8515625" style="1" bestFit="1" customWidth="1"/>
    <col min="12920" max="12920" width="9.421875" style="1" bestFit="1" customWidth="1"/>
    <col min="12921" max="12924" width="9.140625" style="1" customWidth="1"/>
    <col min="12925" max="12925" width="9.421875" style="1" bestFit="1" customWidth="1"/>
    <col min="12926" max="12927" width="12.8515625" style="1" bestFit="1" customWidth="1"/>
    <col min="12928" max="12928" width="9.421875" style="1" bestFit="1" customWidth="1"/>
    <col min="12929" max="12932" width="9.140625" style="1" customWidth="1"/>
    <col min="12933" max="12933" width="9.421875" style="1" bestFit="1" customWidth="1"/>
    <col min="12934" max="12935" width="12.8515625" style="1" bestFit="1" customWidth="1"/>
    <col min="12936" max="12936" width="9.421875" style="1" bestFit="1" customWidth="1"/>
    <col min="12937" max="12940" width="9.140625" style="1" customWidth="1"/>
    <col min="12941" max="12941" width="9.421875" style="1" bestFit="1" customWidth="1"/>
    <col min="12942" max="12943" width="12.8515625" style="1" bestFit="1" customWidth="1"/>
    <col min="12944" max="12944" width="9.421875" style="1" bestFit="1" customWidth="1"/>
    <col min="12945" max="12948" width="9.140625" style="1" customWidth="1"/>
    <col min="12949" max="12949" width="9.421875" style="1" bestFit="1" customWidth="1"/>
    <col min="12950" max="12951" width="12.8515625" style="1" bestFit="1" customWidth="1"/>
    <col min="12952" max="12952" width="9.421875" style="1" bestFit="1" customWidth="1"/>
    <col min="12953" max="12956" width="9.140625" style="1" customWidth="1"/>
    <col min="12957" max="12957" width="9.421875" style="1" bestFit="1" customWidth="1"/>
    <col min="12958" max="12959" width="12.8515625" style="1" bestFit="1" customWidth="1"/>
    <col min="12960" max="12960" width="9.421875" style="1" bestFit="1" customWidth="1"/>
    <col min="12961" max="12964" width="9.140625" style="1" customWidth="1"/>
    <col min="12965" max="12965" width="9.421875" style="1" bestFit="1" customWidth="1"/>
    <col min="12966" max="12967" width="12.8515625" style="1" bestFit="1" customWidth="1"/>
    <col min="12968" max="12968" width="9.421875" style="1" bestFit="1" customWidth="1"/>
    <col min="12969" max="12972" width="9.140625" style="1" customWidth="1"/>
    <col min="12973" max="12973" width="9.421875" style="1" bestFit="1" customWidth="1"/>
    <col min="12974" max="12975" width="12.8515625" style="1" bestFit="1" customWidth="1"/>
    <col min="12976" max="12976" width="9.421875" style="1" bestFit="1" customWidth="1"/>
    <col min="12977" max="12980" width="9.140625" style="1" customWidth="1"/>
    <col min="12981" max="12981" width="9.421875" style="1" bestFit="1" customWidth="1"/>
    <col min="12982" max="12983" width="12.8515625" style="1" bestFit="1" customWidth="1"/>
    <col min="12984" max="12984" width="9.421875" style="1" bestFit="1" customWidth="1"/>
    <col min="12985" max="12988" width="9.140625" style="1" customWidth="1"/>
    <col min="12989" max="12989" width="9.421875" style="1" bestFit="1" customWidth="1"/>
    <col min="12990" max="12991" width="12.8515625" style="1" bestFit="1" customWidth="1"/>
    <col min="12992" max="12992" width="9.421875" style="1" bestFit="1" customWidth="1"/>
    <col min="12993" max="12996" width="9.140625" style="1" customWidth="1"/>
    <col min="12997" max="12997" width="9.421875" style="1" bestFit="1" customWidth="1"/>
    <col min="12998" max="12999" width="12.8515625" style="1" bestFit="1" customWidth="1"/>
    <col min="13000" max="13000" width="9.421875" style="1" bestFit="1" customWidth="1"/>
    <col min="13001" max="13004" width="9.140625" style="1" customWidth="1"/>
    <col min="13005" max="13005" width="9.421875" style="1" bestFit="1" customWidth="1"/>
    <col min="13006" max="13007" width="12.8515625" style="1" bestFit="1" customWidth="1"/>
    <col min="13008" max="13008" width="9.421875" style="1" bestFit="1" customWidth="1"/>
    <col min="13009" max="13012" width="9.140625" style="1" customWidth="1"/>
    <col min="13013" max="13013" width="9.421875" style="1" bestFit="1" customWidth="1"/>
    <col min="13014" max="13015" width="12.8515625" style="1" bestFit="1" customWidth="1"/>
    <col min="13016" max="13016" width="9.421875" style="1" bestFit="1" customWidth="1"/>
    <col min="13017" max="13020" width="9.140625" style="1" customWidth="1"/>
    <col min="13021" max="13021" width="9.421875" style="1" bestFit="1" customWidth="1"/>
    <col min="13022" max="13023" width="12.8515625" style="1" bestFit="1" customWidth="1"/>
    <col min="13024" max="13024" width="9.421875" style="1" bestFit="1" customWidth="1"/>
    <col min="13025" max="13028" width="9.140625" style="1" customWidth="1"/>
    <col min="13029" max="13029" width="9.421875" style="1" bestFit="1" customWidth="1"/>
    <col min="13030" max="13031" width="12.8515625" style="1" bestFit="1" customWidth="1"/>
    <col min="13032" max="13032" width="9.421875" style="1" bestFit="1" customWidth="1"/>
    <col min="13033" max="13036" width="9.140625" style="1" customWidth="1"/>
    <col min="13037" max="13037" width="9.421875" style="1" bestFit="1" customWidth="1"/>
    <col min="13038" max="13039" width="12.8515625" style="1" bestFit="1" customWidth="1"/>
    <col min="13040" max="13040" width="9.421875" style="1" bestFit="1" customWidth="1"/>
    <col min="13041" max="13044" width="9.140625" style="1" customWidth="1"/>
    <col min="13045" max="13045" width="9.421875" style="1" bestFit="1" customWidth="1"/>
    <col min="13046" max="13047" width="12.8515625" style="1" bestFit="1" customWidth="1"/>
    <col min="13048" max="13048" width="9.421875" style="1" bestFit="1" customWidth="1"/>
    <col min="13049" max="13052" width="9.140625" style="1" customWidth="1"/>
    <col min="13053" max="13053" width="11.57421875" style="1" customWidth="1"/>
    <col min="13054" max="13054" width="16.00390625" style="1" customWidth="1"/>
    <col min="13055" max="13055" width="86.57421875" style="1" customWidth="1"/>
    <col min="13056" max="13056" width="10.140625" style="1" customWidth="1"/>
    <col min="13057" max="13057" width="18.28125" style="1" customWidth="1"/>
    <col min="13058" max="13059" width="9.140625" style="1" hidden="1" customWidth="1"/>
    <col min="13060" max="13060" width="21.421875" style="1" customWidth="1"/>
    <col min="13061" max="13062" width="9.140625" style="1" hidden="1" customWidth="1"/>
    <col min="13063" max="13063" width="25.7109375" style="1" customWidth="1"/>
    <col min="13064" max="13064" width="9.140625" style="1" hidden="1" customWidth="1"/>
    <col min="13065" max="13065" width="4.7109375" style="1" customWidth="1"/>
    <col min="13066" max="13072" width="9.140625" style="1" hidden="1" customWidth="1"/>
    <col min="13073" max="13073" width="15.57421875" style="1" customWidth="1"/>
    <col min="13074" max="13074" width="18.7109375" style="1" customWidth="1"/>
    <col min="13075" max="13075" width="25.7109375" style="1" customWidth="1"/>
    <col min="13076" max="13076" width="15.57421875" style="1" customWidth="1"/>
    <col min="13077" max="13077" width="18.7109375" style="1" customWidth="1"/>
    <col min="13078" max="13078" width="25.7109375" style="1" customWidth="1"/>
    <col min="13079" max="13079" width="15.57421875" style="1" customWidth="1"/>
    <col min="13080" max="13080" width="18.7109375" style="1" customWidth="1"/>
    <col min="13081" max="13081" width="25.7109375" style="1" customWidth="1"/>
    <col min="13082" max="13082" width="9.140625" style="1" customWidth="1"/>
    <col min="13083" max="13083" width="17.421875" style="1" customWidth="1"/>
    <col min="13084" max="13084" width="9.140625" style="1" customWidth="1"/>
    <col min="13085" max="13085" width="9.421875" style="1" bestFit="1" customWidth="1"/>
    <col min="13086" max="13087" width="12.8515625" style="1" bestFit="1" customWidth="1"/>
    <col min="13088" max="13088" width="9.421875" style="1" bestFit="1" customWidth="1"/>
    <col min="13089" max="13092" width="9.140625" style="1" customWidth="1"/>
    <col min="13093" max="13093" width="9.421875" style="1" bestFit="1" customWidth="1"/>
    <col min="13094" max="13095" width="12.8515625" style="1" bestFit="1" customWidth="1"/>
    <col min="13096" max="13096" width="9.421875" style="1" bestFit="1" customWidth="1"/>
    <col min="13097" max="13100" width="9.140625" style="1" customWidth="1"/>
    <col min="13101" max="13101" width="9.421875" style="1" bestFit="1" customWidth="1"/>
    <col min="13102" max="13103" width="12.8515625" style="1" bestFit="1" customWidth="1"/>
    <col min="13104" max="13104" width="9.421875" style="1" bestFit="1" customWidth="1"/>
    <col min="13105" max="13108" width="9.140625" style="1" customWidth="1"/>
    <col min="13109" max="13109" width="9.421875" style="1" bestFit="1" customWidth="1"/>
    <col min="13110" max="13111" width="12.8515625" style="1" bestFit="1" customWidth="1"/>
    <col min="13112" max="13112" width="9.421875" style="1" bestFit="1" customWidth="1"/>
    <col min="13113" max="13116" width="9.140625" style="1" customWidth="1"/>
    <col min="13117" max="13117" width="9.421875" style="1" bestFit="1" customWidth="1"/>
    <col min="13118" max="13119" width="12.8515625" style="1" bestFit="1" customWidth="1"/>
    <col min="13120" max="13120" width="9.421875" style="1" bestFit="1" customWidth="1"/>
    <col min="13121" max="13124" width="9.140625" style="1" customWidth="1"/>
    <col min="13125" max="13125" width="9.421875" style="1" bestFit="1" customWidth="1"/>
    <col min="13126" max="13127" width="12.8515625" style="1" bestFit="1" customWidth="1"/>
    <col min="13128" max="13128" width="9.421875" style="1" bestFit="1" customWidth="1"/>
    <col min="13129" max="13132" width="9.140625" style="1" customWidth="1"/>
    <col min="13133" max="13133" width="9.421875" style="1" bestFit="1" customWidth="1"/>
    <col min="13134" max="13135" width="12.8515625" style="1" bestFit="1" customWidth="1"/>
    <col min="13136" max="13136" width="9.421875" style="1" bestFit="1" customWidth="1"/>
    <col min="13137" max="13140" width="9.140625" style="1" customWidth="1"/>
    <col min="13141" max="13141" width="9.421875" style="1" bestFit="1" customWidth="1"/>
    <col min="13142" max="13143" width="12.8515625" style="1" bestFit="1" customWidth="1"/>
    <col min="13144" max="13144" width="9.421875" style="1" bestFit="1" customWidth="1"/>
    <col min="13145" max="13148" width="9.140625" style="1" customWidth="1"/>
    <col min="13149" max="13149" width="9.421875" style="1" bestFit="1" customWidth="1"/>
    <col min="13150" max="13151" width="12.8515625" style="1" bestFit="1" customWidth="1"/>
    <col min="13152" max="13152" width="9.421875" style="1" bestFit="1" customWidth="1"/>
    <col min="13153" max="13156" width="9.140625" style="1" customWidth="1"/>
    <col min="13157" max="13157" width="9.421875" style="1" bestFit="1" customWidth="1"/>
    <col min="13158" max="13159" width="12.8515625" style="1" bestFit="1" customWidth="1"/>
    <col min="13160" max="13160" width="9.421875" style="1" bestFit="1" customWidth="1"/>
    <col min="13161" max="13164" width="9.140625" style="1" customWidth="1"/>
    <col min="13165" max="13165" width="9.421875" style="1" bestFit="1" customWidth="1"/>
    <col min="13166" max="13167" width="12.8515625" style="1" bestFit="1" customWidth="1"/>
    <col min="13168" max="13168" width="9.421875" style="1" bestFit="1" customWidth="1"/>
    <col min="13169" max="13172" width="9.140625" style="1" customWidth="1"/>
    <col min="13173" max="13173" width="9.421875" style="1" bestFit="1" customWidth="1"/>
    <col min="13174" max="13175" width="12.8515625" style="1" bestFit="1" customWidth="1"/>
    <col min="13176" max="13176" width="9.421875" style="1" bestFit="1" customWidth="1"/>
    <col min="13177" max="13180" width="9.140625" style="1" customWidth="1"/>
    <col min="13181" max="13181" width="9.421875" style="1" bestFit="1" customWidth="1"/>
    <col min="13182" max="13183" width="12.8515625" style="1" bestFit="1" customWidth="1"/>
    <col min="13184" max="13184" width="9.421875" style="1" bestFit="1" customWidth="1"/>
    <col min="13185" max="13188" width="9.140625" style="1" customWidth="1"/>
    <col min="13189" max="13189" width="9.421875" style="1" bestFit="1" customWidth="1"/>
    <col min="13190" max="13191" width="12.8515625" style="1" bestFit="1" customWidth="1"/>
    <col min="13192" max="13192" width="9.421875" style="1" bestFit="1" customWidth="1"/>
    <col min="13193" max="13196" width="9.140625" style="1" customWidth="1"/>
    <col min="13197" max="13197" width="9.421875" style="1" bestFit="1" customWidth="1"/>
    <col min="13198" max="13199" width="12.8515625" style="1" bestFit="1" customWidth="1"/>
    <col min="13200" max="13200" width="9.421875" style="1" bestFit="1" customWidth="1"/>
    <col min="13201" max="13204" width="9.140625" style="1" customWidth="1"/>
    <col min="13205" max="13205" width="9.421875" style="1" bestFit="1" customWidth="1"/>
    <col min="13206" max="13207" width="12.8515625" style="1" bestFit="1" customWidth="1"/>
    <col min="13208" max="13208" width="9.421875" style="1" bestFit="1" customWidth="1"/>
    <col min="13209" max="13212" width="9.140625" style="1" customWidth="1"/>
    <col min="13213" max="13213" width="9.421875" style="1" bestFit="1" customWidth="1"/>
    <col min="13214" max="13215" width="12.8515625" style="1" bestFit="1" customWidth="1"/>
    <col min="13216" max="13216" width="9.421875" style="1" bestFit="1" customWidth="1"/>
    <col min="13217" max="13220" width="9.140625" style="1" customWidth="1"/>
    <col min="13221" max="13221" width="9.421875" style="1" bestFit="1" customWidth="1"/>
    <col min="13222" max="13223" width="12.8515625" style="1" bestFit="1" customWidth="1"/>
    <col min="13224" max="13224" width="9.421875" style="1" bestFit="1" customWidth="1"/>
    <col min="13225" max="13228" width="9.140625" style="1" customWidth="1"/>
    <col min="13229" max="13229" width="9.421875" style="1" bestFit="1" customWidth="1"/>
    <col min="13230" max="13231" width="12.8515625" style="1" bestFit="1" customWidth="1"/>
    <col min="13232" max="13232" width="9.421875" style="1" bestFit="1" customWidth="1"/>
    <col min="13233" max="13236" width="9.140625" style="1" customWidth="1"/>
    <col min="13237" max="13237" width="9.421875" style="1" bestFit="1" customWidth="1"/>
    <col min="13238" max="13239" width="12.8515625" style="1" bestFit="1" customWidth="1"/>
    <col min="13240" max="13240" width="9.421875" style="1" bestFit="1" customWidth="1"/>
    <col min="13241" max="13244" width="9.140625" style="1" customWidth="1"/>
    <col min="13245" max="13245" width="9.421875" style="1" bestFit="1" customWidth="1"/>
    <col min="13246" max="13247" width="12.8515625" style="1" bestFit="1" customWidth="1"/>
    <col min="13248" max="13248" width="9.421875" style="1" bestFit="1" customWidth="1"/>
    <col min="13249" max="13252" width="9.140625" style="1" customWidth="1"/>
    <col min="13253" max="13253" width="9.421875" style="1" bestFit="1" customWidth="1"/>
    <col min="13254" max="13255" width="12.8515625" style="1" bestFit="1" customWidth="1"/>
    <col min="13256" max="13256" width="9.421875" style="1" bestFit="1" customWidth="1"/>
    <col min="13257" max="13260" width="9.140625" style="1" customWidth="1"/>
    <col min="13261" max="13261" width="9.421875" style="1" bestFit="1" customWidth="1"/>
    <col min="13262" max="13263" width="12.8515625" style="1" bestFit="1" customWidth="1"/>
    <col min="13264" max="13264" width="9.421875" style="1" bestFit="1" customWidth="1"/>
    <col min="13265" max="13268" width="9.140625" style="1" customWidth="1"/>
    <col min="13269" max="13269" width="9.421875" style="1" bestFit="1" customWidth="1"/>
    <col min="13270" max="13271" width="12.8515625" style="1" bestFit="1" customWidth="1"/>
    <col min="13272" max="13272" width="9.421875" style="1" bestFit="1" customWidth="1"/>
    <col min="13273" max="13276" width="9.140625" style="1" customWidth="1"/>
    <col min="13277" max="13277" width="9.421875" style="1" bestFit="1" customWidth="1"/>
    <col min="13278" max="13279" width="12.8515625" style="1" bestFit="1" customWidth="1"/>
    <col min="13280" max="13280" width="9.421875" style="1" bestFit="1" customWidth="1"/>
    <col min="13281" max="13284" width="9.140625" style="1" customWidth="1"/>
    <col min="13285" max="13285" width="9.421875" style="1" bestFit="1" customWidth="1"/>
    <col min="13286" max="13287" width="12.8515625" style="1" bestFit="1" customWidth="1"/>
    <col min="13288" max="13288" width="9.421875" style="1" bestFit="1" customWidth="1"/>
    <col min="13289" max="13292" width="9.140625" style="1" customWidth="1"/>
    <col min="13293" max="13293" width="9.421875" style="1" bestFit="1" customWidth="1"/>
    <col min="13294" max="13295" width="12.8515625" style="1" bestFit="1" customWidth="1"/>
    <col min="13296" max="13296" width="9.421875" style="1" bestFit="1" customWidth="1"/>
    <col min="13297" max="13300" width="9.140625" style="1" customWidth="1"/>
    <col min="13301" max="13301" width="9.421875" style="1" bestFit="1" customWidth="1"/>
    <col min="13302" max="13303" width="12.8515625" style="1" bestFit="1" customWidth="1"/>
    <col min="13304" max="13304" width="9.421875" style="1" bestFit="1" customWidth="1"/>
    <col min="13305" max="13308" width="9.140625" style="1" customWidth="1"/>
    <col min="13309" max="13309" width="11.57421875" style="1" customWidth="1"/>
    <col min="13310" max="13310" width="16.00390625" style="1" customWidth="1"/>
    <col min="13311" max="13311" width="86.57421875" style="1" customWidth="1"/>
    <col min="13312" max="13312" width="10.140625" style="1" customWidth="1"/>
    <col min="13313" max="13313" width="18.28125" style="1" customWidth="1"/>
    <col min="13314" max="13315" width="9.140625" style="1" hidden="1" customWidth="1"/>
    <col min="13316" max="13316" width="21.421875" style="1" customWidth="1"/>
    <col min="13317" max="13318" width="9.140625" style="1" hidden="1" customWidth="1"/>
    <col min="13319" max="13319" width="25.7109375" style="1" customWidth="1"/>
    <col min="13320" max="13320" width="9.140625" style="1" hidden="1" customWidth="1"/>
    <col min="13321" max="13321" width="4.7109375" style="1" customWidth="1"/>
    <col min="13322" max="13328" width="9.140625" style="1" hidden="1" customWidth="1"/>
    <col min="13329" max="13329" width="15.57421875" style="1" customWidth="1"/>
    <col min="13330" max="13330" width="18.7109375" style="1" customWidth="1"/>
    <col min="13331" max="13331" width="25.7109375" style="1" customWidth="1"/>
    <col min="13332" max="13332" width="15.57421875" style="1" customWidth="1"/>
    <col min="13333" max="13333" width="18.7109375" style="1" customWidth="1"/>
    <col min="13334" max="13334" width="25.7109375" style="1" customWidth="1"/>
    <col min="13335" max="13335" width="15.57421875" style="1" customWidth="1"/>
    <col min="13336" max="13336" width="18.7109375" style="1" customWidth="1"/>
    <col min="13337" max="13337" width="25.7109375" style="1" customWidth="1"/>
    <col min="13338" max="13338" width="9.140625" style="1" customWidth="1"/>
    <col min="13339" max="13339" width="17.421875" style="1" customWidth="1"/>
    <col min="13340" max="13340" width="9.140625" style="1" customWidth="1"/>
    <col min="13341" max="13341" width="9.421875" style="1" bestFit="1" customWidth="1"/>
    <col min="13342" max="13343" width="12.8515625" style="1" bestFit="1" customWidth="1"/>
    <col min="13344" max="13344" width="9.421875" style="1" bestFit="1" customWidth="1"/>
    <col min="13345" max="13348" width="9.140625" style="1" customWidth="1"/>
    <col min="13349" max="13349" width="9.421875" style="1" bestFit="1" customWidth="1"/>
    <col min="13350" max="13351" width="12.8515625" style="1" bestFit="1" customWidth="1"/>
    <col min="13352" max="13352" width="9.421875" style="1" bestFit="1" customWidth="1"/>
    <col min="13353" max="13356" width="9.140625" style="1" customWidth="1"/>
    <col min="13357" max="13357" width="9.421875" style="1" bestFit="1" customWidth="1"/>
    <col min="13358" max="13359" width="12.8515625" style="1" bestFit="1" customWidth="1"/>
    <col min="13360" max="13360" width="9.421875" style="1" bestFit="1" customWidth="1"/>
    <col min="13361" max="13364" width="9.140625" style="1" customWidth="1"/>
    <col min="13365" max="13365" width="9.421875" style="1" bestFit="1" customWidth="1"/>
    <col min="13366" max="13367" width="12.8515625" style="1" bestFit="1" customWidth="1"/>
    <col min="13368" max="13368" width="9.421875" style="1" bestFit="1" customWidth="1"/>
    <col min="13369" max="13372" width="9.140625" style="1" customWidth="1"/>
    <col min="13373" max="13373" width="9.421875" style="1" bestFit="1" customWidth="1"/>
    <col min="13374" max="13375" width="12.8515625" style="1" bestFit="1" customWidth="1"/>
    <col min="13376" max="13376" width="9.421875" style="1" bestFit="1" customWidth="1"/>
    <col min="13377" max="13380" width="9.140625" style="1" customWidth="1"/>
    <col min="13381" max="13381" width="9.421875" style="1" bestFit="1" customWidth="1"/>
    <col min="13382" max="13383" width="12.8515625" style="1" bestFit="1" customWidth="1"/>
    <col min="13384" max="13384" width="9.421875" style="1" bestFit="1" customWidth="1"/>
    <col min="13385" max="13388" width="9.140625" style="1" customWidth="1"/>
    <col min="13389" max="13389" width="9.421875" style="1" bestFit="1" customWidth="1"/>
    <col min="13390" max="13391" width="12.8515625" style="1" bestFit="1" customWidth="1"/>
    <col min="13392" max="13392" width="9.421875" style="1" bestFit="1" customWidth="1"/>
    <col min="13393" max="13396" width="9.140625" style="1" customWidth="1"/>
    <col min="13397" max="13397" width="9.421875" style="1" bestFit="1" customWidth="1"/>
    <col min="13398" max="13399" width="12.8515625" style="1" bestFit="1" customWidth="1"/>
    <col min="13400" max="13400" width="9.421875" style="1" bestFit="1" customWidth="1"/>
    <col min="13401" max="13404" width="9.140625" style="1" customWidth="1"/>
    <col min="13405" max="13405" width="9.421875" style="1" bestFit="1" customWidth="1"/>
    <col min="13406" max="13407" width="12.8515625" style="1" bestFit="1" customWidth="1"/>
    <col min="13408" max="13408" width="9.421875" style="1" bestFit="1" customWidth="1"/>
    <col min="13409" max="13412" width="9.140625" style="1" customWidth="1"/>
    <col min="13413" max="13413" width="9.421875" style="1" bestFit="1" customWidth="1"/>
    <col min="13414" max="13415" width="12.8515625" style="1" bestFit="1" customWidth="1"/>
    <col min="13416" max="13416" width="9.421875" style="1" bestFit="1" customWidth="1"/>
    <col min="13417" max="13420" width="9.140625" style="1" customWidth="1"/>
    <col min="13421" max="13421" width="9.421875" style="1" bestFit="1" customWidth="1"/>
    <col min="13422" max="13423" width="12.8515625" style="1" bestFit="1" customWidth="1"/>
    <col min="13424" max="13424" width="9.421875" style="1" bestFit="1" customWidth="1"/>
    <col min="13425" max="13428" width="9.140625" style="1" customWidth="1"/>
    <col min="13429" max="13429" width="9.421875" style="1" bestFit="1" customWidth="1"/>
    <col min="13430" max="13431" width="12.8515625" style="1" bestFit="1" customWidth="1"/>
    <col min="13432" max="13432" width="9.421875" style="1" bestFit="1" customWidth="1"/>
    <col min="13433" max="13436" width="9.140625" style="1" customWidth="1"/>
    <col min="13437" max="13437" width="9.421875" style="1" bestFit="1" customWidth="1"/>
    <col min="13438" max="13439" width="12.8515625" style="1" bestFit="1" customWidth="1"/>
    <col min="13440" max="13440" width="9.421875" style="1" bestFit="1" customWidth="1"/>
    <col min="13441" max="13444" width="9.140625" style="1" customWidth="1"/>
    <col min="13445" max="13445" width="9.421875" style="1" bestFit="1" customWidth="1"/>
    <col min="13446" max="13447" width="12.8515625" style="1" bestFit="1" customWidth="1"/>
    <col min="13448" max="13448" width="9.421875" style="1" bestFit="1" customWidth="1"/>
    <col min="13449" max="13452" width="9.140625" style="1" customWidth="1"/>
    <col min="13453" max="13453" width="9.421875" style="1" bestFit="1" customWidth="1"/>
    <col min="13454" max="13455" width="12.8515625" style="1" bestFit="1" customWidth="1"/>
    <col min="13456" max="13456" width="9.421875" style="1" bestFit="1" customWidth="1"/>
    <col min="13457" max="13460" width="9.140625" style="1" customWidth="1"/>
    <col min="13461" max="13461" width="9.421875" style="1" bestFit="1" customWidth="1"/>
    <col min="13462" max="13463" width="12.8515625" style="1" bestFit="1" customWidth="1"/>
    <col min="13464" max="13464" width="9.421875" style="1" bestFit="1" customWidth="1"/>
    <col min="13465" max="13468" width="9.140625" style="1" customWidth="1"/>
    <col min="13469" max="13469" width="9.421875" style="1" bestFit="1" customWidth="1"/>
    <col min="13470" max="13471" width="12.8515625" style="1" bestFit="1" customWidth="1"/>
    <col min="13472" max="13472" width="9.421875" style="1" bestFit="1" customWidth="1"/>
    <col min="13473" max="13476" width="9.140625" style="1" customWidth="1"/>
    <col min="13477" max="13477" width="9.421875" style="1" bestFit="1" customWidth="1"/>
    <col min="13478" max="13479" width="12.8515625" style="1" bestFit="1" customWidth="1"/>
    <col min="13480" max="13480" width="9.421875" style="1" bestFit="1" customWidth="1"/>
    <col min="13481" max="13484" width="9.140625" style="1" customWidth="1"/>
    <col min="13485" max="13485" width="9.421875" style="1" bestFit="1" customWidth="1"/>
    <col min="13486" max="13487" width="12.8515625" style="1" bestFit="1" customWidth="1"/>
    <col min="13488" max="13488" width="9.421875" style="1" bestFit="1" customWidth="1"/>
    <col min="13489" max="13492" width="9.140625" style="1" customWidth="1"/>
    <col min="13493" max="13493" width="9.421875" style="1" bestFit="1" customWidth="1"/>
    <col min="13494" max="13495" width="12.8515625" style="1" bestFit="1" customWidth="1"/>
    <col min="13496" max="13496" width="9.421875" style="1" bestFit="1" customWidth="1"/>
    <col min="13497" max="13500" width="9.140625" style="1" customWidth="1"/>
    <col min="13501" max="13501" width="9.421875" style="1" bestFit="1" customWidth="1"/>
    <col min="13502" max="13503" width="12.8515625" style="1" bestFit="1" customWidth="1"/>
    <col min="13504" max="13504" width="9.421875" style="1" bestFit="1" customWidth="1"/>
    <col min="13505" max="13508" width="9.140625" style="1" customWidth="1"/>
    <col min="13509" max="13509" width="9.421875" style="1" bestFit="1" customWidth="1"/>
    <col min="13510" max="13511" width="12.8515625" style="1" bestFit="1" customWidth="1"/>
    <col min="13512" max="13512" width="9.421875" style="1" bestFit="1" customWidth="1"/>
    <col min="13513" max="13516" width="9.140625" style="1" customWidth="1"/>
    <col min="13517" max="13517" width="9.421875" style="1" bestFit="1" customWidth="1"/>
    <col min="13518" max="13519" width="12.8515625" style="1" bestFit="1" customWidth="1"/>
    <col min="13520" max="13520" width="9.421875" style="1" bestFit="1" customWidth="1"/>
    <col min="13521" max="13524" width="9.140625" style="1" customWidth="1"/>
    <col min="13525" max="13525" width="9.421875" style="1" bestFit="1" customWidth="1"/>
    <col min="13526" max="13527" width="12.8515625" style="1" bestFit="1" customWidth="1"/>
    <col min="13528" max="13528" width="9.421875" style="1" bestFit="1" customWidth="1"/>
    <col min="13529" max="13532" width="9.140625" style="1" customWidth="1"/>
    <col min="13533" max="13533" width="9.421875" style="1" bestFit="1" customWidth="1"/>
    <col min="13534" max="13535" width="12.8515625" style="1" bestFit="1" customWidth="1"/>
    <col min="13536" max="13536" width="9.421875" style="1" bestFit="1" customWidth="1"/>
    <col min="13537" max="13540" width="9.140625" style="1" customWidth="1"/>
    <col min="13541" max="13541" width="9.421875" style="1" bestFit="1" customWidth="1"/>
    <col min="13542" max="13543" width="12.8515625" style="1" bestFit="1" customWidth="1"/>
    <col min="13544" max="13544" width="9.421875" style="1" bestFit="1" customWidth="1"/>
    <col min="13545" max="13548" width="9.140625" style="1" customWidth="1"/>
    <col min="13549" max="13549" width="9.421875" style="1" bestFit="1" customWidth="1"/>
    <col min="13550" max="13551" width="12.8515625" style="1" bestFit="1" customWidth="1"/>
    <col min="13552" max="13552" width="9.421875" style="1" bestFit="1" customWidth="1"/>
    <col min="13553" max="13556" width="9.140625" style="1" customWidth="1"/>
    <col min="13557" max="13557" width="9.421875" style="1" bestFit="1" customWidth="1"/>
    <col min="13558" max="13559" width="12.8515625" style="1" bestFit="1" customWidth="1"/>
    <col min="13560" max="13560" width="9.421875" style="1" bestFit="1" customWidth="1"/>
    <col min="13561" max="13564" width="9.140625" style="1" customWidth="1"/>
    <col min="13565" max="13565" width="11.57421875" style="1" customWidth="1"/>
    <col min="13566" max="13566" width="16.00390625" style="1" customWidth="1"/>
    <col min="13567" max="13567" width="86.57421875" style="1" customWidth="1"/>
    <col min="13568" max="13568" width="10.140625" style="1" customWidth="1"/>
    <col min="13569" max="13569" width="18.28125" style="1" customWidth="1"/>
    <col min="13570" max="13571" width="9.140625" style="1" hidden="1" customWidth="1"/>
    <col min="13572" max="13572" width="21.421875" style="1" customWidth="1"/>
    <col min="13573" max="13574" width="9.140625" style="1" hidden="1" customWidth="1"/>
    <col min="13575" max="13575" width="25.7109375" style="1" customWidth="1"/>
    <col min="13576" max="13576" width="9.140625" style="1" hidden="1" customWidth="1"/>
    <col min="13577" max="13577" width="4.7109375" style="1" customWidth="1"/>
    <col min="13578" max="13584" width="9.140625" style="1" hidden="1" customWidth="1"/>
    <col min="13585" max="13585" width="15.57421875" style="1" customWidth="1"/>
    <col min="13586" max="13586" width="18.7109375" style="1" customWidth="1"/>
    <col min="13587" max="13587" width="25.7109375" style="1" customWidth="1"/>
    <col min="13588" max="13588" width="15.57421875" style="1" customWidth="1"/>
    <col min="13589" max="13589" width="18.7109375" style="1" customWidth="1"/>
    <col min="13590" max="13590" width="25.7109375" style="1" customWidth="1"/>
    <col min="13591" max="13591" width="15.57421875" style="1" customWidth="1"/>
    <col min="13592" max="13592" width="18.7109375" style="1" customWidth="1"/>
    <col min="13593" max="13593" width="25.7109375" style="1" customWidth="1"/>
    <col min="13594" max="13594" width="9.140625" style="1" customWidth="1"/>
    <col min="13595" max="13595" width="17.421875" style="1" customWidth="1"/>
    <col min="13596" max="13596" width="9.140625" style="1" customWidth="1"/>
    <col min="13597" max="13597" width="9.421875" style="1" bestFit="1" customWidth="1"/>
    <col min="13598" max="13599" width="12.8515625" style="1" bestFit="1" customWidth="1"/>
    <col min="13600" max="13600" width="9.421875" style="1" bestFit="1" customWidth="1"/>
    <col min="13601" max="13604" width="9.140625" style="1" customWidth="1"/>
    <col min="13605" max="13605" width="9.421875" style="1" bestFit="1" customWidth="1"/>
    <col min="13606" max="13607" width="12.8515625" style="1" bestFit="1" customWidth="1"/>
    <col min="13608" max="13608" width="9.421875" style="1" bestFit="1" customWidth="1"/>
    <col min="13609" max="13612" width="9.140625" style="1" customWidth="1"/>
    <col min="13613" max="13613" width="9.421875" style="1" bestFit="1" customWidth="1"/>
    <col min="13614" max="13615" width="12.8515625" style="1" bestFit="1" customWidth="1"/>
    <col min="13616" max="13616" width="9.421875" style="1" bestFit="1" customWidth="1"/>
    <col min="13617" max="13620" width="9.140625" style="1" customWidth="1"/>
    <col min="13621" max="13621" width="9.421875" style="1" bestFit="1" customWidth="1"/>
    <col min="13622" max="13623" width="12.8515625" style="1" bestFit="1" customWidth="1"/>
    <col min="13624" max="13624" width="9.421875" style="1" bestFit="1" customWidth="1"/>
    <col min="13625" max="13628" width="9.140625" style="1" customWidth="1"/>
    <col min="13629" max="13629" width="9.421875" style="1" bestFit="1" customWidth="1"/>
    <col min="13630" max="13631" width="12.8515625" style="1" bestFit="1" customWidth="1"/>
    <col min="13632" max="13632" width="9.421875" style="1" bestFit="1" customWidth="1"/>
    <col min="13633" max="13636" width="9.140625" style="1" customWidth="1"/>
    <col min="13637" max="13637" width="9.421875" style="1" bestFit="1" customWidth="1"/>
    <col min="13638" max="13639" width="12.8515625" style="1" bestFit="1" customWidth="1"/>
    <col min="13640" max="13640" width="9.421875" style="1" bestFit="1" customWidth="1"/>
    <col min="13641" max="13644" width="9.140625" style="1" customWidth="1"/>
    <col min="13645" max="13645" width="9.421875" style="1" bestFit="1" customWidth="1"/>
    <col min="13646" max="13647" width="12.8515625" style="1" bestFit="1" customWidth="1"/>
    <col min="13648" max="13648" width="9.421875" style="1" bestFit="1" customWidth="1"/>
    <col min="13649" max="13652" width="9.140625" style="1" customWidth="1"/>
    <col min="13653" max="13653" width="9.421875" style="1" bestFit="1" customWidth="1"/>
    <col min="13654" max="13655" width="12.8515625" style="1" bestFit="1" customWidth="1"/>
    <col min="13656" max="13656" width="9.421875" style="1" bestFit="1" customWidth="1"/>
    <col min="13657" max="13660" width="9.140625" style="1" customWidth="1"/>
    <col min="13661" max="13661" width="9.421875" style="1" bestFit="1" customWidth="1"/>
    <col min="13662" max="13663" width="12.8515625" style="1" bestFit="1" customWidth="1"/>
    <col min="13664" max="13664" width="9.421875" style="1" bestFit="1" customWidth="1"/>
    <col min="13665" max="13668" width="9.140625" style="1" customWidth="1"/>
    <col min="13669" max="13669" width="9.421875" style="1" bestFit="1" customWidth="1"/>
    <col min="13670" max="13671" width="12.8515625" style="1" bestFit="1" customWidth="1"/>
    <col min="13672" max="13672" width="9.421875" style="1" bestFit="1" customWidth="1"/>
    <col min="13673" max="13676" width="9.140625" style="1" customWidth="1"/>
    <col min="13677" max="13677" width="9.421875" style="1" bestFit="1" customWidth="1"/>
    <col min="13678" max="13679" width="12.8515625" style="1" bestFit="1" customWidth="1"/>
    <col min="13680" max="13680" width="9.421875" style="1" bestFit="1" customWidth="1"/>
    <col min="13681" max="13684" width="9.140625" style="1" customWidth="1"/>
    <col min="13685" max="13685" width="9.421875" style="1" bestFit="1" customWidth="1"/>
    <col min="13686" max="13687" width="12.8515625" style="1" bestFit="1" customWidth="1"/>
    <col min="13688" max="13688" width="9.421875" style="1" bestFit="1" customWidth="1"/>
    <col min="13689" max="13692" width="9.140625" style="1" customWidth="1"/>
    <col min="13693" max="13693" width="9.421875" style="1" bestFit="1" customWidth="1"/>
    <col min="13694" max="13695" width="12.8515625" style="1" bestFit="1" customWidth="1"/>
    <col min="13696" max="13696" width="9.421875" style="1" bestFit="1" customWidth="1"/>
    <col min="13697" max="13700" width="9.140625" style="1" customWidth="1"/>
    <col min="13701" max="13701" width="9.421875" style="1" bestFit="1" customWidth="1"/>
    <col min="13702" max="13703" width="12.8515625" style="1" bestFit="1" customWidth="1"/>
    <col min="13704" max="13704" width="9.421875" style="1" bestFit="1" customWidth="1"/>
    <col min="13705" max="13708" width="9.140625" style="1" customWidth="1"/>
    <col min="13709" max="13709" width="9.421875" style="1" bestFit="1" customWidth="1"/>
    <col min="13710" max="13711" width="12.8515625" style="1" bestFit="1" customWidth="1"/>
    <col min="13712" max="13712" width="9.421875" style="1" bestFit="1" customWidth="1"/>
    <col min="13713" max="13716" width="9.140625" style="1" customWidth="1"/>
    <col min="13717" max="13717" width="9.421875" style="1" bestFit="1" customWidth="1"/>
    <col min="13718" max="13719" width="12.8515625" style="1" bestFit="1" customWidth="1"/>
    <col min="13720" max="13720" width="9.421875" style="1" bestFit="1" customWidth="1"/>
    <col min="13721" max="13724" width="9.140625" style="1" customWidth="1"/>
    <col min="13725" max="13725" width="9.421875" style="1" bestFit="1" customWidth="1"/>
    <col min="13726" max="13727" width="12.8515625" style="1" bestFit="1" customWidth="1"/>
    <col min="13728" max="13728" width="9.421875" style="1" bestFit="1" customWidth="1"/>
    <col min="13729" max="13732" width="9.140625" style="1" customWidth="1"/>
    <col min="13733" max="13733" width="9.421875" style="1" bestFit="1" customWidth="1"/>
    <col min="13734" max="13735" width="12.8515625" style="1" bestFit="1" customWidth="1"/>
    <col min="13736" max="13736" width="9.421875" style="1" bestFit="1" customWidth="1"/>
    <col min="13737" max="13740" width="9.140625" style="1" customWidth="1"/>
    <col min="13741" max="13741" width="9.421875" style="1" bestFit="1" customWidth="1"/>
    <col min="13742" max="13743" width="12.8515625" style="1" bestFit="1" customWidth="1"/>
    <col min="13744" max="13744" width="9.421875" style="1" bestFit="1" customWidth="1"/>
    <col min="13745" max="13748" width="9.140625" style="1" customWidth="1"/>
    <col min="13749" max="13749" width="9.421875" style="1" bestFit="1" customWidth="1"/>
    <col min="13750" max="13751" width="12.8515625" style="1" bestFit="1" customWidth="1"/>
    <col min="13752" max="13752" width="9.421875" style="1" bestFit="1" customWidth="1"/>
    <col min="13753" max="13756" width="9.140625" style="1" customWidth="1"/>
    <col min="13757" max="13757" width="9.421875" style="1" bestFit="1" customWidth="1"/>
    <col min="13758" max="13759" width="12.8515625" style="1" bestFit="1" customWidth="1"/>
    <col min="13760" max="13760" width="9.421875" style="1" bestFit="1" customWidth="1"/>
    <col min="13761" max="13764" width="9.140625" style="1" customWidth="1"/>
    <col min="13765" max="13765" width="9.421875" style="1" bestFit="1" customWidth="1"/>
    <col min="13766" max="13767" width="12.8515625" style="1" bestFit="1" customWidth="1"/>
    <col min="13768" max="13768" width="9.421875" style="1" bestFit="1" customWidth="1"/>
    <col min="13769" max="13772" width="9.140625" style="1" customWidth="1"/>
    <col min="13773" max="13773" width="9.421875" style="1" bestFit="1" customWidth="1"/>
    <col min="13774" max="13775" width="12.8515625" style="1" bestFit="1" customWidth="1"/>
    <col min="13776" max="13776" width="9.421875" style="1" bestFit="1" customWidth="1"/>
    <col min="13777" max="13780" width="9.140625" style="1" customWidth="1"/>
    <col min="13781" max="13781" width="9.421875" style="1" bestFit="1" customWidth="1"/>
    <col min="13782" max="13783" width="12.8515625" style="1" bestFit="1" customWidth="1"/>
    <col min="13784" max="13784" width="9.421875" style="1" bestFit="1" customWidth="1"/>
    <col min="13785" max="13788" width="9.140625" style="1" customWidth="1"/>
    <col min="13789" max="13789" width="9.421875" style="1" bestFit="1" customWidth="1"/>
    <col min="13790" max="13791" width="12.8515625" style="1" bestFit="1" customWidth="1"/>
    <col min="13792" max="13792" width="9.421875" style="1" bestFit="1" customWidth="1"/>
    <col min="13793" max="13796" width="9.140625" style="1" customWidth="1"/>
    <col min="13797" max="13797" width="9.421875" style="1" bestFit="1" customWidth="1"/>
    <col min="13798" max="13799" width="12.8515625" style="1" bestFit="1" customWidth="1"/>
    <col min="13800" max="13800" width="9.421875" style="1" bestFit="1" customWidth="1"/>
    <col min="13801" max="13804" width="9.140625" style="1" customWidth="1"/>
    <col min="13805" max="13805" width="9.421875" style="1" bestFit="1" customWidth="1"/>
    <col min="13806" max="13807" width="12.8515625" style="1" bestFit="1" customWidth="1"/>
    <col min="13808" max="13808" width="9.421875" style="1" bestFit="1" customWidth="1"/>
    <col min="13809" max="13812" width="9.140625" style="1" customWidth="1"/>
    <col min="13813" max="13813" width="9.421875" style="1" bestFit="1" customWidth="1"/>
    <col min="13814" max="13815" width="12.8515625" style="1" bestFit="1" customWidth="1"/>
    <col min="13816" max="13816" width="9.421875" style="1" bestFit="1" customWidth="1"/>
    <col min="13817" max="13820" width="9.140625" style="1" customWidth="1"/>
    <col min="13821" max="13821" width="11.57421875" style="1" customWidth="1"/>
    <col min="13822" max="13822" width="16.00390625" style="1" customWidth="1"/>
    <col min="13823" max="13823" width="86.57421875" style="1" customWidth="1"/>
    <col min="13824" max="13824" width="10.140625" style="1" customWidth="1"/>
    <col min="13825" max="13825" width="18.28125" style="1" customWidth="1"/>
    <col min="13826" max="13827" width="9.140625" style="1" hidden="1" customWidth="1"/>
    <col min="13828" max="13828" width="21.421875" style="1" customWidth="1"/>
    <col min="13829" max="13830" width="9.140625" style="1" hidden="1" customWidth="1"/>
    <col min="13831" max="13831" width="25.7109375" style="1" customWidth="1"/>
    <col min="13832" max="13832" width="9.140625" style="1" hidden="1" customWidth="1"/>
    <col min="13833" max="13833" width="4.7109375" style="1" customWidth="1"/>
    <col min="13834" max="13840" width="9.140625" style="1" hidden="1" customWidth="1"/>
    <col min="13841" max="13841" width="15.57421875" style="1" customWidth="1"/>
    <col min="13842" max="13842" width="18.7109375" style="1" customWidth="1"/>
    <col min="13843" max="13843" width="25.7109375" style="1" customWidth="1"/>
    <col min="13844" max="13844" width="15.57421875" style="1" customWidth="1"/>
    <col min="13845" max="13845" width="18.7109375" style="1" customWidth="1"/>
    <col min="13846" max="13846" width="25.7109375" style="1" customWidth="1"/>
    <col min="13847" max="13847" width="15.57421875" style="1" customWidth="1"/>
    <col min="13848" max="13848" width="18.7109375" style="1" customWidth="1"/>
    <col min="13849" max="13849" width="25.7109375" style="1" customWidth="1"/>
    <col min="13850" max="13850" width="9.140625" style="1" customWidth="1"/>
    <col min="13851" max="13851" width="17.421875" style="1" customWidth="1"/>
    <col min="13852" max="13852" width="9.140625" style="1" customWidth="1"/>
    <col min="13853" max="13853" width="9.421875" style="1" bestFit="1" customWidth="1"/>
    <col min="13854" max="13855" width="12.8515625" style="1" bestFit="1" customWidth="1"/>
    <col min="13856" max="13856" width="9.421875" style="1" bestFit="1" customWidth="1"/>
    <col min="13857" max="13860" width="9.140625" style="1" customWidth="1"/>
    <col min="13861" max="13861" width="9.421875" style="1" bestFit="1" customWidth="1"/>
    <col min="13862" max="13863" width="12.8515625" style="1" bestFit="1" customWidth="1"/>
    <col min="13864" max="13864" width="9.421875" style="1" bestFit="1" customWidth="1"/>
    <col min="13865" max="13868" width="9.140625" style="1" customWidth="1"/>
    <col min="13869" max="13869" width="9.421875" style="1" bestFit="1" customWidth="1"/>
    <col min="13870" max="13871" width="12.8515625" style="1" bestFit="1" customWidth="1"/>
    <col min="13872" max="13872" width="9.421875" style="1" bestFit="1" customWidth="1"/>
    <col min="13873" max="13876" width="9.140625" style="1" customWidth="1"/>
    <col min="13877" max="13877" width="9.421875" style="1" bestFit="1" customWidth="1"/>
    <col min="13878" max="13879" width="12.8515625" style="1" bestFit="1" customWidth="1"/>
    <col min="13880" max="13880" width="9.421875" style="1" bestFit="1" customWidth="1"/>
    <col min="13881" max="13884" width="9.140625" style="1" customWidth="1"/>
    <col min="13885" max="13885" width="9.421875" style="1" bestFit="1" customWidth="1"/>
    <col min="13886" max="13887" width="12.8515625" style="1" bestFit="1" customWidth="1"/>
    <col min="13888" max="13888" width="9.421875" style="1" bestFit="1" customWidth="1"/>
    <col min="13889" max="13892" width="9.140625" style="1" customWidth="1"/>
    <col min="13893" max="13893" width="9.421875" style="1" bestFit="1" customWidth="1"/>
    <col min="13894" max="13895" width="12.8515625" style="1" bestFit="1" customWidth="1"/>
    <col min="13896" max="13896" width="9.421875" style="1" bestFit="1" customWidth="1"/>
    <col min="13897" max="13900" width="9.140625" style="1" customWidth="1"/>
    <col min="13901" max="13901" width="9.421875" style="1" bestFit="1" customWidth="1"/>
    <col min="13902" max="13903" width="12.8515625" style="1" bestFit="1" customWidth="1"/>
    <col min="13904" max="13904" width="9.421875" style="1" bestFit="1" customWidth="1"/>
    <col min="13905" max="13908" width="9.140625" style="1" customWidth="1"/>
    <col min="13909" max="13909" width="9.421875" style="1" bestFit="1" customWidth="1"/>
    <col min="13910" max="13911" width="12.8515625" style="1" bestFit="1" customWidth="1"/>
    <col min="13912" max="13912" width="9.421875" style="1" bestFit="1" customWidth="1"/>
    <col min="13913" max="13916" width="9.140625" style="1" customWidth="1"/>
    <col min="13917" max="13917" width="9.421875" style="1" bestFit="1" customWidth="1"/>
    <col min="13918" max="13919" width="12.8515625" style="1" bestFit="1" customWidth="1"/>
    <col min="13920" max="13920" width="9.421875" style="1" bestFit="1" customWidth="1"/>
    <col min="13921" max="13924" width="9.140625" style="1" customWidth="1"/>
    <col min="13925" max="13925" width="9.421875" style="1" bestFit="1" customWidth="1"/>
    <col min="13926" max="13927" width="12.8515625" style="1" bestFit="1" customWidth="1"/>
    <col min="13928" max="13928" width="9.421875" style="1" bestFit="1" customWidth="1"/>
    <col min="13929" max="13932" width="9.140625" style="1" customWidth="1"/>
    <col min="13933" max="13933" width="9.421875" style="1" bestFit="1" customWidth="1"/>
    <col min="13934" max="13935" width="12.8515625" style="1" bestFit="1" customWidth="1"/>
    <col min="13936" max="13936" width="9.421875" style="1" bestFit="1" customWidth="1"/>
    <col min="13937" max="13940" width="9.140625" style="1" customWidth="1"/>
    <col min="13941" max="13941" width="9.421875" style="1" bestFit="1" customWidth="1"/>
    <col min="13942" max="13943" width="12.8515625" style="1" bestFit="1" customWidth="1"/>
    <col min="13944" max="13944" width="9.421875" style="1" bestFit="1" customWidth="1"/>
    <col min="13945" max="13948" width="9.140625" style="1" customWidth="1"/>
    <col min="13949" max="13949" width="9.421875" style="1" bestFit="1" customWidth="1"/>
    <col min="13950" max="13951" width="12.8515625" style="1" bestFit="1" customWidth="1"/>
    <col min="13952" max="13952" width="9.421875" style="1" bestFit="1" customWidth="1"/>
    <col min="13953" max="13956" width="9.140625" style="1" customWidth="1"/>
    <col min="13957" max="13957" width="9.421875" style="1" bestFit="1" customWidth="1"/>
    <col min="13958" max="13959" width="12.8515625" style="1" bestFit="1" customWidth="1"/>
    <col min="13960" max="13960" width="9.421875" style="1" bestFit="1" customWidth="1"/>
    <col min="13961" max="13964" width="9.140625" style="1" customWidth="1"/>
    <col min="13965" max="13965" width="9.421875" style="1" bestFit="1" customWidth="1"/>
    <col min="13966" max="13967" width="12.8515625" style="1" bestFit="1" customWidth="1"/>
    <col min="13968" max="13968" width="9.421875" style="1" bestFit="1" customWidth="1"/>
    <col min="13969" max="13972" width="9.140625" style="1" customWidth="1"/>
    <col min="13973" max="13973" width="9.421875" style="1" bestFit="1" customWidth="1"/>
    <col min="13974" max="13975" width="12.8515625" style="1" bestFit="1" customWidth="1"/>
    <col min="13976" max="13976" width="9.421875" style="1" bestFit="1" customWidth="1"/>
    <col min="13977" max="13980" width="9.140625" style="1" customWidth="1"/>
    <col min="13981" max="13981" width="9.421875" style="1" bestFit="1" customWidth="1"/>
    <col min="13982" max="13983" width="12.8515625" style="1" bestFit="1" customWidth="1"/>
    <col min="13984" max="13984" width="9.421875" style="1" bestFit="1" customWidth="1"/>
    <col min="13985" max="13988" width="9.140625" style="1" customWidth="1"/>
    <col min="13989" max="13989" width="9.421875" style="1" bestFit="1" customWidth="1"/>
    <col min="13990" max="13991" width="12.8515625" style="1" bestFit="1" customWidth="1"/>
    <col min="13992" max="13992" width="9.421875" style="1" bestFit="1" customWidth="1"/>
    <col min="13993" max="13996" width="9.140625" style="1" customWidth="1"/>
    <col min="13997" max="13997" width="9.421875" style="1" bestFit="1" customWidth="1"/>
    <col min="13998" max="13999" width="12.8515625" style="1" bestFit="1" customWidth="1"/>
    <col min="14000" max="14000" width="9.421875" style="1" bestFit="1" customWidth="1"/>
    <col min="14001" max="14004" width="9.140625" style="1" customWidth="1"/>
    <col min="14005" max="14005" width="9.421875" style="1" bestFit="1" customWidth="1"/>
    <col min="14006" max="14007" width="12.8515625" style="1" bestFit="1" customWidth="1"/>
    <col min="14008" max="14008" width="9.421875" style="1" bestFit="1" customWidth="1"/>
    <col min="14009" max="14012" width="9.140625" style="1" customWidth="1"/>
    <col min="14013" max="14013" width="9.421875" style="1" bestFit="1" customWidth="1"/>
    <col min="14014" max="14015" width="12.8515625" style="1" bestFit="1" customWidth="1"/>
    <col min="14016" max="14016" width="9.421875" style="1" bestFit="1" customWidth="1"/>
    <col min="14017" max="14020" width="9.140625" style="1" customWidth="1"/>
    <col min="14021" max="14021" width="9.421875" style="1" bestFit="1" customWidth="1"/>
    <col min="14022" max="14023" width="12.8515625" style="1" bestFit="1" customWidth="1"/>
    <col min="14024" max="14024" width="9.421875" style="1" bestFit="1" customWidth="1"/>
    <col min="14025" max="14028" width="9.140625" style="1" customWidth="1"/>
    <col min="14029" max="14029" width="9.421875" style="1" bestFit="1" customWidth="1"/>
    <col min="14030" max="14031" width="12.8515625" style="1" bestFit="1" customWidth="1"/>
    <col min="14032" max="14032" width="9.421875" style="1" bestFit="1" customWidth="1"/>
    <col min="14033" max="14036" width="9.140625" style="1" customWidth="1"/>
    <col min="14037" max="14037" width="9.421875" style="1" bestFit="1" customWidth="1"/>
    <col min="14038" max="14039" width="12.8515625" style="1" bestFit="1" customWidth="1"/>
    <col min="14040" max="14040" width="9.421875" style="1" bestFit="1" customWidth="1"/>
    <col min="14041" max="14044" width="9.140625" style="1" customWidth="1"/>
    <col min="14045" max="14045" width="9.421875" style="1" bestFit="1" customWidth="1"/>
    <col min="14046" max="14047" width="12.8515625" style="1" bestFit="1" customWidth="1"/>
    <col min="14048" max="14048" width="9.421875" style="1" bestFit="1" customWidth="1"/>
    <col min="14049" max="14052" width="9.140625" style="1" customWidth="1"/>
    <col min="14053" max="14053" width="9.421875" style="1" bestFit="1" customWidth="1"/>
    <col min="14054" max="14055" width="12.8515625" style="1" bestFit="1" customWidth="1"/>
    <col min="14056" max="14056" width="9.421875" style="1" bestFit="1" customWidth="1"/>
    <col min="14057" max="14060" width="9.140625" style="1" customWidth="1"/>
    <col min="14061" max="14061" width="9.421875" style="1" bestFit="1" customWidth="1"/>
    <col min="14062" max="14063" width="12.8515625" style="1" bestFit="1" customWidth="1"/>
    <col min="14064" max="14064" width="9.421875" style="1" bestFit="1" customWidth="1"/>
    <col min="14065" max="14068" width="9.140625" style="1" customWidth="1"/>
    <col min="14069" max="14069" width="9.421875" style="1" bestFit="1" customWidth="1"/>
    <col min="14070" max="14071" width="12.8515625" style="1" bestFit="1" customWidth="1"/>
    <col min="14072" max="14072" width="9.421875" style="1" bestFit="1" customWidth="1"/>
    <col min="14073" max="14076" width="9.140625" style="1" customWidth="1"/>
    <col min="14077" max="14077" width="11.57421875" style="1" customWidth="1"/>
    <col min="14078" max="14078" width="16.00390625" style="1" customWidth="1"/>
    <col min="14079" max="14079" width="86.57421875" style="1" customWidth="1"/>
    <col min="14080" max="14080" width="10.140625" style="1" customWidth="1"/>
    <col min="14081" max="14081" width="18.28125" style="1" customWidth="1"/>
    <col min="14082" max="14083" width="9.140625" style="1" hidden="1" customWidth="1"/>
    <col min="14084" max="14084" width="21.421875" style="1" customWidth="1"/>
    <col min="14085" max="14086" width="9.140625" style="1" hidden="1" customWidth="1"/>
    <col min="14087" max="14087" width="25.7109375" style="1" customWidth="1"/>
    <col min="14088" max="14088" width="9.140625" style="1" hidden="1" customWidth="1"/>
    <col min="14089" max="14089" width="4.7109375" style="1" customWidth="1"/>
    <col min="14090" max="14096" width="9.140625" style="1" hidden="1" customWidth="1"/>
    <col min="14097" max="14097" width="15.57421875" style="1" customWidth="1"/>
    <col min="14098" max="14098" width="18.7109375" style="1" customWidth="1"/>
    <col min="14099" max="14099" width="25.7109375" style="1" customWidth="1"/>
    <col min="14100" max="14100" width="15.57421875" style="1" customWidth="1"/>
    <col min="14101" max="14101" width="18.7109375" style="1" customWidth="1"/>
    <col min="14102" max="14102" width="25.7109375" style="1" customWidth="1"/>
    <col min="14103" max="14103" width="15.57421875" style="1" customWidth="1"/>
    <col min="14104" max="14104" width="18.7109375" style="1" customWidth="1"/>
    <col min="14105" max="14105" width="25.7109375" style="1" customWidth="1"/>
    <col min="14106" max="14106" width="9.140625" style="1" customWidth="1"/>
    <col min="14107" max="14107" width="17.421875" style="1" customWidth="1"/>
    <col min="14108" max="14108" width="9.140625" style="1" customWidth="1"/>
    <col min="14109" max="14109" width="9.421875" style="1" bestFit="1" customWidth="1"/>
    <col min="14110" max="14111" width="12.8515625" style="1" bestFit="1" customWidth="1"/>
    <col min="14112" max="14112" width="9.421875" style="1" bestFit="1" customWidth="1"/>
    <col min="14113" max="14116" width="9.140625" style="1" customWidth="1"/>
    <col min="14117" max="14117" width="9.421875" style="1" bestFit="1" customWidth="1"/>
    <col min="14118" max="14119" width="12.8515625" style="1" bestFit="1" customWidth="1"/>
    <col min="14120" max="14120" width="9.421875" style="1" bestFit="1" customWidth="1"/>
    <col min="14121" max="14124" width="9.140625" style="1" customWidth="1"/>
    <col min="14125" max="14125" width="9.421875" style="1" bestFit="1" customWidth="1"/>
    <col min="14126" max="14127" width="12.8515625" style="1" bestFit="1" customWidth="1"/>
    <col min="14128" max="14128" width="9.421875" style="1" bestFit="1" customWidth="1"/>
    <col min="14129" max="14132" width="9.140625" style="1" customWidth="1"/>
    <col min="14133" max="14133" width="9.421875" style="1" bestFit="1" customWidth="1"/>
    <col min="14134" max="14135" width="12.8515625" style="1" bestFit="1" customWidth="1"/>
    <col min="14136" max="14136" width="9.421875" style="1" bestFit="1" customWidth="1"/>
    <col min="14137" max="14140" width="9.140625" style="1" customWidth="1"/>
    <col min="14141" max="14141" width="9.421875" style="1" bestFit="1" customWidth="1"/>
    <col min="14142" max="14143" width="12.8515625" style="1" bestFit="1" customWidth="1"/>
    <col min="14144" max="14144" width="9.421875" style="1" bestFit="1" customWidth="1"/>
    <col min="14145" max="14148" width="9.140625" style="1" customWidth="1"/>
    <col min="14149" max="14149" width="9.421875" style="1" bestFit="1" customWidth="1"/>
    <col min="14150" max="14151" width="12.8515625" style="1" bestFit="1" customWidth="1"/>
    <col min="14152" max="14152" width="9.421875" style="1" bestFit="1" customWidth="1"/>
    <col min="14153" max="14156" width="9.140625" style="1" customWidth="1"/>
    <col min="14157" max="14157" width="9.421875" style="1" bestFit="1" customWidth="1"/>
    <col min="14158" max="14159" width="12.8515625" style="1" bestFit="1" customWidth="1"/>
    <col min="14160" max="14160" width="9.421875" style="1" bestFit="1" customWidth="1"/>
    <col min="14161" max="14164" width="9.140625" style="1" customWidth="1"/>
    <col min="14165" max="14165" width="9.421875" style="1" bestFit="1" customWidth="1"/>
    <col min="14166" max="14167" width="12.8515625" style="1" bestFit="1" customWidth="1"/>
    <col min="14168" max="14168" width="9.421875" style="1" bestFit="1" customWidth="1"/>
    <col min="14169" max="14172" width="9.140625" style="1" customWidth="1"/>
    <col min="14173" max="14173" width="9.421875" style="1" bestFit="1" customWidth="1"/>
    <col min="14174" max="14175" width="12.8515625" style="1" bestFit="1" customWidth="1"/>
    <col min="14176" max="14176" width="9.421875" style="1" bestFit="1" customWidth="1"/>
    <col min="14177" max="14180" width="9.140625" style="1" customWidth="1"/>
    <col min="14181" max="14181" width="9.421875" style="1" bestFit="1" customWidth="1"/>
    <col min="14182" max="14183" width="12.8515625" style="1" bestFit="1" customWidth="1"/>
    <col min="14184" max="14184" width="9.421875" style="1" bestFit="1" customWidth="1"/>
    <col min="14185" max="14188" width="9.140625" style="1" customWidth="1"/>
    <col min="14189" max="14189" width="9.421875" style="1" bestFit="1" customWidth="1"/>
    <col min="14190" max="14191" width="12.8515625" style="1" bestFit="1" customWidth="1"/>
    <col min="14192" max="14192" width="9.421875" style="1" bestFit="1" customWidth="1"/>
    <col min="14193" max="14196" width="9.140625" style="1" customWidth="1"/>
    <col min="14197" max="14197" width="9.421875" style="1" bestFit="1" customWidth="1"/>
    <col min="14198" max="14199" width="12.8515625" style="1" bestFit="1" customWidth="1"/>
    <col min="14200" max="14200" width="9.421875" style="1" bestFit="1" customWidth="1"/>
    <col min="14201" max="14204" width="9.140625" style="1" customWidth="1"/>
    <col min="14205" max="14205" width="9.421875" style="1" bestFit="1" customWidth="1"/>
    <col min="14206" max="14207" width="12.8515625" style="1" bestFit="1" customWidth="1"/>
    <col min="14208" max="14208" width="9.421875" style="1" bestFit="1" customWidth="1"/>
    <col min="14209" max="14212" width="9.140625" style="1" customWidth="1"/>
    <col min="14213" max="14213" width="9.421875" style="1" bestFit="1" customWidth="1"/>
    <col min="14214" max="14215" width="12.8515625" style="1" bestFit="1" customWidth="1"/>
    <col min="14216" max="14216" width="9.421875" style="1" bestFit="1" customWidth="1"/>
    <col min="14217" max="14220" width="9.140625" style="1" customWidth="1"/>
    <col min="14221" max="14221" width="9.421875" style="1" bestFit="1" customWidth="1"/>
    <col min="14222" max="14223" width="12.8515625" style="1" bestFit="1" customWidth="1"/>
    <col min="14224" max="14224" width="9.421875" style="1" bestFit="1" customWidth="1"/>
    <col min="14225" max="14228" width="9.140625" style="1" customWidth="1"/>
    <col min="14229" max="14229" width="9.421875" style="1" bestFit="1" customWidth="1"/>
    <col min="14230" max="14231" width="12.8515625" style="1" bestFit="1" customWidth="1"/>
    <col min="14232" max="14232" width="9.421875" style="1" bestFit="1" customWidth="1"/>
    <col min="14233" max="14236" width="9.140625" style="1" customWidth="1"/>
    <col min="14237" max="14237" width="9.421875" style="1" bestFit="1" customWidth="1"/>
    <col min="14238" max="14239" width="12.8515625" style="1" bestFit="1" customWidth="1"/>
    <col min="14240" max="14240" width="9.421875" style="1" bestFit="1" customWidth="1"/>
    <col min="14241" max="14244" width="9.140625" style="1" customWidth="1"/>
    <col min="14245" max="14245" width="9.421875" style="1" bestFit="1" customWidth="1"/>
    <col min="14246" max="14247" width="12.8515625" style="1" bestFit="1" customWidth="1"/>
    <col min="14248" max="14248" width="9.421875" style="1" bestFit="1" customWidth="1"/>
    <col min="14249" max="14252" width="9.140625" style="1" customWidth="1"/>
    <col min="14253" max="14253" width="9.421875" style="1" bestFit="1" customWidth="1"/>
    <col min="14254" max="14255" width="12.8515625" style="1" bestFit="1" customWidth="1"/>
    <col min="14256" max="14256" width="9.421875" style="1" bestFit="1" customWidth="1"/>
    <col min="14257" max="14260" width="9.140625" style="1" customWidth="1"/>
    <col min="14261" max="14261" width="9.421875" style="1" bestFit="1" customWidth="1"/>
    <col min="14262" max="14263" width="12.8515625" style="1" bestFit="1" customWidth="1"/>
    <col min="14264" max="14264" width="9.421875" style="1" bestFit="1" customWidth="1"/>
    <col min="14265" max="14268" width="9.140625" style="1" customWidth="1"/>
    <col min="14269" max="14269" width="9.421875" style="1" bestFit="1" customWidth="1"/>
    <col min="14270" max="14271" width="12.8515625" style="1" bestFit="1" customWidth="1"/>
    <col min="14272" max="14272" width="9.421875" style="1" bestFit="1" customWidth="1"/>
    <col min="14273" max="14276" width="9.140625" style="1" customWidth="1"/>
    <col min="14277" max="14277" width="9.421875" style="1" bestFit="1" customWidth="1"/>
    <col min="14278" max="14279" width="12.8515625" style="1" bestFit="1" customWidth="1"/>
    <col min="14280" max="14280" width="9.421875" style="1" bestFit="1" customWidth="1"/>
    <col min="14281" max="14284" width="9.140625" style="1" customWidth="1"/>
    <col min="14285" max="14285" width="9.421875" style="1" bestFit="1" customWidth="1"/>
    <col min="14286" max="14287" width="12.8515625" style="1" bestFit="1" customWidth="1"/>
    <col min="14288" max="14288" width="9.421875" style="1" bestFit="1" customWidth="1"/>
    <col min="14289" max="14292" width="9.140625" style="1" customWidth="1"/>
    <col min="14293" max="14293" width="9.421875" style="1" bestFit="1" customWidth="1"/>
    <col min="14294" max="14295" width="12.8515625" style="1" bestFit="1" customWidth="1"/>
    <col min="14296" max="14296" width="9.421875" style="1" bestFit="1" customWidth="1"/>
    <col min="14297" max="14300" width="9.140625" style="1" customWidth="1"/>
    <col min="14301" max="14301" width="9.421875" style="1" bestFit="1" customWidth="1"/>
    <col min="14302" max="14303" width="12.8515625" style="1" bestFit="1" customWidth="1"/>
    <col min="14304" max="14304" width="9.421875" style="1" bestFit="1" customWidth="1"/>
    <col min="14305" max="14308" width="9.140625" style="1" customWidth="1"/>
    <col min="14309" max="14309" width="9.421875" style="1" bestFit="1" customWidth="1"/>
    <col min="14310" max="14311" width="12.8515625" style="1" bestFit="1" customWidth="1"/>
    <col min="14312" max="14312" width="9.421875" style="1" bestFit="1" customWidth="1"/>
    <col min="14313" max="14316" width="9.140625" style="1" customWidth="1"/>
    <col min="14317" max="14317" width="9.421875" style="1" bestFit="1" customWidth="1"/>
    <col min="14318" max="14319" width="12.8515625" style="1" bestFit="1" customWidth="1"/>
    <col min="14320" max="14320" width="9.421875" style="1" bestFit="1" customWidth="1"/>
    <col min="14321" max="14324" width="9.140625" style="1" customWidth="1"/>
    <col min="14325" max="14325" width="9.421875" style="1" bestFit="1" customWidth="1"/>
    <col min="14326" max="14327" width="12.8515625" style="1" bestFit="1" customWidth="1"/>
    <col min="14328" max="14328" width="9.421875" style="1" bestFit="1" customWidth="1"/>
    <col min="14329" max="14332" width="9.140625" style="1" customWidth="1"/>
    <col min="14333" max="14333" width="11.57421875" style="1" customWidth="1"/>
    <col min="14334" max="14334" width="16.00390625" style="1" customWidth="1"/>
    <col min="14335" max="14335" width="86.57421875" style="1" customWidth="1"/>
    <col min="14336" max="14336" width="10.140625" style="1" customWidth="1"/>
    <col min="14337" max="14337" width="18.28125" style="1" customWidth="1"/>
    <col min="14338" max="14339" width="9.140625" style="1" hidden="1" customWidth="1"/>
    <col min="14340" max="14340" width="21.421875" style="1" customWidth="1"/>
    <col min="14341" max="14342" width="9.140625" style="1" hidden="1" customWidth="1"/>
    <col min="14343" max="14343" width="25.7109375" style="1" customWidth="1"/>
    <col min="14344" max="14344" width="9.140625" style="1" hidden="1" customWidth="1"/>
    <col min="14345" max="14345" width="4.7109375" style="1" customWidth="1"/>
    <col min="14346" max="14352" width="9.140625" style="1" hidden="1" customWidth="1"/>
    <col min="14353" max="14353" width="15.57421875" style="1" customWidth="1"/>
    <col min="14354" max="14354" width="18.7109375" style="1" customWidth="1"/>
    <col min="14355" max="14355" width="25.7109375" style="1" customWidth="1"/>
    <col min="14356" max="14356" width="15.57421875" style="1" customWidth="1"/>
    <col min="14357" max="14357" width="18.7109375" style="1" customWidth="1"/>
    <col min="14358" max="14358" width="25.7109375" style="1" customWidth="1"/>
    <col min="14359" max="14359" width="15.57421875" style="1" customWidth="1"/>
    <col min="14360" max="14360" width="18.7109375" style="1" customWidth="1"/>
    <col min="14361" max="14361" width="25.7109375" style="1" customWidth="1"/>
    <col min="14362" max="14362" width="9.140625" style="1" customWidth="1"/>
    <col min="14363" max="14363" width="17.421875" style="1" customWidth="1"/>
    <col min="14364" max="14364" width="9.140625" style="1" customWidth="1"/>
    <col min="14365" max="14365" width="9.421875" style="1" bestFit="1" customWidth="1"/>
    <col min="14366" max="14367" width="12.8515625" style="1" bestFit="1" customWidth="1"/>
    <col min="14368" max="14368" width="9.421875" style="1" bestFit="1" customWidth="1"/>
    <col min="14369" max="14372" width="9.140625" style="1" customWidth="1"/>
    <col min="14373" max="14373" width="9.421875" style="1" bestFit="1" customWidth="1"/>
    <col min="14374" max="14375" width="12.8515625" style="1" bestFit="1" customWidth="1"/>
    <col min="14376" max="14376" width="9.421875" style="1" bestFit="1" customWidth="1"/>
    <col min="14377" max="14380" width="9.140625" style="1" customWidth="1"/>
    <col min="14381" max="14381" width="9.421875" style="1" bestFit="1" customWidth="1"/>
    <col min="14382" max="14383" width="12.8515625" style="1" bestFit="1" customWidth="1"/>
    <col min="14384" max="14384" width="9.421875" style="1" bestFit="1" customWidth="1"/>
    <col min="14385" max="14388" width="9.140625" style="1" customWidth="1"/>
    <col min="14389" max="14389" width="9.421875" style="1" bestFit="1" customWidth="1"/>
    <col min="14390" max="14391" width="12.8515625" style="1" bestFit="1" customWidth="1"/>
    <col min="14392" max="14392" width="9.421875" style="1" bestFit="1" customWidth="1"/>
    <col min="14393" max="14396" width="9.140625" style="1" customWidth="1"/>
    <col min="14397" max="14397" width="9.421875" style="1" bestFit="1" customWidth="1"/>
    <col min="14398" max="14399" width="12.8515625" style="1" bestFit="1" customWidth="1"/>
    <col min="14400" max="14400" width="9.421875" style="1" bestFit="1" customWidth="1"/>
    <col min="14401" max="14404" width="9.140625" style="1" customWidth="1"/>
    <col min="14405" max="14405" width="9.421875" style="1" bestFit="1" customWidth="1"/>
    <col min="14406" max="14407" width="12.8515625" style="1" bestFit="1" customWidth="1"/>
    <col min="14408" max="14408" width="9.421875" style="1" bestFit="1" customWidth="1"/>
    <col min="14409" max="14412" width="9.140625" style="1" customWidth="1"/>
    <col min="14413" max="14413" width="9.421875" style="1" bestFit="1" customWidth="1"/>
    <col min="14414" max="14415" width="12.8515625" style="1" bestFit="1" customWidth="1"/>
    <col min="14416" max="14416" width="9.421875" style="1" bestFit="1" customWidth="1"/>
    <col min="14417" max="14420" width="9.140625" style="1" customWidth="1"/>
    <col min="14421" max="14421" width="9.421875" style="1" bestFit="1" customWidth="1"/>
    <col min="14422" max="14423" width="12.8515625" style="1" bestFit="1" customWidth="1"/>
    <col min="14424" max="14424" width="9.421875" style="1" bestFit="1" customWidth="1"/>
    <col min="14425" max="14428" width="9.140625" style="1" customWidth="1"/>
    <col min="14429" max="14429" width="9.421875" style="1" bestFit="1" customWidth="1"/>
    <col min="14430" max="14431" width="12.8515625" style="1" bestFit="1" customWidth="1"/>
    <col min="14432" max="14432" width="9.421875" style="1" bestFit="1" customWidth="1"/>
    <col min="14433" max="14436" width="9.140625" style="1" customWidth="1"/>
    <col min="14437" max="14437" width="9.421875" style="1" bestFit="1" customWidth="1"/>
    <col min="14438" max="14439" width="12.8515625" style="1" bestFit="1" customWidth="1"/>
    <col min="14440" max="14440" width="9.421875" style="1" bestFit="1" customWidth="1"/>
    <col min="14441" max="14444" width="9.140625" style="1" customWidth="1"/>
    <col min="14445" max="14445" width="9.421875" style="1" bestFit="1" customWidth="1"/>
    <col min="14446" max="14447" width="12.8515625" style="1" bestFit="1" customWidth="1"/>
    <col min="14448" max="14448" width="9.421875" style="1" bestFit="1" customWidth="1"/>
    <col min="14449" max="14452" width="9.140625" style="1" customWidth="1"/>
    <col min="14453" max="14453" width="9.421875" style="1" bestFit="1" customWidth="1"/>
    <col min="14454" max="14455" width="12.8515625" style="1" bestFit="1" customWidth="1"/>
    <col min="14456" max="14456" width="9.421875" style="1" bestFit="1" customWidth="1"/>
    <col min="14457" max="14460" width="9.140625" style="1" customWidth="1"/>
    <col min="14461" max="14461" width="9.421875" style="1" bestFit="1" customWidth="1"/>
    <col min="14462" max="14463" width="12.8515625" style="1" bestFit="1" customWidth="1"/>
    <col min="14464" max="14464" width="9.421875" style="1" bestFit="1" customWidth="1"/>
    <col min="14465" max="14468" width="9.140625" style="1" customWidth="1"/>
    <col min="14469" max="14469" width="9.421875" style="1" bestFit="1" customWidth="1"/>
    <col min="14470" max="14471" width="12.8515625" style="1" bestFit="1" customWidth="1"/>
    <col min="14472" max="14472" width="9.421875" style="1" bestFit="1" customWidth="1"/>
    <col min="14473" max="14476" width="9.140625" style="1" customWidth="1"/>
    <col min="14477" max="14477" width="9.421875" style="1" bestFit="1" customWidth="1"/>
    <col min="14478" max="14479" width="12.8515625" style="1" bestFit="1" customWidth="1"/>
    <col min="14480" max="14480" width="9.421875" style="1" bestFit="1" customWidth="1"/>
    <col min="14481" max="14484" width="9.140625" style="1" customWidth="1"/>
    <col min="14485" max="14485" width="9.421875" style="1" bestFit="1" customWidth="1"/>
    <col min="14486" max="14487" width="12.8515625" style="1" bestFit="1" customWidth="1"/>
    <col min="14488" max="14488" width="9.421875" style="1" bestFit="1" customWidth="1"/>
    <col min="14489" max="14492" width="9.140625" style="1" customWidth="1"/>
    <col min="14493" max="14493" width="9.421875" style="1" bestFit="1" customWidth="1"/>
    <col min="14494" max="14495" width="12.8515625" style="1" bestFit="1" customWidth="1"/>
    <col min="14496" max="14496" width="9.421875" style="1" bestFit="1" customWidth="1"/>
    <col min="14497" max="14500" width="9.140625" style="1" customWidth="1"/>
    <col min="14501" max="14501" width="9.421875" style="1" bestFit="1" customWidth="1"/>
    <col min="14502" max="14503" width="12.8515625" style="1" bestFit="1" customWidth="1"/>
    <col min="14504" max="14504" width="9.421875" style="1" bestFit="1" customWidth="1"/>
    <col min="14505" max="14508" width="9.140625" style="1" customWidth="1"/>
    <col min="14509" max="14509" width="9.421875" style="1" bestFit="1" customWidth="1"/>
    <col min="14510" max="14511" width="12.8515625" style="1" bestFit="1" customWidth="1"/>
    <col min="14512" max="14512" width="9.421875" style="1" bestFit="1" customWidth="1"/>
    <col min="14513" max="14516" width="9.140625" style="1" customWidth="1"/>
    <col min="14517" max="14517" width="9.421875" style="1" bestFit="1" customWidth="1"/>
    <col min="14518" max="14519" width="12.8515625" style="1" bestFit="1" customWidth="1"/>
    <col min="14520" max="14520" width="9.421875" style="1" bestFit="1" customWidth="1"/>
    <col min="14521" max="14524" width="9.140625" style="1" customWidth="1"/>
    <col min="14525" max="14525" width="9.421875" style="1" bestFit="1" customWidth="1"/>
    <col min="14526" max="14527" width="12.8515625" style="1" bestFit="1" customWidth="1"/>
    <col min="14528" max="14528" width="9.421875" style="1" bestFit="1" customWidth="1"/>
    <col min="14529" max="14532" width="9.140625" style="1" customWidth="1"/>
    <col min="14533" max="14533" width="9.421875" style="1" bestFit="1" customWidth="1"/>
    <col min="14534" max="14535" width="12.8515625" style="1" bestFit="1" customWidth="1"/>
    <col min="14536" max="14536" width="9.421875" style="1" bestFit="1" customWidth="1"/>
    <col min="14537" max="14540" width="9.140625" style="1" customWidth="1"/>
    <col min="14541" max="14541" width="9.421875" style="1" bestFit="1" customWidth="1"/>
    <col min="14542" max="14543" width="12.8515625" style="1" bestFit="1" customWidth="1"/>
    <col min="14544" max="14544" width="9.421875" style="1" bestFit="1" customWidth="1"/>
    <col min="14545" max="14548" width="9.140625" style="1" customWidth="1"/>
    <col min="14549" max="14549" width="9.421875" style="1" bestFit="1" customWidth="1"/>
    <col min="14550" max="14551" width="12.8515625" style="1" bestFit="1" customWidth="1"/>
    <col min="14552" max="14552" width="9.421875" style="1" bestFit="1" customWidth="1"/>
    <col min="14553" max="14556" width="9.140625" style="1" customWidth="1"/>
    <col min="14557" max="14557" width="9.421875" style="1" bestFit="1" customWidth="1"/>
    <col min="14558" max="14559" width="12.8515625" style="1" bestFit="1" customWidth="1"/>
    <col min="14560" max="14560" width="9.421875" style="1" bestFit="1" customWidth="1"/>
    <col min="14561" max="14564" width="9.140625" style="1" customWidth="1"/>
    <col min="14565" max="14565" width="9.421875" style="1" bestFit="1" customWidth="1"/>
    <col min="14566" max="14567" width="12.8515625" style="1" bestFit="1" customWidth="1"/>
    <col min="14568" max="14568" width="9.421875" style="1" bestFit="1" customWidth="1"/>
    <col min="14569" max="14572" width="9.140625" style="1" customWidth="1"/>
    <col min="14573" max="14573" width="9.421875" style="1" bestFit="1" customWidth="1"/>
    <col min="14574" max="14575" width="12.8515625" style="1" bestFit="1" customWidth="1"/>
    <col min="14576" max="14576" width="9.421875" style="1" bestFit="1" customWidth="1"/>
    <col min="14577" max="14580" width="9.140625" style="1" customWidth="1"/>
    <col min="14581" max="14581" width="9.421875" style="1" bestFit="1" customWidth="1"/>
    <col min="14582" max="14583" width="12.8515625" style="1" bestFit="1" customWidth="1"/>
    <col min="14584" max="14584" width="9.421875" style="1" bestFit="1" customWidth="1"/>
    <col min="14585" max="14588" width="9.140625" style="1" customWidth="1"/>
    <col min="14589" max="14589" width="11.57421875" style="1" customWidth="1"/>
    <col min="14590" max="14590" width="16.00390625" style="1" customWidth="1"/>
    <col min="14591" max="14591" width="86.57421875" style="1" customWidth="1"/>
    <col min="14592" max="14592" width="10.140625" style="1" customWidth="1"/>
    <col min="14593" max="14593" width="18.28125" style="1" customWidth="1"/>
    <col min="14594" max="14595" width="9.140625" style="1" hidden="1" customWidth="1"/>
    <col min="14596" max="14596" width="21.421875" style="1" customWidth="1"/>
    <col min="14597" max="14598" width="9.140625" style="1" hidden="1" customWidth="1"/>
    <col min="14599" max="14599" width="25.7109375" style="1" customWidth="1"/>
    <col min="14600" max="14600" width="9.140625" style="1" hidden="1" customWidth="1"/>
    <col min="14601" max="14601" width="4.7109375" style="1" customWidth="1"/>
    <col min="14602" max="14608" width="9.140625" style="1" hidden="1" customWidth="1"/>
    <col min="14609" max="14609" width="15.57421875" style="1" customWidth="1"/>
    <col min="14610" max="14610" width="18.7109375" style="1" customWidth="1"/>
    <col min="14611" max="14611" width="25.7109375" style="1" customWidth="1"/>
    <col min="14612" max="14612" width="15.57421875" style="1" customWidth="1"/>
    <col min="14613" max="14613" width="18.7109375" style="1" customWidth="1"/>
    <col min="14614" max="14614" width="25.7109375" style="1" customWidth="1"/>
    <col min="14615" max="14615" width="15.57421875" style="1" customWidth="1"/>
    <col min="14616" max="14616" width="18.7109375" style="1" customWidth="1"/>
    <col min="14617" max="14617" width="25.7109375" style="1" customWidth="1"/>
    <col min="14618" max="14618" width="9.140625" style="1" customWidth="1"/>
    <col min="14619" max="14619" width="17.421875" style="1" customWidth="1"/>
    <col min="14620" max="14620" width="9.140625" style="1" customWidth="1"/>
    <col min="14621" max="14621" width="9.421875" style="1" bestFit="1" customWidth="1"/>
    <col min="14622" max="14623" width="12.8515625" style="1" bestFit="1" customWidth="1"/>
    <col min="14624" max="14624" width="9.421875" style="1" bestFit="1" customWidth="1"/>
    <col min="14625" max="14628" width="9.140625" style="1" customWidth="1"/>
    <col min="14629" max="14629" width="9.421875" style="1" bestFit="1" customWidth="1"/>
    <col min="14630" max="14631" width="12.8515625" style="1" bestFit="1" customWidth="1"/>
    <col min="14632" max="14632" width="9.421875" style="1" bestFit="1" customWidth="1"/>
    <col min="14633" max="14636" width="9.140625" style="1" customWidth="1"/>
    <col min="14637" max="14637" width="9.421875" style="1" bestFit="1" customWidth="1"/>
    <col min="14638" max="14639" width="12.8515625" style="1" bestFit="1" customWidth="1"/>
    <col min="14640" max="14640" width="9.421875" style="1" bestFit="1" customWidth="1"/>
    <col min="14641" max="14644" width="9.140625" style="1" customWidth="1"/>
    <col min="14645" max="14645" width="9.421875" style="1" bestFit="1" customWidth="1"/>
    <col min="14646" max="14647" width="12.8515625" style="1" bestFit="1" customWidth="1"/>
    <col min="14648" max="14648" width="9.421875" style="1" bestFit="1" customWidth="1"/>
    <col min="14649" max="14652" width="9.140625" style="1" customWidth="1"/>
    <col min="14653" max="14653" width="9.421875" style="1" bestFit="1" customWidth="1"/>
    <col min="14654" max="14655" width="12.8515625" style="1" bestFit="1" customWidth="1"/>
    <col min="14656" max="14656" width="9.421875" style="1" bestFit="1" customWidth="1"/>
    <col min="14657" max="14660" width="9.140625" style="1" customWidth="1"/>
    <col min="14661" max="14661" width="9.421875" style="1" bestFit="1" customWidth="1"/>
    <col min="14662" max="14663" width="12.8515625" style="1" bestFit="1" customWidth="1"/>
    <col min="14664" max="14664" width="9.421875" style="1" bestFit="1" customWidth="1"/>
    <col min="14665" max="14668" width="9.140625" style="1" customWidth="1"/>
    <col min="14669" max="14669" width="9.421875" style="1" bestFit="1" customWidth="1"/>
    <col min="14670" max="14671" width="12.8515625" style="1" bestFit="1" customWidth="1"/>
    <col min="14672" max="14672" width="9.421875" style="1" bestFit="1" customWidth="1"/>
    <col min="14673" max="14676" width="9.140625" style="1" customWidth="1"/>
    <col min="14677" max="14677" width="9.421875" style="1" bestFit="1" customWidth="1"/>
    <col min="14678" max="14679" width="12.8515625" style="1" bestFit="1" customWidth="1"/>
    <col min="14680" max="14680" width="9.421875" style="1" bestFit="1" customWidth="1"/>
    <col min="14681" max="14684" width="9.140625" style="1" customWidth="1"/>
    <col min="14685" max="14685" width="9.421875" style="1" bestFit="1" customWidth="1"/>
    <col min="14686" max="14687" width="12.8515625" style="1" bestFit="1" customWidth="1"/>
    <col min="14688" max="14688" width="9.421875" style="1" bestFit="1" customWidth="1"/>
    <col min="14689" max="14692" width="9.140625" style="1" customWidth="1"/>
    <col min="14693" max="14693" width="9.421875" style="1" bestFit="1" customWidth="1"/>
    <col min="14694" max="14695" width="12.8515625" style="1" bestFit="1" customWidth="1"/>
    <col min="14696" max="14696" width="9.421875" style="1" bestFit="1" customWidth="1"/>
    <col min="14697" max="14700" width="9.140625" style="1" customWidth="1"/>
    <col min="14701" max="14701" width="9.421875" style="1" bestFit="1" customWidth="1"/>
    <col min="14702" max="14703" width="12.8515625" style="1" bestFit="1" customWidth="1"/>
    <col min="14704" max="14704" width="9.421875" style="1" bestFit="1" customWidth="1"/>
    <col min="14705" max="14708" width="9.140625" style="1" customWidth="1"/>
    <col min="14709" max="14709" width="9.421875" style="1" bestFit="1" customWidth="1"/>
    <col min="14710" max="14711" width="12.8515625" style="1" bestFit="1" customWidth="1"/>
    <col min="14712" max="14712" width="9.421875" style="1" bestFit="1" customWidth="1"/>
    <col min="14713" max="14716" width="9.140625" style="1" customWidth="1"/>
    <col min="14717" max="14717" width="9.421875" style="1" bestFit="1" customWidth="1"/>
    <col min="14718" max="14719" width="12.8515625" style="1" bestFit="1" customWidth="1"/>
    <col min="14720" max="14720" width="9.421875" style="1" bestFit="1" customWidth="1"/>
    <col min="14721" max="14724" width="9.140625" style="1" customWidth="1"/>
    <col min="14725" max="14725" width="9.421875" style="1" bestFit="1" customWidth="1"/>
    <col min="14726" max="14727" width="12.8515625" style="1" bestFit="1" customWidth="1"/>
    <col min="14728" max="14728" width="9.421875" style="1" bestFit="1" customWidth="1"/>
    <col min="14729" max="14732" width="9.140625" style="1" customWidth="1"/>
    <col min="14733" max="14733" width="9.421875" style="1" bestFit="1" customWidth="1"/>
    <col min="14734" max="14735" width="12.8515625" style="1" bestFit="1" customWidth="1"/>
    <col min="14736" max="14736" width="9.421875" style="1" bestFit="1" customWidth="1"/>
    <col min="14737" max="14740" width="9.140625" style="1" customWidth="1"/>
    <col min="14741" max="14741" width="9.421875" style="1" bestFit="1" customWidth="1"/>
    <col min="14742" max="14743" width="12.8515625" style="1" bestFit="1" customWidth="1"/>
    <col min="14744" max="14744" width="9.421875" style="1" bestFit="1" customWidth="1"/>
    <col min="14745" max="14748" width="9.140625" style="1" customWidth="1"/>
    <col min="14749" max="14749" width="9.421875" style="1" bestFit="1" customWidth="1"/>
    <col min="14750" max="14751" width="12.8515625" style="1" bestFit="1" customWidth="1"/>
    <col min="14752" max="14752" width="9.421875" style="1" bestFit="1" customWidth="1"/>
    <col min="14753" max="14756" width="9.140625" style="1" customWidth="1"/>
    <col min="14757" max="14757" width="9.421875" style="1" bestFit="1" customWidth="1"/>
    <col min="14758" max="14759" width="12.8515625" style="1" bestFit="1" customWidth="1"/>
    <col min="14760" max="14760" width="9.421875" style="1" bestFit="1" customWidth="1"/>
    <col min="14761" max="14764" width="9.140625" style="1" customWidth="1"/>
    <col min="14765" max="14765" width="9.421875" style="1" bestFit="1" customWidth="1"/>
    <col min="14766" max="14767" width="12.8515625" style="1" bestFit="1" customWidth="1"/>
    <col min="14768" max="14768" width="9.421875" style="1" bestFit="1" customWidth="1"/>
    <col min="14769" max="14772" width="9.140625" style="1" customWidth="1"/>
    <col min="14773" max="14773" width="9.421875" style="1" bestFit="1" customWidth="1"/>
    <col min="14774" max="14775" width="12.8515625" style="1" bestFit="1" customWidth="1"/>
    <col min="14776" max="14776" width="9.421875" style="1" bestFit="1" customWidth="1"/>
    <col min="14777" max="14780" width="9.140625" style="1" customWidth="1"/>
    <col min="14781" max="14781" width="9.421875" style="1" bestFit="1" customWidth="1"/>
    <col min="14782" max="14783" width="12.8515625" style="1" bestFit="1" customWidth="1"/>
    <col min="14784" max="14784" width="9.421875" style="1" bestFit="1" customWidth="1"/>
    <col min="14785" max="14788" width="9.140625" style="1" customWidth="1"/>
    <col min="14789" max="14789" width="9.421875" style="1" bestFit="1" customWidth="1"/>
    <col min="14790" max="14791" width="12.8515625" style="1" bestFit="1" customWidth="1"/>
    <col min="14792" max="14792" width="9.421875" style="1" bestFit="1" customWidth="1"/>
    <col min="14793" max="14796" width="9.140625" style="1" customWidth="1"/>
    <col min="14797" max="14797" width="9.421875" style="1" bestFit="1" customWidth="1"/>
    <col min="14798" max="14799" width="12.8515625" style="1" bestFit="1" customWidth="1"/>
    <col min="14800" max="14800" width="9.421875" style="1" bestFit="1" customWidth="1"/>
    <col min="14801" max="14804" width="9.140625" style="1" customWidth="1"/>
    <col min="14805" max="14805" width="9.421875" style="1" bestFit="1" customWidth="1"/>
    <col min="14806" max="14807" width="12.8515625" style="1" bestFit="1" customWidth="1"/>
    <col min="14808" max="14808" width="9.421875" style="1" bestFit="1" customWidth="1"/>
    <col min="14809" max="14812" width="9.140625" style="1" customWidth="1"/>
    <col min="14813" max="14813" width="9.421875" style="1" bestFit="1" customWidth="1"/>
    <col min="14814" max="14815" width="12.8515625" style="1" bestFit="1" customWidth="1"/>
    <col min="14816" max="14816" width="9.421875" style="1" bestFit="1" customWidth="1"/>
    <col min="14817" max="14820" width="9.140625" style="1" customWidth="1"/>
    <col min="14821" max="14821" width="9.421875" style="1" bestFit="1" customWidth="1"/>
    <col min="14822" max="14823" width="12.8515625" style="1" bestFit="1" customWidth="1"/>
    <col min="14824" max="14824" width="9.421875" style="1" bestFit="1" customWidth="1"/>
    <col min="14825" max="14828" width="9.140625" style="1" customWidth="1"/>
    <col min="14829" max="14829" width="9.421875" style="1" bestFit="1" customWidth="1"/>
    <col min="14830" max="14831" width="12.8515625" style="1" bestFit="1" customWidth="1"/>
    <col min="14832" max="14832" width="9.421875" style="1" bestFit="1" customWidth="1"/>
    <col min="14833" max="14836" width="9.140625" style="1" customWidth="1"/>
    <col min="14837" max="14837" width="9.421875" style="1" bestFit="1" customWidth="1"/>
    <col min="14838" max="14839" width="12.8515625" style="1" bestFit="1" customWidth="1"/>
    <col min="14840" max="14840" width="9.421875" style="1" bestFit="1" customWidth="1"/>
    <col min="14841" max="14844" width="9.140625" style="1" customWidth="1"/>
    <col min="14845" max="14845" width="11.57421875" style="1" customWidth="1"/>
    <col min="14846" max="14846" width="16.00390625" style="1" customWidth="1"/>
    <col min="14847" max="14847" width="86.57421875" style="1" customWidth="1"/>
    <col min="14848" max="14848" width="10.140625" style="1" customWidth="1"/>
    <col min="14849" max="14849" width="18.28125" style="1" customWidth="1"/>
    <col min="14850" max="14851" width="9.140625" style="1" hidden="1" customWidth="1"/>
    <col min="14852" max="14852" width="21.421875" style="1" customWidth="1"/>
    <col min="14853" max="14854" width="9.140625" style="1" hidden="1" customWidth="1"/>
    <col min="14855" max="14855" width="25.7109375" style="1" customWidth="1"/>
    <col min="14856" max="14856" width="9.140625" style="1" hidden="1" customWidth="1"/>
    <col min="14857" max="14857" width="4.7109375" style="1" customWidth="1"/>
    <col min="14858" max="14864" width="9.140625" style="1" hidden="1" customWidth="1"/>
    <col min="14865" max="14865" width="15.57421875" style="1" customWidth="1"/>
    <col min="14866" max="14866" width="18.7109375" style="1" customWidth="1"/>
    <col min="14867" max="14867" width="25.7109375" style="1" customWidth="1"/>
    <col min="14868" max="14868" width="15.57421875" style="1" customWidth="1"/>
    <col min="14869" max="14869" width="18.7109375" style="1" customWidth="1"/>
    <col min="14870" max="14870" width="25.7109375" style="1" customWidth="1"/>
    <col min="14871" max="14871" width="15.57421875" style="1" customWidth="1"/>
    <col min="14872" max="14872" width="18.7109375" style="1" customWidth="1"/>
    <col min="14873" max="14873" width="25.7109375" style="1" customWidth="1"/>
    <col min="14874" max="14874" width="9.140625" style="1" customWidth="1"/>
    <col min="14875" max="14875" width="17.421875" style="1" customWidth="1"/>
    <col min="14876" max="14876" width="9.140625" style="1" customWidth="1"/>
    <col min="14877" max="14877" width="9.421875" style="1" bestFit="1" customWidth="1"/>
    <col min="14878" max="14879" width="12.8515625" style="1" bestFit="1" customWidth="1"/>
    <col min="14880" max="14880" width="9.421875" style="1" bestFit="1" customWidth="1"/>
    <col min="14881" max="14884" width="9.140625" style="1" customWidth="1"/>
    <col min="14885" max="14885" width="9.421875" style="1" bestFit="1" customWidth="1"/>
    <col min="14886" max="14887" width="12.8515625" style="1" bestFit="1" customWidth="1"/>
    <col min="14888" max="14888" width="9.421875" style="1" bestFit="1" customWidth="1"/>
    <col min="14889" max="14892" width="9.140625" style="1" customWidth="1"/>
    <col min="14893" max="14893" width="9.421875" style="1" bestFit="1" customWidth="1"/>
    <col min="14894" max="14895" width="12.8515625" style="1" bestFit="1" customWidth="1"/>
    <col min="14896" max="14896" width="9.421875" style="1" bestFit="1" customWidth="1"/>
    <col min="14897" max="14900" width="9.140625" style="1" customWidth="1"/>
    <col min="14901" max="14901" width="9.421875" style="1" bestFit="1" customWidth="1"/>
    <col min="14902" max="14903" width="12.8515625" style="1" bestFit="1" customWidth="1"/>
    <col min="14904" max="14904" width="9.421875" style="1" bestFit="1" customWidth="1"/>
    <col min="14905" max="14908" width="9.140625" style="1" customWidth="1"/>
    <col min="14909" max="14909" width="9.421875" style="1" bestFit="1" customWidth="1"/>
    <col min="14910" max="14911" width="12.8515625" style="1" bestFit="1" customWidth="1"/>
    <col min="14912" max="14912" width="9.421875" style="1" bestFit="1" customWidth="1"/>
    <col min="14913" max="14916" width="9.140625" style="1" customWidth="1"/>
    <col min="14917" max="14917" width="9.421875" style="1" bestFit="1" customWidth="1"/>
    <col min="14918" max="14919" width="12.8515625" style="1" bestFit="1" customWidth="1"/>
    <col min="14920" max="14920" width="9.421875" style="1" bestFit="1" customWidth="1"/>
    <col min="14921" max="14924" width="9.140625" style="1" customWidth="1"/>
    <col min="14925" max="14925" width="9.421875" style="1" bestFit="1" customWidth="1"/>
    <col min="14926" max="14927" width="12.8515625" style="1" bestFit="1" customWidth="1"/>
    <col min="14928" max="14928" width="9.421875" style="1" bestFit="1" customWidth="1"/>
    <col min="14929" max="14932" width="9.140625" style="1" customWidth="1"/>
    <col min="14933" max="14933" width="9.421875" style="1" bestFit="1" customWidth="1"/>
    <col min="14934" max="14935" width="12.8515625" style="1" bestFit="1" customWidth="1"/>
    <col min="14936" max="14936" width="9.421875" style="1" bestFit="1" customWidth="1"/>
    <col min="14937" max="14940" width="9.140625" style="1" customWidth="1"/>
    <col min="14941" max="14941" width="9.421875" style="1" bestFit="1" customWidth="1"/>
    <col min="14942" max="14943" width="12.8515625" style="1" bestFit="1" customWidth="1"/>
    <col min="14944" max="14944" width="9.421875" style="1" bestFit="1" customWidth="1"/>
    <col min="14945" max="14948" width="9.140625" style="1" customWidth="1"/>
    <col min="14949" max="14949" width="9.421875" style="1" bestFit="1" customWidth="1"/>
    <col min="14950" max="14951" width="12.8515625" style="1" bestFit="1" customWidth="1"/>
    <col min="14952" max="14952" width="9.421875" style="1" bestFit="1" customWidth="1"/>
    <col min="14953" max="14956" width="9.140625" style="1" customWidth="1"/>
    <col min="14957" max="14957" width="9.421875" style="1" bestFit="1" customWidth="1"/>
    <col min="14958" max="14959" width="12.8515625" style="1" bestFit="1" customWidth="1"/>
    <col min="14960" max="14960" width="9.421875" style="1" bestFit="1" customWidth="1"/>
    <col min="14961" max="14964" width="9.140625" style="1" customWidth="1"/>
    <col min="14965" max="14965" width="9.421875" style="1" bestFit="1" customWidth="1"/>
    <col min="14966" max="14967" width="12.8515625" style="1" bestFit="1" customWidth="1"/>
    <col min="14968" max="14968" width="9.421875" style="1" bestFit="1" customWidth="1"/>
    <col min="14969" max="14972" width="9.140625" style="1" customWidth="1"/>
    <col min="14973" max="14973" width="9.421875" style="1" bestFit="1" customWidth="1"/>
    <col min="14974" max="14975" width="12.8515625" style="1" bestFit="1" customWidth="1"/>
    <col min="14976" max="14976" width="9.421875" style="1" bestFit="1" customWidth="1"/>
    <col min="14977" max="14980" width="9.140625" style="1" customWidth="1"/>
    <col min="14981" max="14981" width="9.421875" style="1" bestFit="1" customWidth="1"/>
    <col min="14982" max="14983" width="12.8515625" style="1" bestFit="1" customWidth="1"/>
    <col min="14984" max="14984" width="9.421875" style="1" bestFit="1" customWidth="1"/>
    <col min="14985" max="14988" width="9.140625" style="1" customWidth="1"/>
    <col min="14989" max="14989" width="9.421875" style="1" bestFit="1" customWidth="1"/>
    <col min="14990" max="14991" width="12.8515625" style="1" bestFit="1" customWidth="1"/>
    <col min="14992" max="14992" width="9.421875" style="1" bestFit="1" customWidth="1"/>
    <col min="14993" max="14996" width="9.140625" style="1" customWidth="1"/>
    <col min="14997" max="14997" width="9.421875" style="1" bestFit="1" customWidth="1"/>
    <col min="14998" max="14999" width="12.8515625" style="1" bestFit="1" customWidth="1"/>
    <col min="15000" max="15000" width="9.421875" style="1" bestFit="1" customWidth="1"/>
    <col min="15001" max="15004" width="9.140625" style="1" customWidth="1"/>
    <col min="15005" max="15005" width="9.421875" style="1" bestFit="1" customWidth="1"/>
    <col min="15006" max="15007" width="12.8515625" style="1" bestFit="1" customWidth="1"/>
    <col min="15008" max="15008" width="9.421875" style="1" bestFit="1" customWidth="1"/>
    <col min="15009" max="15012" width="9.140625" style="1" customWidth="1"/>
    <col min="15013" max="15013" width="9.421875" style="1" bestFit="1" customWidth="1"/>
    <col min="15014" max="15015" width="12.8515625" style="1" bestFit="1" customWidth="1"/>
    <col min="15016" max="15016" width="9.421875" style="1" bestFit="1" customWidth="1"/>
    <col min="15017" max="15020" width="9.140625" style="1" customWidth="1"/>
    <col min="15021" max="15021" width="9.421875" style="1" bestFit="1" customWidth="1"/>
    <col min="15022" max="15023" width="12.8515625" style="1" bestFit="1" customWidth="1"/>
    <col min="15024" max="15024" width="9.421875" style="1" bestFit="1" customWidth="1"/>
    <col min="15025" max="15028" width="9.140625" style="1" customWidth="1"/>
    <col min="15029" max="15029" width="9.421875" style="1" bestFit="1" customWidth="1"/>
    <col min="15030" max="15031" width="12.8515625" style="1" bestFit="1" customWidth="1"/>
    <col min="15032" max="15032" width="9.421875" style="1" bestFit="1" customWidth="1"/>
    <col min="15033" max="15036" width="9.140625" style="1" customWidth="1"/>
    <col min="15037" max="15037" width="9.421875" style="1" bestFit="1" customWidth="1"/>
    <col min="15038" max="15039" width="12.8515625" style="1" bestFit="1" customWidth="1"/>
    <col min="15040" max="15040" width="9.421875" style="1" bestFit="1" customWidth="1"/>
    <col min="15041" max="15044" width="9.140625" style="1" customWidth="1"/>
    <col min="15045" max="15045" width="9.421875" style="1" bestFit="1" customWidth="1"/>
    <col min="15046" max="15047" width="12.8515625" style="1" bestFit="1" customWidth="1"/>
    <col min="15048" max="15048" width="9.421875" style="1" bestFit="1" customWidth="1"/>
    <col min="15049" max="15052" width="9.140625" style="1" customWidth="1"/>
    <col min="15053" max="15053" width="9.421875" style="1" bestFit="1" customWidth="1"/>
    <col min="15054" max="15055" width="12.8515625" style="1" bestFit="1" customWidth="1"/>
    <col min="15056" max="15056" width="9.421875" style="1" bestFit="1" customWidth="1"/>
    <col min="15057" max="15060" width="9.140625" style="1" customWidth="1"/>
    <col min="15061" max="15061" width="9.421875" style="1" bestFit="1" customWidth="1"/>
    <col min="15062" max="15063" width="12.8515625" style="1" bestFit="1" customWidth="1"/>
    <col min="15064" max="15064" width="9.421875" style="1" bestFit="1" customWidth="1"/>
    <col min="15065" max="15068" width="9.140625" style="1" customWidth="1"/>
    <col min="15069" max="15069" width="9.421875" style="1" bestFit="1" customWidth="1"/>
    <col min="15070" max="15071" width="12.8515625" style="1" bestFit="1" customWidth="1"/>
    <col min="15072" max="15072" width="9.421875" style="1" bestFit="1" customWidth="1"/>
    <col min="15073" max="15076" width="9.140625" style="1" customWidth="1"/>
    <col min="15077" max="15077" width="9.421875" style="1" bestFit="1" customWidth="1"/>
    <col min="15078" max="15079" width="12.8515625" style="1" bestFit="1" customWidth="1"/>
    <col min="15080" max="15080" width="9.421875" style="1" bestFit="1" customWidth="1"/>
    <col min="15081" max="15084" width="9.140625" style="1" customWidth="1"/>
    <col min="15085" max="15085" width="9.421875" style="1" bestFit="1" customWidth="1"/>
    <col min="15086" max="15087" width="12.8515625" style="1" bestFit="1" customWidth="1"/>
    <col min="15088" max="15088" width="9.421875" style="1" bestFit="1" customWidth="1"/>
    <col min="15089" max="15092" width="9.140625" style="1" customWidth="1"/>
    <col min="15093" max="15093" width="9.421875" style="1" bestFit="1" customWidth="1"/>
    <col min="15094" max="15095" width="12.8515625" style="1" bestFit="1" customWidth="1"/>
    <col min="15096" max="15096" width="9.421875" style="1" bestFit="1" customWidth="1"/>
    <col min="15097" max="15100" width="9.140625" style="1" customWidth="1"/>
    <col min="15101" max="15101" width="11.57421875" style="1" customWidth="1"/>
    <col min="15102" max="15102" width="16.00390625" style="1" customWidth="1"/>
    <col min="15103" max="15103" width="86.57421875" style="1" customWidth="1"/>
    <col min="15104" max="15104" width="10.140625" style="1" customWidth="1"/>
    <col min="15105" max="15105" width="18.28125" style="1" customWidth="1"/>
    <col min="15106" max="15107" width="9.140625" style="1" hidden="1" customWidth="1"/>
    <col min="15108" max="15108" width="21.421875" style="1" customWidth="1"/>
    <col min="15109" max="15110" width="9.140625" style="1" hidden="1" customWidth="1"/>
    <col min="15111" max="15111" width="25.7109375" style="1" customWidth="1"/>
    <col min="15112" max="15112" width="9.140625" style="1" hidden="1" customWidth="1"/>
    <col min="15113" max="15113" width="4.7109375" style="1" customWidth="1"/>
    <col min="15114" max="15120" width="9.140625" style="1" hidden="1" customWidth="1"/>
    <col min="15121" max="15121" width="15.57421875" style="1" customWidth="1"/>
    <col min="15122" max="15122" width="18.7109375" style="1" customWidth="1"/>
    <col min="15123" max="15123" width="25.7109375" style="1" customWidth="1"/>
    <col min="15124" max="15124" width="15.57421875" style="1" customWidth="1"/>
    <col min="15125" max="15125" width="18.7109375" style="1" customWidth="1"/>
    <col min="15126" max="15126" width="25.7109375" style="1" customWidth="1"/>
    <col min="15127" max="15127" width="15.57421875" style="1" customWidth="1"/>
    <col min="15128" max="15128" width="18.7109375" style="1" customWidth="1"/>
    <col min="15129" max="15129" width="25.7109375" style="1" customWidth="1"/>
    <col min="15130" max="15130" width="9.140625" style="1" customWidth="1"/>
    <col min="15131" max="15131" width="17.421875" style="1" customWidth="1"/>
    <col min="15132" max="15132" width="9.140625" style="1" customWidth="1"/>
    <col min="15133" max="15133" width="9.421875" style="1" bestFit="1" customWidth="1"/>
    <col min="15134" max="15135" width="12.8515625" style="1" bestFit="1" customWidth="1"/>
    <col min="15136" max="15136" width="9.421875" style="1" bestFit="1" customWidth="1"/>
    <col min="15137" max="15140" width="9.140625" style="1" customWidth="1"/>
    <col min="15141" max="15141" width="9.421875" style="1" bestFit="1" customWidth="1"/>
    <col min="15142" max="15143" width="12.8515625" style="1" bestFit="1" customWidth="1"/>
    <col min="15144" max="15144" width="9.421875" style="1" bestFit="1" customWidth="1"/>
    <col min="15145" max="15148" width="9.140625" style="1" customWidth="1"/>
    <col min="15149" max="15149" width="9.421875" style="1" bestFit="1" customWidth="1"/>
    <col min="15150" max="15151" width="12.8515625" style="1" bestFit="1" customWidth="1"/>
    <col min="15152" max="15152" width="9.421875" style="1" bestFit="1" customWidth="1"/>
    <col min="15153" max="15156" width="9.140625" style="1" customWidth="1"/>
    <col min="15157" max="15157" width="9.421875" style="1" bestFit="1" customWidth="1"/>
    <col min="15158" max="15159" width="12.8515625" style="1" bestFit="1" customWidth="1"/>
    <col min="15160" max="15160" width="9.421875" style="1" bestFit="1" customWidth="1"/>
    <col min="15161" max="15164" width="9.140625" style="1" customWidth="1"/>
    <col min="15165" max="15165" width="9.421875" style="1" bestFit="1" customWidth="1"/>
    <col min="15166" max="15167" width="12.8515625" style="1" bestFit="1" customWidth="1"/>
    <col min="15168" max="15168" width="9.421875" style="1" bestFit="1" customWidth="1"/>
    <col min="15169" max="15172" width="9.140625" style="1" customWidth="1"/>
    <col min="15173" max="15173" width="9.421875" style="1" bestFit="1" customWidth="1"/>
    <col min="15174" max="15175" width="12.8515625" style="1" bestFit="1" customWidth="1"/>
    <col min="15176" max="15176" width="9.421875" style="1" bestFit="1" customWidth="1"/>
    <col min="15177" max="15180" width="9.140625" style="1" customWidth="1"/>
    <col min="15181" max="15181" width="9.421875" style="1" bestFit="1" customWidth="1"/>
    <col min="15182" max="15183" width="12.8515625" style="1" bestFit="1" customWidth="1"/>
    <col min="15184" max="15184" width="9.421875" style="1" bestFit="1" customWidth="1"/>
    <col min="15185" max="15188" width="9.140625" style="1" customWidth="1"/>
    <col min="15189" max="15189" width="9.421875" style="1" bestFit="1" customWidth="1"/>
    <col min="15190" max="15191" width="12.8515625" style="1" bestFit="1" customWidth="1"/>
    <col min="15192" max="15192" width="9.421875" style="1" bestFit="1" customWidth="1"/>
    <col min="15193" max="15196" width="9.140625" style="1" customWidth="1"/>
    <col min="15197" max="15197" width="9.421875" style="1" bestFit="1" customWidth="1"/>
    <col min="15198" max="15199" width="12.8515625" style="1" bestFit="1" customWidth="1"/>
    <col min="15200" max="15200" width="9.421875" style="1" bestFit="1" customWidth="1"/>
    <col min="15201" max="15204" width="9.140625" style="1" customWidth="1"/>
    <col min="15205" max="15205" width="9.421875" style="1" bestFit="1" customWidth="1"/>
    <col min="15206" max="15207" width="12.8515625" style="1" bestFit="1" customWidth="1"/>
    <col min="15208" max="15208" width="9.421875" style="1" bestFit="1" customWidth="1"/>
    <col min="15209" max="15212" width="9.140625" style="1" customWidth="1"/>
    <col min="15213" max="15213" width="9.421875" style="1" bestFit="1" customWidth="1"/>
    <col min="15214" max="15215" width="12.8515625" style="1" bestFit="1" customWidth="1"/>
    <col min="15216" max="15216" width="9.421875" style="1" bestFit="1" customWidth="1"/>
    <col min="15217" max="15220" width="9.140625" style="1" customWidth="1"/>
    <col min="15221" max="15221" width="9.421875" style="1" bestFit="1" customWidth="1"/>
    <col min="15222" max="15223" width="12.8515625" style="1" bestFit="1" customWidth="1"/>
    <col min="15224" max="15224" width="9.421875" style="1" bestFit="1" customWidth="1"/>
    <col min="15225" max="15228" width="9.140625" style="1" customWidth="1"/>
    <col min="15229" max="15229" width="9.421875" style="1" bestFit="1" customWidth="1"/>
    <col min="15230" max="15231" width="12.8515625" style="1" bestFit="1" customWidth="1"/>
    <col min="15232" max="15232" width="9.421875" style="1" bestFit="1" customWidth="1"/>
    <col min="15233" max="15236" width="9.140625" style="1" customWidth="1"/>
    <col min="15237" max="15237" width="9.421875" style="1" bestFit="1" customWidth="1"/>
    <col min="15238" max="15239" width="12.8515625" style="1" bestFit="1" customWidth="1"/>
    <col min="15240" max="15240" width="9.421875" style="1" bestFit="1" customWidth="1"/>
    <col min="15241" max="15244" width="9.140625" style="1" customWidth="1"/>
    <col min="15245" max="15245" width="9.421875" style="1" bestFit="1" customWidth="1"/>
    <col min="15246" max="15247" width="12.8515625" style="1" bestFit="1" customWidth="1"/>
    <col min="15248" max="15248" width="9.421875" style="1" bestFit="1" customWidth="1"/>
    <col min="15249" max="15252" width="9.140625" style="1" customWidth="1"/>
    <col min="15253" max="15253" width="9.421875" style="1" bestFit="1" customWidth="1"/>
    <col min="15254" max="15255" width="12.8515625" style="1" bestFit="1" customWidth="1"/>
    <col min="15256" max="15256" width="9.421875" style="1" bestFit="1" customWidth="1"/>
    <col min="15257" max="15260" width="9.140625" style="1" customWidth="1"/>
    <col min="15261" max="15261" width="9.421875" style="1" bestFit="1" customWidth="1"/>
    <col min="15262" max="15263" width="12.8515625" style="1" bestFit="1" customWidth="1"/>
    <col min="15264" max="15264" width="9.421875" style="1" bestFit="1" customWidth="1"/>
    <col min="15265" max="15268" width="9.140625" style="1" customWidth="1"/>
    <col min="15269" max="15269" width="9.421875" style="1" bestFit="1" customWidth="1"/>
    <col min="15270" max="15271" width="12.8515625" style="1" bestFit="1" customWidth="1"/>
    <col min="15272" max="15272" width="9.421875" style="1" bestFit="1" customWidth="1"/>
    <col min="15273" max="15276" width="9.140625" style="1" customWidth="1"/>
    <col min="15277" max="15277" width="9.421875" style="1" bestFit="1" customWidth="1"/>
    <col min="15278" max="15279" width="12.8515625" style="1" bestFit="1" customWidth="1"/>
    <col min="15280" max="15280" width="9.421875" style="1" bestFit="1" customWidth="1"/>
    <col min="15281" max="15284" width="9.140625" style="1" customWidth="1"/>
    <col min="15285" max="15285" width="9.421875" style="1" bestFit="1" customWidth="1"/>
    <col min="15286" max="15287" width="12.8515625" style="1" bestFit="1" customWidth="1"/>
    <col min="15288" max="15288" width="9.421875" style="1" bestFit="1" customWidth="1"/>
    <col min="15289" max="15292" width="9.140625" style="1" customWidth="1"/>
    <col min="15293" max="15293" width="9.421875" style="1" bestFit="1" customWidth="1"/>
    <col min="15294" max="15295" width="12.8515625" style="1" bestFit="1" customWidth="1"/>
    <col min="15296" max="15296" width="9.421875" style="1" bestFit="1" customWidth="1"/>
    <col min="15297" max="15300" width="9.140625" style="1" customWidth="1"/>
    <col min="15301" max="15301" width="9.421875" style="1" bestFit="1" customWidth="1"/>
    <col min="15302" max="15303" width="12.8515625" style="1" bestFit="1" customWidth="1"/>
    <col min="15304" max="15304" width="9.421875" style="1" bestFit="1" customWidth="1"/>
    <col min="15305" max="15308" width="9.140625" style="1" customWidth="1"/>
    <col min="15309" max="15309" width="9.421875" style="1" bestFit="1" customWidth="1"/>
    <col min="15310" max="15311" width="12.8515625" style="1" bestFit="1" customWidth="1"/>
    <col min="15312" max="15312" width="9.421875" style="1" bestFit="1" customWidth="1"/>
    <col min="15313" max="15316" width="9.140625" style="1" customWidth="1"/>
    <col min="15317" max="15317" width="9.421875" style="1" bestFit="1" customWidth="1"/>
    <col min="15318" max="15319" width="12.8515625" style="1" bestFit="1" customWidth="1"/>
    <col min="15320" max="15320" width="9.421875" style="1" bestFit="1" customWidth="1"/>
    <col min="15321" max="15324" width="9.140625" style="1" customWidth="1"/>
    <col min="15325" max="15325" width="9.421875" style="1" bestFit="1" customWidth="1"/>
    <col min="15326" max="15327" width="12.8515625" style="1" bestFit="1" customWidth="1"/>
    <col min="15328" max="15328" width="9.421875" style="1" bestFit="1" customWidth="1"/>
    <col min="15329" max="15332" width="9.140625" style="1" customWidth="1"/>
    <col min="15333" max="15333" width="9.421875" style="1" bestFit="1" customWidth="1"/>
    <col min="15334" max="15335" width="12.8515625" style="1" bestFit="1" customWidth="1"/>
    <col min="15336" max="15336" width="9.421875" style="1" bestFit="1" customWidth="1"/>
    <col min="15337" max="15340" width="9.140625" style="1" customWidth="1"/>
    <col min="15341" max="15341" width="9.421875" style="1" bestFit="1" customWidth="1"/>
    <col min="15342" max="15343" width="12.8515625" style="1" bestFit="1" customWidth="1"/>
    <col min="15344" max="15344" width="9.421875" style="1" bestFit="1" customWidth="1"/>
    <col min="15345" max="15348" width="9.140625" style="1" customWidth="1"/>
    <col min="15349" max="15349" width="9.421875" style="1" bestFit="1" customWidth="1"/>
    <col min="15350" max="15351" width="12.8515625" style="1" bestFit="1" customWidth="1"/>
    <col min="15352" max="15352" width="9.421875" style="1" bestFit="1" customWidth="1"/>
    <col min="15353" max="15356" width="9.140625" style="1" customWidth="1"/>
    <col min="15357" max="15357" width="11.57421875" style="1" customWidth="1"/>
    <col min="15358" max="15358" width="16.00390625" style="1" customWidth="1"/>
    <col min="15359" max="15359" width="86.57421875" style="1" customWidth="1"/>
    <col min="15360" max="15360" width="10.140625" style="1" customWidth="1"/>
    <col min="15361" max="15361" width="18.28125" style="1" customWidth="1"/>
    <col min="15362" max="15363" width="9.140625" style="1" hidden="1" customWidth="1"/>
    <col min="15364" max="15364" width="21.421875" style="1" customWidth="1"/>
    <col min="15365" max="15366" width="9.140625" style="1" hidden="1" customWidth="1"/>
    <col min="15367" max="15367" width="25.7109375" style="1" customWidth="1"/>
    <col min="15368" max="15368" width="9.140625" style="1" hidden="1" customWidth="1"/>
    <col min="15369" max="15369" width="4.7109375" style="1" customWidth="1"/>
    <col min="15370" max="15376" width="9.140625" style="1" hidden="1" customWidth="1"/>
    <col min="15377" max="15377" width="15.57421875" style="1" customWidth="1"/>
    <col min="15378" max="15378" width="18.7109375" style="1" customWidth="1"/>
    <col min="15379" max="15379" width="25.7109375" style="1" customWidth="1"/>
    <col min="15380" max="15380" width="15.57421875" style="1" customWidth="1"/>
    <col min="15381" max="15381" width="18.7109375" style="1" customWidth="1"/>
    <col min="15382" max="15382" width="25.7109375" style="1" customWidth="1"/>
    <col min="15383" max="15383" width="15.57421875" style="1" customWidth="1"/>
    <col min="15384" max="15384" width="18.7109375" style="1" customWidth="1"/>
    <col min="15385" max="15385" width="25.7109375" style="1" customWidth="1"/>
    <col min="15386" max="15386" width="9.140625" style="1" customWidth="1"/>
    <col min="15387" max="15387" width="17.421875" style="1" customWidth="1"/>
    <col min="15388" max="15388" width="9.140625" style="1" customWidth="1"/>
    <col min="15389" max="15389" width="9.421875" style="1" bestFit="1" customWidth="1"/>
    <col min="15390" max="15391" width="12.8515625" style="1" bestFit="1" customWidth="1"/>
    <col min="15392" max="15392" width="9.421875" style="1" bestFit="1" customWidth="1"/>
    <col min="15393" max="15396" width="9.140625" style="1" customWidth="1"/>
    <col min="15397" max="15397" width="9.421875" style="1" bestFit="1" customWidth="1"/>
    <col min="15398" max="15399" width="12.8515625" style="1" bestFit="1" customWidth="1"/>
    <col min="15400" max="15400" width="9.421875" style="1" bestFit="1" customWidth="1"/>
    <col min="15401" max="15404" width="9.140625" style="1" customWidth="1"/>
    <col min="15405" max="15405" width="9.421875" style="1" bestFit="1" customWidth="1"/>
    <col min="15406" max="15407" width="12.8515625" style="1" bestFit="1" customWidth="1"/>
    <col min="15408" max="15408" width="9.421875" style="1" bestFit="1" customWidth="1"/>
    <col min="15409" max="15412" width="9.140625" style="1" customWidth="1"/>
    <col min="15413" max="15413" width="9.421875" style="1" bestFit="1" customWidth="1"/>
    <col min="15414" max="15415" width="12.8515625" style="1" bestFit="1" customWidth="1"/>
    <col min="15416" max="15416" width="9.421875" style="1" bestFit="1" customWidth="1"/>
    <col min="15417" max="15420" width="9.140625" style="1" customWidth="1"/>
    <col min="15421" max="15421" width="9.421875" style="1" bestFit="1" customWidth="1"/>
    <col min="15422" max="15423" width="12.8515625" style="1" bestFit="1" customWidth="1"/>
    <col min="15424" max="15424" width="9.421875" style="1" bestFit="1" customWidth="1"/>
    <col min="15425" max="15428" width="9.140625" style="1" customWidth="1"/>
    <col min="15429" max="15429" width="9.421875" style="1" bestFit="1" customWidth="1"/>
    <col min="15430" max="15431" width="12.8515625" style="1" bestFit="1" customWidth="1"/>
    <col min="15432" max="15432" width="9.421875" style="1" bestFit="1" customWidth="1"/>
    <col min="15433" max="15436" width="9.140625" style="1" customWidth="1"/>
    <col min="15437" max="15437" width="9.421875" style="1" bestFit="1" customWidth="1"/>
    <col min="15438" max="15439" width="12.8515625" style="1" bestFit="1" customWidth="1"/>
    <col min="15440" max="15440" width="9.421875" style="1" bestFit="1" customWidth="1"/>
    <col min="15441" max="15444" width="9.140625" style="1" customWidth="1"/>
    <col min="15445" max="15445" width="9.421875" style="1" bestFit="1" customWidth="1"/>
    <col min="15446" max="15447" width="12.8515625" style="1" bestFit="1" customWidth="1"/>
    <col min="15448" max="15448" width="9.421875" style="1" bestFit="1" customWidth="1"/>
    <col min="15449" max="15452" width="9.140625" style="1" customWidth="1"/>
    <col min="15453" max="15453" width="9.421875" style="1" bestFit="1" customWidth="1"/>
    <col min="15454" max="15455" width="12.8515625" style="1" bestFit="1" customWidth="1"/>
    <col min="15456" max="15456" width="9.421875" style="1" bestFit="1" customWidth="1"/>
    <col min="15457" max="15460" width="9.140625" style="1" customWidth="1"/>
    <col min="15461" max="15461" width="9.421875" style="1" bestFit="1" customWidth="1"/>
    <col min="15462" max="15463" width="12.8515625" style="1" bestFit="1" customWidth="1"/>
    <col min="15464" max="15464" width="9.421875" style="1" bestFit="1" customWidth="1"/>
    <col min="15465" max="15468" width="9.140625" style="1" customWidth="1"/>
    <col min="15469" max="15469" width="9.421875" style="1" bestFit="1" customWidth="1"/>
    <col min="15470" max="15471" width="12.8515625" style="1" bestFit="1" customWidth="1"/>
    <col min="15472" max="15472" width="9.421875" style="1" bestFit="1" customWidth="1"/>
    <col min="15473" max="15476" width="9.140625" style="1" customWidth="1"/>
    <col min="15477" max="15477" width="9.421875" style="1" bestFit="1" customWidth="1"/>
    <col min="15478" max="15479" width="12.8515625" style="1" bestFit="1" customWidth="1"/>
    <col min="15480" max="15480" width="9.421875" style="1" bestFit="1" customWidth="1"/>
    <col min="15481" max="15484" width="9.140625" style="1" customWidth="1"/>
    <col min="15485" max="15485" width="9.421875" style="1" bestFit="1" customWidth="1"/>
    <col min="15486" max="15487" width="12.8515625" style="1" bestFit="1" customWidth="1"/>
    <col min="15488" max="15488" width="9.421875" style="1" bestFit="1" customWidth="1"/>
    <col min="15489" max="15492" width="9.140625" style="1" customWidth="1"/>
    <col min="15493" max="15493" width="9.421875" style="1" bestFit="1" customWidth="1"/>
    <col min="15494" max="15495" width="12.8515625" style="1" bestFit="1" customWidth="1"/>
    <col min="15496" max="15496" width="9.421875" style="1" bestFit="1" customWidth="1"/>
    <col min="15497" max="15500" width="9.140625" style="1" customWidth="1"/>
    <col min="15501" max="15501" width="9.421875" style="1" bestFit="1" customWidth="1"/>
    <col min="15502" max="15503" width="12.8515625" style="1" bestFit="1" customWidth="1"/>
    <col min="15504" max="15504" width="9.421875" style="1" bestFit="1" customWidth="1"/>
    <col min="15505" max="15508" width="9.140625" style="1" customWidth="1"/>
    <col min="15509" max="15509" width="9.421875" style="1" bestFit="1" customWidth="1"/>
    <col min="15510" max="15511" width="12.8515625" style="1" bestFit="1" customWidth="1"/>
    <col min="15512" max="15512" width="9.421875" style="1" bestFit="1" customWidth="1"/>
    <col min="15513" max="15516" width="9.140625" style="1" customWidth="1"/>
    <col min="15517" max="15517" width="9.421875" style="1" bestFit="1" customWidth="1"/>
    <col min="15518" max="15519" width="12.8515625" style="1" bestFit="1" customWidth="1"/>
    <col min="15520" max="15520" width="9.421875" style="1" bestFit="1" customWidth="1"/>
    <col min="15521" max="15524" width="9.140625" style="1" customWidth="1"/>
    <col min="15525" max="15525" width="9.421875" style="1" bestFit="1" customWidth="1"/>
    <col min="15526" max="15527" width="12.8515625" style="1" bestFit="1" customWidth="1"/>
    <col min="15528" max="15528" width="9.421875" style="1" bestFit="1" customWidth="1"/>
    <col min="15529" max="15532" width="9.140625" style="1" customWidth="1"/>
    <col min="15533" max="15533" width="9.421875" style="1" bestFit="1" customWidth="1"/>
    <col min="15534" max="15535" width="12.8515625" style="1" bestFit="1" customWidth="1"/>
    <col min="15536" max="15536" width="9.421875" style="1" bestFit="1" customWidth="1"/>
    <col min="15537" max="15540" width="9.140625" style="1" customWidth="1"/>
    <col min="15541" max="15541" width="9.421875" style="1" bestFit="1" customWidth="1"/>
    <col min="15542" max="15543" width="12.8515625" style="1" bestFit="1" customWidth="1"/>
    <col min="15544" max="15544" width="9.421875" style="1" bestFit="1" customWidth="1"/>
    <col min="15545" max="15548" width="9.140625" style="1" customWidth="1"/>
    <col min="15549" max="15549" width="9.421875" style="1" bestFit="1" customWidth="1"/>
    <col min="15550" max="15551" width="12.8515625" style="1" bestFit="1" customWidth="1"/>
    <col min="15552" max="15552" width="9.421875" style="1" bestFit="1" customWidth="1"/>
    <col min="15553" max="15556" width="9.140625" style="1" customWidth="1"/>
    <col min="15557" max="15557" width="9.421875" style="1" bestFit="1" customWidth="1"/>
    <col min="15558" max="15559" width="12.8515625" style="1" bestFit="1" customWidth="1"/>
    <col min="15560" max="15560" width="9.421875" style="1" bestFit="1" customWidth="1"/>
    <col min="15561" max="15564" width="9.140625" style="1" customWidth="1"/>
    <col min="15565" max="15565" width="9.421875" style="1" bestFit="1" customWidth="1"/>
    <col min="15566" max="15567" width="12.8515625" style="1" bestFit="1" customWidth="1"/>
    <col min="15568" max="15568" width="9.421875" style="1" bestFit="1" customWidth="1"/>
    <col min="15569" max="15572" width="9.140625" style="1" customWidth="1"/>
    <col min="15573" max="15573" width="9.421875" style="1" bestFit="1" customWidth="1"/>
    <col min="15574" max="15575" width="12.8515625" style="1" bestFit="1" customWidth="1"/>
    <col min="15576" max="15576" width="9.421875" style="1" bestFit="1" customWidth="1"/>
    <col min="15577" max="15580" width="9.140625" style="1" customWidth="1"/>
    <col min="15581" max="15581" width="9.421875" style="1" bestFit="1" customWidth="1"/>
    <col min="15582" max="15583" width="12.8515625" style="1" bestFit="1" customWidth="1"/>
    <col min="15584" max="15584" width="9.421875" style="1" bestFit="1" customWidth="1"/>
    <col min="15585" max="15588" width="9.140625" style="1" customWidth="1"/>
    <col min="15589" max="15589" width="9.421875" style="1" bestFit="1" customWidth="1"/>
    <col min="15590" max="15591" width="12.8515625" style="1" bestFit="1" customWidth="1"/>
    <col min="15592" max="15592" width="9.421875" style="1" bestFit="1" customWidth="1"/>
    <col min="15593" max="15596" width="9.140625" style="1" customWidth="1"/>
    <col min="15597" max="15597" width="9.421875" style="1" bestFit="1" customWidth="1"/>
    <col min="15598" max="15599" width="12.8515625" style="1" bestFit="1" customWidth="1"/>
    <col min="15600" max="15600" width="9.421875" style="1" bestFit="1" customWidth="1"/>
    <col min="15601" max="15604" width="9.140625" style="1" customWidth="1"/>
    <col min="15605" max="15605" width="9.421875" style="1" bestFit="1" customWidth="1"/>
    <col min="15606" max="15607" width="12.8515625" style="1" bestFit="1" customWidth="1"/>
    <col min="15608" max="15608" width="9.421875" style="1" bestFit="1" customWidth="1"/>
    <col min="15609" max="15612" width="9.140625" style="1" customWidth="1"/>
    <col min="15613" max="15613" width="11.57421875" style="1" customWidth="1"/>
    <col min="15614" max="15614" width="16.00390625" style="1" customWidth="1"/>
    <col min="15615" max="15615" width="86.57421875" style="1" customWidth="1"/>
    <col min="15616" max="15616" width="10.140625" style="1" customWidth="1"/>
    <col min="15617" max="15617" width="18.28125" style="1" customWidth="1"/>
    <col min="15618" max="15619" width="9.140625" style="1" hidden="1" customWidth="1"/>
    <col min="15620" max="15620" width="21.421875" style="1" customWidth="1"/>
    <col min="15621" max="15622" width="9.140625" style="1" hidden="1" customWidth="1"/>
    <col min="15623" max="15623" width="25.7109375" style="1" customWidth="1"/>
    <col min="15624" max="15624" width="9.140625" style="1" hidden="1" customWidth="1"/>
    <col min="15625" max="15625" width="4.7109375" style="1" customWidth="1"/>
    <col min="15626" max="15632" width="9.140625" style="1" hidden="1" customWidth="1"/>
    <col min="15633" max="15633" width="15.57421875" style="1" customWidth="1"/>
    <col min="15634" max="15634" width="18.7109375" style="1" customWidth="1"/>
    <col min="15635" max="15635" width="25.7109375" style="1" customWidth="1"/>
    <col min="15636" max="15636" width="15.57421875" style="1" customWidth="1"/>
    <col min="15637" max="15637" width="18.7109375" style="1" customWidth="1"/>
    <col min="15638" max="15638" width="25.7109375" style="1" customWidth="1"/>
    <col min="15639" max="15639" width="15.57421875" style="1" customWidth="1"/>
    <col min="15640" max="15640" width="18.7109375" style="1" customWidth="1"/>
    <col min="15641" max="15641" width="25.7109375" style="1" customWidth="1"/>
    <col min="15642" max="15642" width="9.140625" style="1" customWidth="1"/>
    <col min="15643" max="15643" width="17.421875" style="1" customWidth="1"/>
    <col min="15644" max="15644" width="9.140625" style="1" customWidth="1"/>
    <col min="15645" max="15645" width="9.421875" style="1" bestFit="1" customWidth="1"/>
    <col min="15646" max="15647" width="12.8515625" style="1" bestFit="1" customWidth="1"/>
    <col min="15648" max="15648" width="9.421875" style="1" bestFit="1" customWidth="1"/>
    <col min="15649" max="15652" width="9.140625" style="1" customWidth="1"/>
    <col min="15653" max="15653" width="9.421875" style="1" bestFit="1" customWidth="1"/>
    <col min="15654" max="15655" width="12.8515625" style="1" bestFit="1" customWidth="1"/>
    <col min="15656" max="15656" width="9.421875" style="1" bestFit="1" customWidth="1"/>
    <col min="15657" max="15660" width="9.140625" style="1" customWidth="1"/>
    <col min="15661" max="15661" width="9.421875" style="1" bestFit="1" customWidth="1"/>
    <col min="15662" max="15663" width="12.8515625" style="1" bestFit="1" customWidth="1"/>
    <col min="15664" max="15664" width="9.421875" style="1" bestFit="1" customWidth="1"/>
    <col min="15665" max="15668" width="9.140625" style="1" customWidth="1"/>
    <col min="15669" max="15669" width="9.421875" style="1" bestFit="1" customWidth="1"/>
    <col min="15670" max="15671" width="12.8515625" style="1" bestFit="1" customWidth="1"/>
    <col min="15672" max="15672" width="9.421875" style="1" bestFit="1" customWidth="1"/>
    <col min="15673" max="15676" width="9.140625" style="1" customWidth="1"/>
    <col min="15677" max="15677" width="9.421875" style="1" bestFit="1" customWidth="1"/>
    <col min="15678" max="15679" width="12.8515625" style="1" bestFit="1" customWidth="1"/>
    <col min="15680" max="15680" width="9.421875" style="1" bestFit="1" customWidth="1"/>
    <col min="15681" max="15684" width="9.140625" style="1" customWidth="1"/>
    <col min="15685" max="15685" width="9.421875" style="1" bestFit="1" customWidth="1"/>
    <col min="15686" max="15687" width="12.8515625" style="1" bestFit="1" customWidth="1"/>
    <col min="15688" max="15688" width="9.421875" style="1" bestFit="1" customWidth="1"/>
    <col min="15689" max="15692" width="9.140625" style="1" customWidth="1"/>
    <col min="15693" max="15693" width="9.421875" style="1" bestFit="1" customWidth="1"/>
    <col min="15694" max="15695" width="12.8515625" style="1" bestFit="1" customWidth="1"/>
    <col min="15696" max="15696" width="9.421875" style="1" bestFit="1" customWidth="1"/>
    <col min="15697" max="15700" width="9.140625" style="1" customWidth="1"/>
    <col min="15701" max="15701" width="9.421875" style="1" bestFit="1" customWidth="1"/>
    <col min="15702" max="15703" width="12.8515625" style="1" bestFit="1" customWidth="1"/>
    <col min="15704" max="15704" width="9.421875" style="1" bestFit="1" customWidth="1"/>
    <col min="15705" max="15708" width="9.140625" style="1" customWidth="1"/>
    <col min="15709" max="15709" width="9.421875" style="1" bestFit="1" customWidth="1"/>
    <col min="15710" max="15711" width="12.8515625" style="1" bestFit="1" customWidth="1"/>
    <col min="15712" max="15712" width="9.421875" style="1" bestFit="1" customWidth="1"/>
    <col min="15713" max="15716" width="9.140625" style="1" customWidth="1"/>
    <col min="15717" max="15717" width="9.421875" style="1" bestFit="1" customWidth="1"/>
    <col min="15718" max="15719" width="12.8515625" style="1" bestFit="1" customWidth="1"/>
    <col min="15720" max="15720" width="9.421875" style="1" bestFit="1" customWidth="1"/>
    <col min="15721" max="15724" width="9.140625" style="1" customWidth="1"/>
    <col min="15725" max="15725" width="9.421875" style="1" bestFit="1" customWidth="1"/>
    <col min="15726" max="15727" width="12.8515625" style="1" bestFit="1" customWidth="1"/>
    <col min="15728" max="15728" width="9.421875" style="1" bestFit="1" customWidth="1"/>
    <col min="15729" max="15732" width="9.140625" style="1" customWidth="1"/>
    <col min="15733" max="15733" width="9.421875" style="1" bestFit="1" customWidth="1"/>
    <col min="15734" max="15735" width="12.8515625" style="1" bestFit="1" customWidth="1"/>
    <col min="15736" max="15736" width="9.421875" style="1" bestFit="1" customWidth="1"/>
    <col min="15737" max="15740" width="9.140625" style="1" customWidth="1"/>
    <col min="15741" max="15741" width="9.421875" style="1" bestFit="1" customWidth="1"/>
    <col min="15742" max="15743" width="12.8515625" style="1" bestFit="1" customWidth="1"/>
    <col min="15744" max="15744" width="9.421875" style="1" bestFit="1" customWidth="1"/>
    <col min="15745" max="15748" width="9.140625" style="1" customWidth="1"/>
    <col min="15749" max="15749" width="9.421875" style="1" bestFit="1" customWidth="1"/>
    <col min="15750" max="15751" width="12.8515625" style="1" bestFit="1" customWidth="1"/>
    <col min="15752" max="15752" width="9.421875" style="1" bestFit="1" customWidth="1"/>
    <col min="15753" max="15756" width="9.140625" style="1" customWidth="1"/>
    <col min="15757" max="15757" width="9.421875" style="1" bestFit="1" customWidth="1"/>
    <col min="15758" max="15759" width="12.8515625" style="1" bestFit="1" customWidth="1"/>
    <col min="15760" max="15760" width="9.421875" style="1" bestFit="1" customWidth="1"/>
    <col min="15761" max="15764" width="9.140625" style="1" customWidth="1"/>
    <col min="15765" max="15765" width="9.421875" style="1" bestFit="1" customWidth="1"/>
    <col min="15766" max="15767" width="12.8515625" style="1" bestFit="1" customWidth="1"/>
    <col min="15768" max="15768" width="9.421875" style="1" bestFit="1" customWidth="1"/>
    <col min="15769" max="15772" width="9.140625" style="1" customWidth="1"/>
    <col min="15773" max="15773" width="9.421875" style="1" bestFit="1" customWidth="1"/>
    <col min="15774" max="15775" width="12.8515625" style="1" bestFit="1" customWidth="1"/>
    <col min="15776" max="15776" width="9.421875" style="1" bestFit="1" customWidth="1"/>
    <col min="15777" max="15780" width="9.140625" style="1" customWidth="1"/>
    <col min="15781" max="15781" width="9.421875" style="1" bestFit="1" customWidth="1"/>
    <col min="15782" max="15783" width="12.8515625" style="1" bestFit="1" customWidth="1"/>
    <col min="15784" max="15784" width="9.421875" style="1" bestFit="1" customWidth="1"/>
    <col min="15785" max="15788" width="9.140625" style="1" customWidth="1"/>
    <col min="15789" max="15789" width="9.421875" style="1" bestFit="1" customWidth="1"/>
    <col min="15790" max="15791" width="12.8515625" style="1" bestFit="1" customWidth="1"/>
    <col min="15792" max="15792" width="9.421875" style="1" bestFit="1" customWidth="1"/>
    <col min="15793" max="15796" width="9.140625" style="1" customWidth="1"/>
    <col min="15797" max="15797" width="9.421875" style="1" bestFit="1" customWidth="1"/>
    <col min="15798" max="15799" width="12.8515625" style="1" bestFit="1" customWidth="1"/>
    <col min="15800" max="15800" width="9.421875" style="1" bestFit="1" customWidth="1"/>
    <col min="15801" max="15804" width="9.140625" style="1" customWidth="1"/>
    <col min="15805" max="15805" width="9.421875" style="1" bestFit="1" customWidth="1"/>
    <col min="15806" max="15807" width="12.8515625" style="1" bestFit="1" customWidth="1"/>
    <col min="15808" max="15808" width="9.421875" style="1" bestFit="1" customWidth="1"/>
    <col min="15809" max="15812" width="9.140625" style="1" customWidth="1"/>
    <col min="15813" max="15813" width="9.421875" style="1" bestFit="1" customWidth="1"/>
    <col min="15814" max="15815" width="12.8515625" style="1" bestFit="1" customWidth="1"/>
    <col min="15816" max="15816" width="9.421875" style="1" bestFit="1" customWidth="1"/>
    <col min="15817" max="15820" width="9.140625" style="1" customWidth="1"/>
    <col min="15821" max="15821" width="9.421875" style="1" bestFit="1" customWidth="1"/>
    <col min="15822" max="15823" width="12.8515625" style="1" bestFit="1" customWidth="1"/>
    <col min="15824" max="15824" width="9.421875" style="1" bestFit="1" customWidth="1"/>
    <col min="15825" max="15828" width="9.140625" style="1" customWidth="1"/>
    <col min="15829" max="15829" width="9.421875" style="1" bestFit="1" customWidth="1"/>
    <col min="15830" max="15831" width="12.8515625" style="1" bestFit="1" customWidth="1"/>
    <col min="15832" max="15832" width="9.421875" style="1" bestFit="1" customWidth="1"/>
    <col min="15833" max="15836" width="9.140625" style="1" customWidth="1"/>
    <col min="15837" max="15837" width="9.421875" style="1" bestFit="1" customWidth="1"/>
    <col min="15838" max="15839" width="12.8515625" style="1" bestFit="1" customWidth="1"/>
    <col min="15840" max="15840" width="9.421875" style="1" bestFit="1" customWidth="1"/>
    <col min="15841" max="15844" width="9.140625" style="1" customWidth="1"/>
    <col min="15845" max="15845" width="9.421875" style="1" bestFit="1" customWidth="1"/>
    <col min="15846" max="15847" width="12.8515625" style="1" bestFit="1" customWidth="1"/>
    <col min="15848" max="15848" width="9.421875" style="1" bestFit="1" customWidth="1"/>
    <col min="15849" max="15852" width="9.140625" style="1" customWidth="1"/>
    <col min="15853" max="15853" width="9.421875" style="1" bestFit="1" customWidth="1"/>
    <col min="15854" max="15855" width="12.8515625" style="1" bestFit="1" customWidth="1"/>
    <col min="15856" max="15856" width="9.421875" style="1" bestFit="1" customWidth="1"/>
    <col min="15857" max="15860" width="9.140625" style="1" customWidth="1"/>
    <col min="15861" max="15861" width="9.421875" style="1" bestFit="1" customWidth="1"/>
    <col min="15862" max="15863" width="12.8515625" style="1" bestFit="1" customWidth="1"/>
    <col min="15864" max="15864" width="9.421875" style="1" bestFit="1" customWidth="1"/>
    <col min="15865" max="15868" width="9.140625" style="1" customWidth="1"/>
    <col min="15869" max="15869" width="11.57421875" style="1" customWidth="1"/>
    <col min="15870" max="15870" width="16.00390625" style="1" customWidth="1"/>
    <col min="15871" max="15871" width="86.57421875" style="1" customWidth="1"/>
    <col min="15872" max="15872" width="10.140625" style="1" customWidth="1"/>
    <col min="15873" max="15873" width="18.28125" style="1" customWidth="1"/>
    <col min="15874" max="15875" width="9.140625" style="1" hidden="1" customWidth="1"/>
    <col min="15876" max="15876" width="21.421875" style="1" customWidth="1"/>
    <col min="15877" max="15878" width="9.140625" style="1" hidden="1" customWidth="1"/>
    <col min="15879" max="15879" width="25.7109375" style="1" customWidth="1"/>
    <col min="15880" max="15880" width="9.140625" style="1" hidden="1" customWidth="1"/>
    <col min="15881" max="15881" width="4.7109375" style="1" customWidth="1"/>
    <col min="15882" max="15888" width="9.140625" style="1" hidden="1" customWidth="1"/>
    <col min="15889" max="15889" width="15.57421875" style="1" customWidth="1"/>
    <col min="15890" max="15890" width="18.7109375" style="1" customWidth="1"/>
    <col min="15891" max="15891" width="25.7109375" style="1" customWidth="1"/>
    <col min="15892" max="15892" width="15.57421875" style="1" customWidth="1"/>
    <col min="15893" max="15893" width="18.7109375" style="1" customWidth="1"/>
    <col min="15894" max="15894" width="25.7109375" style="1" customWidth="1"/>
    <col min="15895" max="15895" width="15.57421875" style="1" customWidth="1"/>
    <col min="15896" max="15896" width="18.7109375" style="1" customWidth="1"/>
    <col min="15897" max="15897" width="25.7109375" style="1" customWidth="1"/>
    <col min="15898" max="15898" width="9.140625" style="1" customWidth="1"/>
    <col min="15899" max="15899" width="17.421875" style="1" customWidth="1"/>
    <col min="15900" max="15900" width="9.140625" style="1" customWidth="1"/>
    <col min="15901" max="15901" width="9.421875" style="1" bestFit="1" customWidth="1"/>
    <col min="15902" max="15903" width="12.8515625" style="1" bestFit="1" customWidth="1"/>
    <col min="15904" max="15904" width="9.421875" style="1" bestFit="1" customWidth="1"/>
    <col min="15905" max="15908" width="9.140625" style="1" customWidth="1"/>
    <col min="15909" max="15909" width="9.421875" style="1" bestFit="1" customWidth="1"/>
    <col min="15910" max="15911" width="12.8515625" style="1" bestFit="1" customWidth="1"/>
    <col min="15912" max="15912" width="9.421875" style="1" bestFit="1" customWidth="1"/>
    <col min="15913" max="15916" width="9.140625" style="1" customWidth="1"/>
    <col min="15917" max="15917" width="9.421875" style="1" bestFit="1" customWidth="1"/>
    <col min="15918" max="15919" width="12.8515625" style="1" bestFit="1" customWidth="1"/>
    <col min="15920" max="15920" width="9.421875" style="1" bestFit="1" customWidth="1"/>
    <col min="15921" max="15924" width="9.140625" style="1" customWidth="1"/>
    <col min="15925" max="15925" width="9.421875" style="1" bestFit="1" customWidth="1"/>
    <col min="15926" max="15927" width="12.8515625" style="1" bestFit="1" customWidth="1"/>
    <col min="15928" max="15928" width="9.421875" style="1" bestFit="1" customWidth="1"/>
    <col min="15929" max="15932" width="9.140625" style="1" customWidth="1"/>
    <col min="15933" max="15933" width="9.421875" style="1" bestFit="1" customWidth="1"/>
    <col min="15934" max="15935" width="12.8515625" style="1" bestFit="1" customWidth="1"/>
    <col min="15936" max="15936" width="9.421875" style="1" bestFit="1" customWidth="1"/>
    <col min="15937" max="15940" width="9.140625" style="1" customWidth="1"/>
    <col min="15941" max="15941" width="9.421875" style="1" bestFit="1" customWidth="1"/>
    <col min="15942" max="15943" width="12.8515625" style="1" bestFit="1" customWidth="1"/>
    <col min="15944" max="15944" width="9.421875" style="1" bestFit="1" customWidth="1"/>
    <col min="15945" max="15948" width="9.140625" style="1" customWidth="1"/>
    <col min="15949" max="15949" width="9.421875" style="1" bestFit="1" customWidth="1"/>
    <col min="15950" max="15951" width="12.8515625" style="1" bestFit="1" customWidth="1"/>
    <col min="15952" max="15952" width="9.421875" style="1" bestFit="1" customWidth="1"/>
    <col min="15953" max="15956" width="9.140625" style="1" customWidth="1"/>
    <col min="15957" max="15957" width="9.421875" style="1" bestFit="1" customWidth="1"/>
    <col min="15958" max="15959" width="12.8515625" style="1" bestFit="1" customWidth="1"/>
    <col min="15960" max="15960" width="9.421875" style="1" bestFit="1" customWidth="1"/>
    <col min="15961" max="15964" width="9.140625" style="1" customWidth="1"/>
    <col min="15965" max="15965" width="9.421875" style="1" bestFit="1" customWidth="1"/>
    <col min="15966" max="15967" width="12.8515625" style="1" bestFit="1" customWidth="1"/>
    <col min="15968" max="15968" width="9.421875" style="1" bestFit="1" customWidth="1"/>
    <col min="15969" max="15972" width="9.140625" style="1" customWidth="1"/>
    <col min="15973" max="15973" width="9.421875" style="1" bestFit="1" customWidth="1"/>
    <col min="15974" max="15975" width="12.8515625" style="1" bestFit="1" customWidth="1"/>
    <col min="15976" max="15976" width="9.421875" style="1" bestFit="1" customWidth="1"/>
    <col min="15977" max="15980" width="9.140625" style="1" customWidth="1"/>
    <col min="15981" max="15981" width="9.421875" style="1" bestFit="1" customWidth="1"/>
    <col min="15982" max="15983" width="12.8515625" style="1" bestFit="1" customWidth="1"/>
    <col min="15984" max="15984" width="9.421875" style="1" bestFit="1" customWidth="1"/>
    <col min="15985" max="15988" width="9.140625" style="1" customWidth="1"/>
    <col min="15989" max="15989" width="9.421875" style="1" bestFit="1" customWidth="1"/>
    <col min="15990" max="15991" width="12.8515625" style="1" bestFit="1" customWidth="1"/>
    <col min="15992" max="15992" width="9.421875" style="1" bestFit="1" customWidth="1"/>
    <col min="15993" max="15996" width="9.140625" style="1" customWidth="1"/>
    <col min="15997" max="15997" width="9.421875" style="1" bestFit="1" customWidth="1"/>
    <col min="15998" max="15999" width="12.8515625" style="1" bestFit="1" customWidth="1"/>
    <col min="16000" max="16000" width="9.421875" style="1" bestFit="1" customWidth="1"/>
    <col min="16001" max="16004" width="9.140625" style="1" customWidth="1"/>
    <col min="16005" max="16005" width="9.421875" style="1" bestFit="1" customWidth="1"/>
    <col min="16006" max="16007" width="12.8515625" style="1" bestFit="1" customWidth="1"/>
    <col min="16008" max="16008" width="9.421875" style="1" bestFit="1" customWidth="1"/>
    <col min="16009" max="16012" width="9.140625" style="1" customWidth="1"/>
    <col min="16013" max="16013" width="9.421875" style="1" bestFit="1" customWidth="1"/>
    <col min="16014" max="16015" width="12.8515625" style="1" bestFit="1" customWidth="1"/>
    <col min="16016" max="16016" width="9.421875" style="1" bestFit="1" customWidth="1"/>
    <col min="16017" max="16020" width="9.140625" style="1" customWidth="1"/>
    <col min="16021" max="16021" width="9.421875" style="1" bestFit="1" customWidth="1"/>
    <col min="16022" max="16023" width="12.8515625" style="1" bestFit="1" customWidth="1"/>
    <col min="16024" max="16024" width="9.421875" style="1" bestFit="1" customWidth="1"/>
    <col min="16025" max="16028" width="9.140625" style="1" customWidth="1"/>
    <col min="16029" max="16029" width="9.421875" style="1" bestFit="1" customWidth="1"/>
    <col min="16030" max="16031" width="12.8515625" style="1" bestFit="1" customWidth="1"/>
    <col min="16032" max="16032" width="9.421875" style="1" bestFit="1" customWidth="1"/>
    <col min="16033" max="16036" width="9.140625" style="1" customWidth="1"/>
    <col min="16037" max="16037" width="9.421875" style="1" bestFit="1" customWidth="1"/>
    <col min="16038" max="16039" width="12.8515625" style="1" bestFit="1" customWidth="1"/>
    <col min="16040" max="16040" width="9.421875" style="1" bestFit="1" customWidth="1"/>
    <col min="16041" max="16044" width="9.140625" style="1" customWidth="1"/>
    <col min="16045" max="16045" width="9.421875" style="1" bestFit="1" customWidth="1"/>
    <col min="16046" max="16047" width="12.8515625" style="1" bestFit="1" customWidth="1"/>
    <col min="16048" max="16048" width="9.421875" style="1" bestFit="1" customWidth="1"/>
    <col min="16049" max="16052" width="9.140625" style="1" customWidth="1"/>
    <col min="16053" max="16053" width="9.421875" style="1" bestFit="1" customWidth="1"/>
    <col min="16054" max="16055" width="12.8515625" style="1" bestFit="1" customWidth="1"/>
    <col min="16056" max="16056" width="9.421875" style="1" bestFit="1" customWidth="1"/>
    <col min="16057" max="16060" width="9.140625" style="1" customWidth="1"/>
    <col min="16061" max="16061" width="9.421875" style="1" bestFit="1" customWidth="1"/>
    <col min="16062" max="16063" width="12.8515625" style="1" bestFit="1" customWidth="1"/>
    <col min="16064" max="16064" width="9.421875" style="1" bestFit="1" customWidth="1"/>
    <col min="16065" max="16068" width="9.140625" style="1" customWidth="1"/>
    <col min="16069" max="16069" width="9.421875" style="1" bestFit="1" customWidth="1"/>
    <col min="16070" max="16071" width="12.8515625" style="1" bestFit="1" customWidth="1"/>
    <col min="16072" max="16072" width="9.421875" style="1" bestFit="1" customWidth="1"/>
    <col min="16073" max="16076" width="9.140625" style="1" customWidth="1"/>
    <col min="16077" max="16077" width="9.421875" style="1" bestFit="1" customWidth="1"/>
    <col min="16078" max="16079" width="12.8515625" style="1" bestFit="1" customWidth="1"/>
    <col min="16080" max="16080" width="9.421875" style="1" bestFit="1" customWidth="1"/>
    <col min="16081" max="16084" width="9.140625" style="1" customWidth="1"/>
    <col min="16085" max="16085" width="9.421875" style="1" bestFit="1" customWidth="1"/>
    <col min="16086" max="16087" width="12.8515625" style="1" bestFit="1" customWidth="1"/>
    <col min="16088" max="16088" width="9.421875" style="1" bestFit="1" customWidth="1"/>
    <col min="16089" max="16092" width="9.140625" style="1" customWidth="1"/>
    <col min="16093" max="16093" width="9.421875" style="1" bestFit="1" customWidth="1"/>
    <col min="16094" max="16095" width="12.8515625" style="1" bestFit="1" customWidth="1"/>
    <col min="16096" max="16096" width="9.421875" style="1" bestFit="1" customWidth="1"/>
    <col min="16097" max="16100" width="9.140625" style="1" customWidth="1"/>
    <col min="16101" max="16101" width="9.421875" style="1" bestFit="1" customWidth="1"/>
    <col min="16102" max="16103" width="12.8515625" style="1" bestFit="1" customWidth="1"/>
    <col min="16104" max="16104" width="9.421875" style="1" bestFit="1" customWidth="1"/>
    <col min="16105" max="16108" width="9.140625" style="1" customWidth="1"/>
    <col min="16109" max="16109" width="9.421875" style="1" bestFit="1" customWidth="1"/>
    <col min="16110" max="16111" width="12.8515625" style="1" bestFit="1" customWidth="1"/>
    <col min="16112" max="16112" width="9.421875" style="1" bestFit="1" customWidth="1"/>
    <col min="16113" max="16116" width="9.140625" style="1" customWidth="1"/>
    <col min="16117" max="16117" width="9.421875" style="1" bestFit="1" customWidth="1"/>
    <col min="16118" max="16119" width="12.8515625" style="1" bestFit="1" customWidth="1"/>
    <col min="16120" max="16120" width="9.421875" style="1" bestFit="1" customWidth="1"/>
    <col min="16121" max="16124" width="9.140625" style="1" customWidth="1"/>
    <col min="16125" max="16125" width="11.57421875" style="1" customWidth="1"/>
    <col min="16126" max="16126" width="16.00390625" style="1" customWidth="1"/>
    <col min="16127" max="16127" width="86.57421875" style="1" customWidth="1"/>
    <col min="16128" max="16128" width="10.140625" style="1" customWidth="1"/>
    <col min="16129" max="16129" width="18.28125" style="1" customWidth="1"/>
    <col min="16130" max="16131" width="9.140625" style="1" hidden="1" customWidth="1"/>
    <col min="16132" max="16132" width="21.421875" style="1" customWidth="1"/>
    <col min="16133" max="16134" width="9.140625" style="1" hidden="1" customWidth="1"/>
    <col min="16135" max="16135" width="25.7109375" style="1" customWidth="1"/>
    <col min="16136" max="16136" width="9.140625" style="1" hidden="1" customWidth="1"/>
    <col min="16137" max="16137" width="4.7109375" style="1" customWidth="1"/>
    <col min="16138" max="16144" width="9.140625" style="1" hidden="1" customWidth="1"/>
    <col min="16145" max="16145" width="15.57421875" style="1" customWidth="1"/>
    <col min="16146" max="16146" width="18.7109375" style="1" customWidth="1"/>
    <col min="16147" max="16147" width="25.7109375" style="1" customWidth="1"/>
    <col min="16148" max="16148" width="15.57421875" style="1" customWidth="1"/>
    <col min="16149" max="16149" width="18.7109375" style="1" customWidth="1"/>
    <col min="16150" max="16150" width="25.7109375" style="1" customWidth="1"/>
    <col min="16151" max="16151" width="15.57421875" style="1" customWidth="1"/>
    <col min="16152" max="16152" width="18.7109375" style="1" customWidth="1"/>
    <col min="16153" max="16153" width="25.7109375" style="1" customWidth="1"/>
    <col min="16154" max="16154" width="9.140625" style="1" customWidth="1"/>
    <col min="16155" max="16155" width="17.421875" style="1" customWidth="1"/>
    <col min="16156" max="16156" width="9.140625" style="1" customWidth="1"/>
    <col min="16157" max="16157" width="9.421875" style="1" bestFit="1" customWidth="1"/>
    <col min="16158" max="16159" width="12.8515625" style="1" bestFit="1" customWidth="1"/>
    <col min="16160" max="16160" width="9.421875" style="1" bestFit="1" customWidth="1"/>
    <col min="16161" max="16164" width="9.140625" style="1" customWidth="1"/>
    <col min="16165" max="16165" width="9.421875" style="1" bestFit="1" customWidth="1"/>
    <col min="16166" max="16167" width="12.8515625" style="1" bestFit="1" customWidth="1"/>
    <col min="16168" max="16168" width="9.421875" style="1" bestFit="1" customWidth="1"/>
    <col min="16169" max="16172" width="9.140625" style="1" customWidth="1"/>
    <col min="16173" max="16173" width="9.421875" style="1" bestFit="1" customWidth="1"/>
    <col min="16174" max="16175" width="12.8515625" style="1" bestFit="1" customWidth="1"/>
    <col min="16176" max="16176" width="9.421875" style="1" bestFit="1" customWidth="1"/>
    <col min="16177" max="16180" width="9.140625" style="1" customWidth="1"/>
    <col min="16181" max="16181" width="9.421875" style="1" bestFit="1" customWidth="1"/>
    <col min="16182" max="16183" width="12.8515625" style="1" bestFit="1" customWidth="1"/>
    <col min="16184" max="16184" width="9.421875" style="1" bestFit="1" customWidth="1"/>
    <col min="16185" max="16188" width="9.140625" style="1" customWidth="1"/>
    <col min="16189" max="16189" width="9.421875" style="1" bestFit="1" customWidth="1"/>
    <col min="16190" max="16191" width="12.8515625" style="1" bestFit="1" customWidth="1"/>
    <col min="16192" max="16192" width="9.421875" style="1" bestFit="1" customWidth="1"/>
    <col min="16193" max="16196" width="9.140625" style="1" customWidth="1"/>
    <col min="16197" max="16197" width="9.421875" style="1" bestFit="1" customWidth="1"/>
    <col min="16198" max="16199" width="12.8515625" style="1" bestFit="1" customWidth="1"/>
    <col min="16200" max="16200" width="9.421875" style="1" bestFit="1" customWidth="1"/>
    <col min="16201" max="16204" width="9.140625" style="1" customWidth="1"/>
    <col min="16205" max="16205" width="9.421875" style="1" bestFit="1" customWidth="1"/>
    <col min="16206" max="16207" width="12.8515625" style="1" bestFit="1" customWidth="1"/>
    <col min="16208" max="16208" width="9.421875" style="1" bestFit="1" customWidth="1"/>
    <col min="16209" max="16212" width="9.140625" style="1" customWidth="1"/>
    <col min="16213" max="16213" width="9.421875" style="1" bestFit="1" customWidth="1"/>
    <col min="16214" max="16215" width="12.8515625" style="1" bestFit="1" customWidth="1"/>
    <col min="16216" max="16216" width="9.421875" style="1" bestFit="1" customWidth="1"/>
    <col min="16217" max="16220" width="9.140625" style="1" customWidth="1"/>
    <col min="16221" max="16221" width="9.421875" style="1" bestFit="1" customWidth="1"/>
    <col min="16222" max="16223" width="12.8515625" style="1" bestFit="1" customWidth="1"/>
    <col min="16224" max="16224" width="9.421875" style="1" bestFit="1" customWidth="1"/>
    <col min="16225" max="16228" width="9.140625" style="1" customWidth="1"/>
    <col min="16229" max="16229" width="9.421875" style="1" bestFit="1" customWidth="1"/>
    <col min="16230" max="16231" width="12.8515625" style="1" bestFit="1" customWidth="1"/>
    <col min="16232" max="16232" width="9.421875" style="1" bestFit="1" customWidth="1"/>
    <col min="16233" max="16236" width="9.140625" style="1" customWidth="1"/>
    <col min="16237" max="16237" width="9.421875" style="1" bestFit="1" customWidth="1"/>
    <col min="16238" max="16239" width="12.8515625" style="1" bestFit="1" customWidth="1"/>
    <col min="16240" max="16240" width="9.421875" style="1" bestFit="1" customWidth="1"/>
    <col min="16241" max="16244" width="9.140625" style="1" customWidth="1"/>
    <col min="16245" max="16245" width="9.421875" style="1" bestFit="1" customWidth="1"/>
    <col min="16246" max="16247" width="12.8515625" style="1" bestFit="1" customWidth="1"/>
    <col min="16248" max="16248" width="9.421875" style="1" bestFit="1" customWidth="1"/>
    <col min="16249" max="16252" width="9.140625" style="1" customWidth="1"/>
    <col min="16253" max="16253" width="9.421875" style="1" bestFit="1" customWidth="1"/>
    <col min="16254" max="16255" width="12.8515625" style="1" bestFit="1" customWidth="1"/>
    <col min="16256" max="16256" width="9.421875" style="1" bestFit="1" customWidth="1"/>
    <col min="16257" max="16260" width="9.140625" style="1" customWidth="1"/>
    <col min="16261" max="16261" width="9.421875" style="1" bestFit="1" customWidth="1"/>
    <col min="16262" max="16263" width="12.8515625" style="1" bestFit="1" customWidth="1"/>
    <col min="16264" max="16264" width="9.421875" style="1" bestFit="1" customWidth="1"/>
    <col min="16265" max="16268" width="9.140625" style="1" customWidth="1"/>
    <col min="16269" max="16269" width="9.421875" style="1" bestFit="1" customWidth="1"/>
    <col min="16270" max="16271" width="12.8515625" style="1" bestFit="1" customWidth="1"/>
    <col min="16272" max="16272" width="9.421875" style="1" bestFit="1" customWidth="1"/>
    <col min="16273" max="16276" width="9.140625" style="1" customWidth="1"/>
    <col min="16277" max="16277" width="9.421875" style="1" bestFit="1" customWidth="1"/>
    <col min="16278" max="16279" width="12.8515625" style="1" bestFit="1" customWidth="1"/>
    <col min="16280" max="16280" width="9.421875" style="1" bestFit="1" customWidth="1"/>
    <col min="16281" max="16284" width="9.140625" style="1" customWidth="1"/>
    <col min="16285" max="16285" width="9.421875" style="1" bestFit="1" customWidth="1"/>
    <col min="16286" max="16287" width="12.8515625" style="1" bestFit="1" customWidth="1"/>
    <col min="16288" max="16288" width="9.421875" style="1" bestFit="1" customWidth="1"/>
    <col min="16289" max="16292" width="9.140625" style="1" customWidth="1"/>
    <col min="16293" max="16293" width="9.421875" style="1" bestFit="1" customWidth="1"/>
    <col min="16294" max="16295" width="12.8515625" style="1" bestFit="1" customWidth="1"/>
    <col min="16296" max="16296" width="9.421875" style="1" bestFit="1" customWidth="1"/>
    <col min="16297" max="16300" width="9.140625" style="1" customWidth="1"/>
    <col min="16301" max="16301" width="9.421875" style="1" bestFit="1" customWidth="1"/>
    <col min="16302" max="16303" width="12.8515625" style="1" bestFit="1" customWidth="1"/>
    <col min="16304" max="16304" width="9.421875" style="1" bestFit="1" customWidth="1"/>
    <col min="16305" max="16308" width="9.140625" style="1" customWidth="1"/>
    <col min="16309" max="16309" width="9.421875" style="1" bestFit="1" customWidth="1"/>
    <col min="16310" max="16311" width="12.8515625" style="1" bestFit="1" customWidth="1"/>
    <col min="16312" max="16312" width="9.421875" style="1" bestFit="1" customWidth="1"/>
    <col min="16313" max="16316" width="9.140625" style="1" customWidth="1"/>
    <col min="16317" max="16317" width="9.421875" style="1" bestFit="1" customWidth="1"/>
    <col min="16318" max="16319" width="12.8515625" style="1" bestFit="1" customWidth="1"/>
    <col min="16320" max="16320" width="9.421875" style="1" bestFit="1" customWidth="1"/>
    <col min="16321" max="16324" width="9.140625" style="1" customWidth="1"/>
    <col min="16325" max="16325" width="9.421875" style="1" bestFit="1" customWidth="1"/>
    <col min="16326" max="16327" width="12.8515625" style="1" bestFit="1" customWidth="1"/>
    <col min="16328" max="16328" width="9.421875" style="1" bestFit="1" customWidth="1"/>
    <col min="16329" max="16332" width="9.140625" style="1" customWidth="1"/>
    <col min="16333" max="16333" width="9.421875" style="1" bestFit="1" customWidth="1"/>
    <col min="16334" max="16335" width="12.8515625" style="1" bestFit="1" customWidth="1"/>
    <col min="16336" max="16336" width="9.421875" style="1" bestFit="1" customWidth="1"/>
    <col min="16337" max="16340" width="9.140625" style="1" customWidth="1"/>
    <col min="16341" max="16341" width="9.421875" style="1" bestFit="1" customWidth="1"/>
    <col min="16342" max="16343" width="12.8515625" style="1" bestFit="1" customWidth="1"/>
    <col min="16344" max="16344" width="9.421875" style="1" bestFit="1" customWidth="1"/>
    <col min="16345" max="16348" width="9.140625" style="1" customWidth="1"/>
    <col min="16349" max="16349" width="9.421875" style="1" bestFit="1" customWidth="1"/>
    <col min="16350" max="16351" width="12.8515625" style="1" bestFit="1" customWidth="1"/>
    <col min="16352" max="16352" width="9.421875" style="1" bestFit="1" customWidth="1"/>
    <col min="16353" max="16356" width="9.140625" style="1" customWidth="1"/>
    <col min="16357" max="16357" width="9.421875" style="1" bestFit="1" customWidth="1"/>
    <col min="16358" max="16359" width="12.8515625" style="1" bestFit="1" customWidth="1"/>
    <col min="16360" max="16360" width="9.421875" style="1" bestFit="1" customWidth="1"/>
    <col min="16361" max="16364" width="9.140625" style="1" customWidth="1"/>
    <col min="16365" max="16365" width="9.421875" style="1" bestFit="1" customWidth="1"/>
    <col min="16366" max="16367" width="12.8515625" style="1" bestFit="1" customWidth="1"/>
    <col min="16368" max="16368" width="9.421875" style="1" bestFit="1" customWidth="1"/>
    <col min="16369" max="16372" width="9.140625" style="1" customWidth="1"/>
    <col min="16373" max="16373" width="9.421875" style="1" bestFit="1" customWidth="1"/>
    <col min="16374" max="16375" width="12.8515625" style="1" bestFit="1" customWidth="1"/>
    <col min="16376" max="16376" width="9.421875" style="1" bestFit="1" customWidth="1"/>
    <col min="16377" max="16384" width="9.140625" style="1" customWidth="1"/>
  </cols>
  <sheetData>
    <row r="1" spans="1:25" ht="60" customHeight="1">
      <c r="A1" s="550" t="str">
        <f>ADAPTAÇÕES!A1</f>
        <v xml:space="preserve">CÂMARA MUNICIPAL DE MOCOCA </v>
      </c>
      <c r="B1" s="550"/>
      <c r="C1" s="550"/>
      <c r="D1" s="550"/>
      <c r="E1" s="550"/>
      <c r="F1" s="550"/>
      <c r="G1" s="550"/>
      <c r="H1" s="550"/>
      <c r="I1" s="550"/>
      <c r="J1" s="550"/>
      <c r="K1" s="550"/>
      <c r="L1" s="550"/>
      <c r="M1" s="550"/>
      <c r="N1" s="550"/>
      <c r="O1" s="550"/>
      <c r="P1" s="550"/>
      <c r="Q1" s="550"/>
      <c r="R1" s="550"/>
      <c r="S1" s="550"/>
      <c r="T1" s="550"/>
      <c r="U1" s="550"/>
      <c r="V1" s="550"/>
      <c r="W1" s="550"/>
      <c r="X1" s="550"/>
      <c r="Y1" s="550"/>
    </row>
    <row r="2" spans="1:25" ht="65.1" customHeight="1">
      <c r="A2" s="451" t="s">
        <v>7509</v>
      </c>
      <c r="B2" s="451"/>
      <c r="C2" s="451"/>
      <c r="D2" s="451"/>
      <c r="E2" s="451"/>
      <c r="F2" s="451"/>
      <c r="G2" s="451"/>
      <c r="H2" s="451"/>
      <c r="I2" s="451"/>
      <c r="J2" s="451"/>
      <c r="K2" s="451"/>
      <c r="L2" s="451"/>
      <c r="M2" s="451"/>
      <c r="N2" s="451"/>
      <c r="O2" s="451"/>
      <c r="P2" s="451"/>
      <c r="Q2" s="451"/>
      <c r="R2" s="451"/>
      <c r="S2" s="451"/>
      <c r="T2" s="451"/>
      <c r="U2" s="451"/>
      <c r="V2" s="451"/>
      <c r="W2" s="451"/>
      <c r="X2" s="451"/>
      <c r="Y2" s="451"/>
    </row>
    <row r="3" spans="1:25" s="41" customFormat="1" ht="30" customHeight="1">
      <c r="A3" s="548" t="str">
        <f>ADAPTAÇÕES!A5</f>
        <v>ADEQUAÇÕES PARA AVCB / REFORMA DO BANHEIRO PARA PNE E DOS FUNCIONÁRIOS / COZINHA / ESCADA CASA DE MÁQUINA</v>
      </c>
      <c r="B3" s="548"/>
      <c r="C3" s="548"/>
      <c r="D3" s="548"/>
      <c r="E3" s="548"/>
      <c r="F3" s="548"/>
      <c r="G3" s="548"/>
      <c r="H3" s="548"/>
      <c r="I3" s="548"/>
      <c r="J3" s="548"/>
      <c r="K3" s="548"/>
      <c r="L3" s="548"/>
      <c r="M3" s="548"/>
      <c r="N3" s="548"/>
      <c r="O3" s="548"/>
      <c r="P3" s="548"/>
      <c r="Q3" s="548"/>
      <c r="R3" s="548"/>
      <c r="S3" s="548"/>
      <c r="T3" s="548"/>
      <c r="U3" s="548"/>
      <c r="V3" s="548"/>
      <c r="W3" s="548"/>
      <c r="X3" s="548"/>
      <c r="Y3" s="548"/>
    </row>
    <row r="4" spans="1:25" s="41" customFormat="1" ht="30" customHeight="1" thickBot="1">
      <c r="A4" s="549" t="str">
        <f>ADAPTAÇÕES!A6</f>
        <v>CDHU - Boletim 185 e SINAPI - base: 03/2022</v>
      </c>
      <c r="B4" s="549"/>
      <c r="C4" s="549"/>
      <c r="D4" s="549"/>
      <c r="E4" s="549"/>
      <c r="F4" s="549"/>
      <c r="G4" s="549"/>
      <c r="H4" s="549"/>
      <c r="I4" s="549"/>
      <c r="J4" s="549"/>
      <c r="K4" s="549"/>
      <c r="L4" s="549"/>
      <c r="M4" s="549"/>
      <c r="N4" s="549"/>
      <c r="O4" s="549"/>
      <c r="P4" s="549"/>
      <c r="Q4" s="549"/>
      <c r="R4" s="549"/>
      <c r="S4" s="549"/>
      <c r="T4" s="549"/>
      <c r="U4" s="549"/>
      <c r="V4" s="549"/>
      <c r="W4" s="549"/>
      <c r="X4" s="549"/>
      <c r="Y4" s="549"/>
    </row>
    <row r="5" spans="1:25" s="36" customFormat="1" ht="17.1" customHeight="1" thickTop="1">
      <c r="A5" s="562" t="s">
        <v>6581</v>
      </c>
      <c r="B5" s="564" t="s">
        <v>7535</v>
      </c>
      <c r="C5" s="566" t="s">
        <v>6582</v>
      </c>
      <c r="D5" s="566" t="s">
        <v>6583</v>
      </c>
      <c r="E5" s="556" t="s">
        <v>6584</v>
      </c>
      <c r="F5" s="556" t="s">
        <v>8354</v>
      </c>
      <c r="G5" s="558" t="s">
        <v>6590</v>
      </c>
      <c r="H5" s="560" t="s">
        <v>6591</v>
      </c>
      <c r="I5" s="369"/>
      <c r="J5" s="370"/>
      <c r="K5" s="554" t="s">
        <v>7510</v>
      </c>
      <c r="L5" s="555" t="s">
        <v>7511</v>
      </c>
      <c r="M5" s="578" t="s">
        <v>7512</v>
      </c>
      <c r="N5" s="579" t="s">
        <v>7513</v>
      </c>
      <c r="O5" s="371"/>
      <c r="P5" s="580" t="s">
        <v>7514</v>
      </c>
      <c r="Q5" s="569" t="s">
        <v>7515</v>
      </c>
      <c r="R5" s="570"/>
      <c r="S5" s="571"/>
      <c r="T5" s="569" t="s">
        <v>7516</v>
      </c>
      <c r="U5" s="570"/>
      <c r="V5" s="571"/>
      <c r="W5" s="569" t="s">
        <v>7517</v>
      </c>
      <c r="X5" s="570"/>
      <c r="Y5" s="571"/>
    </row>
    <row r="6" spans="1:25" s="2" customFormat="1" ht="23.1" customHeight="1" thickBot="1">
      <c r="A6" s="563"/>
      <c r="B6" s="565"/>
      <c r="C6" s="567"/>
      <c r="D6" s="568"/>
      <c r="E6" s="557"/>
      <c r="F6" s="557"/>
      <c r="G6" s="559"/>
      <c r="H6" s="561"/>
      <c r="I6" s="369"/>
      <c r="J6" s="370"/>
      <c r="K6" s="554"/>
      <c r="L6" s="555"/>
      <c r="M6" s="578"/>
      <c r="N6" s="579"/>
      <c r="O6" s="242"/>
      <c r="P6" s="580"/>
      <c r="Q6" s="572"/>
      <c r="R6" s="573"/>
      <c r="S6" s="574"/>
      <c r="T6" s="572"/>
      <c r="U6" s="573"/>
      <c r="V6" s="574"/>
      <c r="W6" s="572"/>
      <c r="X6" s="573"/>
      <c r="Y6" s="574"/>
    </row>
    <row r="7" spans="1:25" s="282" customFormat="1" ht="17.1" customHeight="1">
      <c r="A7" s="147"/>
      <c r="B7" s="148"/>
      <c r="C7" s="149"/>
      <c r="D7" s="150"/>
      <c r="E7" s="151"/>
      <c r="F7" s="151"/>
      <c r="G7" s="152"/>
      <c r="H7" s="153"/>
      <c r="I7" s="54"/>
      <c r="J7" s="54"/>
      <c r="Q7" s="283"/>
      <c r="S7" s="284"/>
      <c r="T7" s="283"/>
      <c r="V7" s="284"/>
      <c r="W7" s="283"/>
      <c r="Y7" s="284"/>
    </row>
    <row r="8" spans="1:25" s="282" customFormat="1" ht="17.1" customHeight="1">
      <c r="A8" s="147"/>
      <c r="B8" s="148"/>
      <c r="C8" s="149"/>
      <c r="D8" s="150"/>
      <c r="E8" s="151"/>
      <c r="F8" s="151"/>
      <c r="G8" s="152"/>
      <c r="H8" s="153"/>
      <c r="I8" s="54"/>
      <c r="J8" s="54"/>
      <c r="Q8" s="283"/>
      <c r="S8" s="284"/>
      <c r="T8" s="575">
        <v>44798</v>
      </c>
      <c r="U8" s="576"/>
      <c r="V8" s="577"/>
      <c r="W8" s="283"/>
      <c r="Y8" s="284"/>
    </row>
    <row r="9" spans="1:25" s="316" customFormat="1" ht="17.1" customHeight="1">
      <c r="A9" s="308" t="str">
        <f>ADAPTAÇÕES!A10</f>
        <v>1.</v>
      </c>
      <c r="B9" s="309"/>
      <c r="C9" s="310" t="str">
        <f>ADAPTAÇÕES!C10</f>
        <v>SERVIÇOS PRELIMINARES E DEMOLIÇÕES</v>
      </c>
      <c r="D9" s="311"/>
      <c r="E9" s="312"/>
      <c r="F9" s="312"/>
      <c r="G9" s="313"/>
      <c r="H9" s="314"/>
      <c r="I9" s="315"/>
      <c r="J9" s="315"/>
      <c r="M9" s="24"/>
      <c r="Q9" s="317" t="s">
        <v>7518</v>
      </c>
      <c r="R9" s="318" t="s">
        <v>6584</v>
      </c>
      <c r="S9" s="319" t="s">
        <v>7519</v>
      </c>
      <c r="T9" s="317" t="s">
        <v>7518</v>
      </c>
      <c r="U9" s="442" t="s">
        <v>6584</v>
      </c>
      <c r="V9" s="319" t="s">
        <v>7519</v>
      </c>
      <c r="W9" s="317" t="s">
        <v>7518</v>
      </c>
      <c r="X9" s="318" t="s">
        <v>6584</v>
      </c>
      <c r="Y9" s="319" t="s">
        <v>7519</v>
      </c>
    </row>
    <row r="10" spans="1:25" s="36" customFormat="1" ht="32.1" customHeight="1">
      <c r="A10" s="165" t="str">
        <f>ADAPTAÇÕES!A11</f>
        <v>1.01</v>
      </c>
      <c r="B10" s="281" t="str">
        <f>ADAPTAÇÕES!B11</f>
        <v>02.02.160</v>
      </c>
      <c r="C10" s="154" t="str">
        <f>ADAPTAÇÕES!C11</f>
        <v>Locação de container tipo guarita - área mínima de 4,60 m²</v>
      </c>
      <c r="D10" s="155" t="str">
        <f>ADAPTAÇÕES!D11</f>
        <v>UNMES</v>
      </c>
      <c r="E10" s="410">
        <f>ADAPTAÇÕES!E11</f>
        <v>3</v>
      </c>
      <c r="F10" s="158">
        <f>ADAPTAÇÕES!H11</f>
        <v>482.15</v>
      </c>
      <c r="G10" s="159">
        <f>ADAPTAÇÕES!K11</f>
        <v>1446.4499999999998</v>
      </c>
      <c r="H10" s="160">
        <f aca="true" t="shared" si="0" ref="H10:H23">G10/$G$154</f>
        <v>0.00743591727571359</v>
      </c>
      <c r="I10" s="285"/>
      <c r="J10" s="285"/>
      <c r="K10" s="286"/>
      <c r="L10" s="287" t="e">
        <f>G10/#REF!</f>
        <v>#REF!</v>
      </c>
      <c r="M10" s="157"/>
      <c r="N10" s="288"/>
      <c r="O10" s="285"/>
      <c r="P10" s="161">
        <f aca="true" t="shared" si="1" ref="P10:P23">G10*1.2</f>
        <v>1735.7399999999998</v>
      </c>
      <c r="Q10" s="162">
        <v>0</v>
      </c>
      <c r="R10" s="410">
        <v>0</v>
      </c>
      <c r="S10" s="163">
        <v>0</v>
      </c>
      <c r="T10" s="164">
        <f>U10/E10</f>
        <v>0</v>
      </c>
      <c r="U10" s="156">
        <v>0</v>
      </c>
      <c r="V10" s="163">
        <f>U10*F10</f>
        <v>0</v>
      </c>
      <c r="W10" s="162">
        <f aca="true" t="shared" si="2" ref="W10:W23">T10+Q10</f>
        <v>0</v>
      </c>
      <c r="X10" s="156">
        <f aca="true" t="shared" si="3" ref="X10:X23">R10+U10</f>
        <v>0</v>
      </c>
      <c r="Y10" s="163">
        <f>V10+S10</f>
        <v>0</v>
      </c>
    </row>
    <row r="11" spans="1:25" s="36" customFormat="1" ht="32.1" customHeight="1">
      <c r="A11" s="165" t="str">
        <f>ADAPTAÇÕES!A12</f>
        <v>1.02</v>
      </c>
      <c r="B11" s="281" t="str">
        <f>ADAPTAÇÕES!B12</f>
        <v>04.08.060</v>
      </c>
      <c r="C11" s="154" t="str">
        <f>ADAPTAÇÕES!C12</f>
        <v>Retirada de batente com guarnição e peças lineares em madeira, chumbados</v>
      </c>
      <c r="D11" s="155" t="str">
        <f>ADAPTAÇÕES!D12</f>
        <v>M</v>
      </c>
      <c r="E11" s="410">
        <f>ADAPTAÇÕES!E12</f>
        <v>9.8</v>
      </c>
      <c r="F11" s="158">
        <f>ADAPTAÇÕES!H12</f>
        <v>9.65</v>
      </c>
      <c r="G11" s="159">
        <f>ADAPTAÇÕES!K12</f>
        <v>94.57000000000001</v>
      </c>
      <c r="H11" s="160">
        <f t="shared" si="0"/>
        <v>0.00048616592123076105</v>
      </c>
      <c r="I11" s="285"/>
      <c r="J11" s="285"/>
      <c r="K11" s="286"/>
      <c r="L11" s="287" t="e">
        <f>G11/#REF!</f>
        <v>#REF!</v>
      </c>
      <c r="M11" s="157"/>
      <c r="N11" s="288"/>
      <c r="O11" s="285"/>
      <c r="P11" s="161">
        <f t="shared" si="1"/>
        <v>113.48400000000001</v>
      </c>
      <c r="Q11" s="162">
        <v>0</v>
      </c>
      <c r="R11" s="410">
        <v>0</v>
      </c>
      <c r="S11" s="163">
        <v>0</v>
      </c>
      <c r="T11" s="164">
        <f aca="true" t="shared" si="4" ref="T11:T23">U11/E11</f>
        <v>0</v>
      </c>
      <c r="U11" s="156">
        <v>0</v>
      </c>
      <c r="V11" s="163">
        <f aca="true" t="shared" si="5" ref="V11:V22">U11*F11</f>
        <v>0</v>
      </c>
      <c r="W11" s="162">
        <f t="shared" si="2"/>
        <v>0</v>
      </c>
      <c r="X11" s="156">
        <f t="shared" si="3"/>
        <v>0</v>
      </c>
      <c r="Y11" s="163">
        <f aca="true" t="shared" si="6" ref="Y11:Y23">V11+S11</f>
        <v>0</v>
      </c>
    </row>
    <row r="12" spans="1:25" s="36" customFormat="1" ht="32.1" customHeight="1">
      <c r="A12" s="165" t="str">
        <f>ADAPTAÇÕES!A13</f>
        <v>1.03</v>
      </c>
      <c r="B12" s="281" t="str">
        <f>ADAPTAÇÕES!B13</f>
        <v>03.02.040</v>
      </c>
      <c r="C12" s="154" t="str">
        <f>ADAPTAÇÕES!C13</f>
        <v>Demolição manual de alvenaria de elevação ou elemento vazado, incluindo revestimento</v>
      </c>
      <c r="D12" s="155" t="str">
        <f>ADAPTAÇÕES!D13</f>
        <v>M3</v>
      </c>
      <c r="E12" s="410">
        <f>ADAPTAÇÕES!E13</f>
        <v>1.91</v>
      </c>
      <c r="F12" s="158">
        <f>ADAPTAÇÕES!H13</f>
        <v>58.08</v>
      </c>
      <c r="G12" s="159">
        <f>ADAPTAÇÕES!K13</f>
        <v>110.93279999999999</v>
      </c>
      <c r="H12" s="160">
        <f t="shared" si="0"/>
        <v>0.0005702838839664562</v>
      </c>
      <c r="I12" s="285"/>
      <c r="J12" s="285"/>
      <c r="K12" s="286"/>
      <c r="L12" s="287" t="e">
        <f>G12/#REF!</f>
        <v>#REF!</v>
      </c>
      <c r="M12" s="157"/>
      <c r="N12" s="288"/>
      <c r="O12" s="285"/>
      <c r="P12" s="161">
        <f t="shared" si="1"/>
        <v>133.11935999999997</v>
      </c>
      <c r="Q12" s="162">
        <v>0</v>
      </c>
      <c r="R12" s="410">
        <v>0</v>
      </c>
      <c r="S12" s="163">
        <v>0</v>
      </c>
      <c r="T12" s="164">
        <f t="shared" si="4"/>
        <v>0</v>
      </c>
      <c r="U12" s="156">
        <v>0</v>
      </c>
      <c r="V12" s="163">
        <f t="shared" si="5"/>
        <v>0</v>
      </c>
      <c r="W12" s="162">
        <f t="shared" si="2"/>
        <v>0</v>
      </c>
      <c r="X12" s="156">
        <f t="shared" si="3"/>
        <v>0</v>
      </c>
      <c r="Y12" s="163">
        <f t="shared" si="6"/>
        <v>0</v>
      </c>
    </row>
    <row r="13" spans="1:25" s="36" customFormat="1" ht="32.1" customHeight="1">
      <c r="A13" s="165" t="str">
        <f>ADAPTAÇÕES!A14</f>
        <v>1.04</v>
      </c>
      <c r="B13" s="281" t="str">
        <f>ADAPTAÇÕES!B14</f>
        <v>03.04.020</v>
      </c>
      <c r="C13" s="154" t="str">
        <f>ADAPTAÇÕES!C14</f>
        <v>Demolição manual de revestimento cerâmico, incluindo a base</v>
      </c>
      <c r="D13" s="155" t="str">
        <f>ADAPTAÇÕES!D14</f>
        <v>M2</v>
      </c>
      <c r="E13" s="410">
        <f>ADAPTAÇÕES!E14</f>
        <v>68.13</v>
      </c>
      <c r="F13" s="158">
        <f>ADAPTAÇÕES!H14</f>
        <v>8.71</v>
      </c>
      <c r="G13" s="159">
        <f>ADAPTAÇÕES!K14</f>
        <v>593.4123000000001</v>
      </c>
      <c r="H13" s="160">
        <f t="shared" si="0"/>
        <v>0.0030506168710919403</v>
      </c>
      <c r="I13" s="285"/>
      <c r="J13" s="285"/>
      <c r="K13" s="286"/>
      <c r="L13" s="287" t="e">
        <f>G13/#REF!</f>
        <v>#REF!</v>
      </c>
      <c r="M13" s="157"/>
      <c r="N13" s="288"/>
      <c r="O13" s="285"/>
      <c r="P13" s="161">
        <f t="shared" si="1"/>
        <v>712.0947600000001</v>
      </c>
      <c r="Q13" s="162">
        <v>0</v>
      </c>
      <c r="R13" s="410">
        <v>0</v>
      </c>
      <c r="S13" s="163">
        <v>0</v>
      </c>
      <c r="T13" s="164">
        <f t="shared" si="4"/>
        <v>0</v>
      </c>
      <c r="U13" s="156">
        <v>0</v>
      </c>
      <c r="V13" s="163">
        <f t="shared" si="5"/>
        <v>0</v>
      </c>
      <c r="W13" s="162">
        <f t="shared" si="2"/>
        <v>0</v>
      </c>
      <c r="X13" s="156">
        <f t="shared" si="3"/>
        <v>0</v>
      </c>
      <c r="Y13" s="163">
        <f t="shared" si="6"/>
        <v>0</v>
      </c>
    </row>
    <row r="14" spans="1:25" s="36" customFormat="1" ht="32.1" customHeight="1">
      <c r="A14" s="165" t="str">
        <f>ADAPTAÇÕES!A15</f>
        <v>1.05</v>
      </c>
      <c r="B14" s="281" t="str">
        <f>ADAPTAÇÕES!B15</f>
        <v>03.04.020</v>
      </c>
      <c r="C14" s="154" t="str">
        <f>ADAPTAÇÕES!C15</f>
        <v>Demolição manual de revestimento cerâmico, incluindo a base</v>
      </c>
      <c r="D14" s="155" t="str">
        <f>ADAPTAÇÕES!D15</f>
        <v>M2</v>
      </c>
      <c r="E14" s="410">
        <f>ADAPTAÇÕES!E15</f>
        <v>19.29</v>
      </c>
      <c r="F14" s="158">
        <f>ADAPTAÇÕES!H15</f>
        <v>8.71</v>
      </c>
      <c r="G14" s="159">
        <f>ADAPTAÇÕES!K15</f>
        <v>168.01590000000002</v>
      </c>
      <c r="H14" s="160">
        <f t="shared" si="0"/>
        <v>0.0008637369652629315</v>
      </c>
      <c r="I14" s="285"/>
      <c r="J14" s="285"/>
      <c r="K14" s="289" t="e">
        <f>G14/#REF!</f>
        <v>#REF!</v>
      </c>
      <c r="L14" s="286"/>
      <c r="M14" s="157"/>
      <c r="N14" s="288"/>
      <c r="O14" s="285"/>
      <c r="P14" s="161">
        <f aca="true" t="shared" si="7" ref="P14">G14*1.2</f>
        <v>201.61908000000003</v>
      </c>
      <c r="Q14" s="162">
        <v>0</v>
      </c>
      <c r="R14" s="410">
        <v>0</v>
      </c>
      <c r="S14" s="163">
        <v>0</v>
      </c>
      <c r="T14" s="164">
        <f aca="true" t="shared" si="8" ref="T14">U14/E14</f>
        <v>0</v>
      </c>
      <c r="U14" s="156">
        <v>0</v>
      </c>
      <c r="V14" s="163">
        <f t="shared" si="5"/>
        <v>0</v>
      </c>
      <c r="W14" s="162">
        <f aca="true" t="shared" si="9" ref="W14">T14+Q14</f>
        <v>0</v>
      </c>
      <c r="X14" s="156">
        <f aca="true" t="shared" si="10" ref="X14">R14+U14</f>
        <v>0</v>
      </c>
      <c r="Y14" s="163">
        <f aca="true" t="shared" si="11" ref="Y14">V14+S14</f>
        <v>0</v>
      </c>
    </row>
    <row r="15" spans="1:25" s="36" customFormat="1" ht="32.1" customHeight="1">
      <c r="A15" s="165" t="str">
        <f>ADAPTAÇÕES!A16</f>
        <v>1.06</v>
      </c>
      <c r="B15" s="281" t="str">
        <f>ADAPTAÇÕES!B16</f>
        <v>04.11.020</v>
      </c>
      <c r="C15" s="154" t="str">
        <f>ADAPTAÇÕES!C16</f>
        <v>Retirada de aparelho sanitário incluindo acessórios</v>
      </c>
      <c r="D15" s="155" t="str">
        <f>ADAPTAÇÕES!D16</f>
        <v>UN</v>
      </c>
      <c r="E15" s="410">
        <f>ADAPTAÇÕES!E16</f>
        <v>3</v>
      </c>
      <c r="F15" s="158">
        <f>ADAPTAÇÕES!H16</f>
        <v>32.81</v>
      </c>
      <c r="G15" s="159">
        <f>ADAPTAÇÕES!K16</f>
        <v>98.43</v>
      </c>
      <c r="H15" s="160">
        <f t="shared" si="0"/>
        <v>0.0005060094282197717</v>
      </c>
      <c r="I15" s="285"/>
      <c r="J15" s="285"/>
      <c r="K15" s="289" t="e">
        <f>G15/#REF!</f>
        <v>#REF!</v>
      </c>
      <c r="L15" s="286"/>
      <c r="M15" s="157"/>
      <c r="N15" s="288"/>
      <c r="O15" s="285"/>
      <c r="P15" s="161">
        <f t="shared" si="1"/>
        <v>118.116</v>
      </c>
      <c r="Q15" s="162">
        <v>0</v>
      </c>
      <c r="R15" s="410">
        <v>0</v>
      </c>
      <c r="S15" s="163">
        <v>0</v>
      </c>
      <c r="T15" s="164">
        <f t="shared" si="4"/>
        <v>0</v>
      </c>
      <c r="U15" s="156">
        <v>0</v>
      </c>
      <c r="V15" s="163">
        <f aca="true" t="shared" si="12" ref="V15:V21">U15*F15</f>
        <v>0</v>
      </c>
      <c r="W15" s="162">
        <f t="shared" si="2"/>
        <v>0</v>
      </c>
      <c r="X15" s="156">
        <f t="shared" si="3"/>
        <v>0</v>
      </c>
      <c r="Y15" s="163">
        <f t="shared" si="6"/>
        <v>0</v>
      </c>
    </row>
    <row r="16" spans="1:25" s="36" customFormat="1" ht="32.1" customHeight="1">
      <c r="A16" s="165" t="str">
        <f>ADAPTAÇÕES!A17</f>
        <v>1.07</v>
      </c>
      <c r="B16" s="281" t="str">
        <f>ADAPTAÇÕES!B17</f>
        <v>03.01.230</v>
      </c>
      <c r="C16" s="154" t="str">
        <f>ADAPTAÇÕES!C17</f>
        <v>Demolição mecanizada de concreto simples, inclusive fragmentação e acomodação do material</v>
      </c>
      <c r="D16" s="155" t="str">
        <f>ADAPTAÇÕES!D17</f>
        <v>M3</v>
      </c>
      <c r="E16" s="410">
        <f>ADAPTAÇÕES!E17</f>
        <v>1.93</v>
      </c>
      <c r="F16" s="158">
        <f>ADAPTAÇÕES!H17</f>
        <v>252.02</v>
      </c>
      <c r="G16" s="159">
        <f>ADAPTAÇÕES!K17</f>
        <v>486.3986</v>
      </c>
      <c r="H16" s="160">
        <f t="shared" si="0"/>
        <v>0.0025004803156852325</v>
      </c>
      <c r="I16" s="285"/>
      <c r="J16" s="285"/>
      <c r="K16" s="289" t="e">
        <f>G16/#REF!</f>
        <v>#REF!</v>
      </c>
      <c r="L16" s="286"/>
      <c r="M16" s="157"/>
      <c r="N16" s="288"/>
      <c r="O16" s="285"/>
      <c r="P16" s="161">
        <f t="shared" si="1"/>
        <v>583.67832</v>
      </c>
      <c r="Q16" s="162">
        <v>0</v>
      </c>
      <c r="R16" s="410">
        <v>0</v>
      </c>
      <c r="S16" s="163">
        <v>0</v>
      </c>
      <c r="T16" s="164">
        <f t="shared" si="4"/>
        <v>0</v>
      </c>
      <c r="U16" s="156">
        <v>0</v>
      </c>
      <c r="V16" s="163">
        <f t="shared" si="12"/>
        <v>0</v>
      </c>
      <c r="W16" s="162">
        <f t="shared" si="2"/>
        <v>0</v>
      </c>
      <c r="X16" s="156">
        <f t="shared" si="3"/>
        <v>0</v>
      </c>
      <c r="Y16" s="163">
        <f t="shared" si="6"/>
        <v>0</v>
      </c>
    </row>
    <row r="17" spans="1:25" s="36" customFormat="1" ht="32.1" customHeight="1">
      <c r="A17" s="165" t="str">
        <f>ADAPTAÇÕES!A18</f>
        <v>1.08</v>
      </c>
      <c r="B17" s="281" t="str">
        <f>ADAPTAÇÕES!B18</f>
        <v>04.11.120</v>
      </c>
      <c r="C17" s="154" t="str">
        <f>ADAPTAÇÕES!C18</f>
        <v>Retirada de torneira ou chuveiro</v>
      </c>
      <c r="D17" s="155" t="str">
        <f>ADAPTAÇÕES!D18</f>
        <v>UN</v>
      </c>
      <c r="E17" s="410">
        <f>ADAPTAÇÕES!E18</f>
        <v>5</v>
      </c>
      <c r="F17" s="158">
        <f>ADAPTAÇÕES!H18</f>
        <v>5.69</v>
      </c>
      <c r="G17" s="159">
        <f>ADAPTAÇÕES!K18</f>
        <v>28.450000000000003</v>
      </c>
      <c r="H17" s="160">
        <f t="shared" si="0"/>
        <v>0.00014625589995786352</v>
      </c>
      <c r="I17" s="285"/>
      <c r="J17" s="285"/>
      <c r="K17" s="289" t="e">
        <f>G17/#REF!</f>
        <v>#REF!</v>
      </c>
      <c r="L17" s="286"/>
      <c r="M17" s="157"/>
      <c r="N17" s="288"/>
      <c r="O17" s="285"/>
      <c r="P17" s="161">
        <f aca="true" t="shared" si="13" ref="P17:P19">G17*1.2</f>
        <v>34.14</v>
      </c>
      <c r="Q17" s="162">
        <v>0</v>
      </c>
      <c r="R17" s="410">
        <v>0</v>
      </c>
      <c r="S17" s="163">
        <v>0</v>
      </c>
      <c r="T17" s="164">
        <f aca="true" t="shared" si="14" ref="T17:T19">U17/E17</f>
        <v>0</v>
      </c>
      <c r="U17" s="156">
        <v>0</v>
      </c>
      <c r="V17" s="163">
        <f aca="true" t="shared" si="15" ref="V17:V19">U17*F17</f>
        <v>0</v>
      </c>
      <c r="W17" s="162">
        <f aca="true" t="shared" si="16" ref="W17:W19">T17+Q17</f>
        <v>0</v>
      </c>
      <c r="X17" s="156">
        <f aca="true" t="shared" si="17" ref="X17:X19">R17+U17</f>
        <v>0</v>
      </c>
      <c r="Y17" s="163">
        <f aca="true" t="shared" si="18" ref="Y17:Y19">V17+S17</f>
        <v>0</v>
      </c>
    </row>
    <row r="18" spans="1:25" s="36" customFormat="1" ht="32.1" customHeight="1">
      <c r="A18" s="165" t="str">
        <f>ADAPTAÇÕES!A19</f>
        <v>1.09</v>
      </c>
      <c r="B18" s="281" t="str">
        <f>ADAPTAÇÕES!B19</f>
        <v>05.04.060</v>
      </c>
      <c r="C18" s="154" t="str">
        <f>ADAPTAÇÕES!C19</f>
        <v>Transporte manual horizontal e/ou vertical de entulho até o local de despejo - ensacado</v>
      </c>
      <c r="D18" s="155" t="str">
        <f>ADAPTAÇÕES!D19</f>
        <v>M3</v>
      </c>
      <c r="E18" s="410">
        <f>ADAPTAÇÕES!E19</f>
        <v>4</v>
      </c>
      <c r="F18" s="158">
        <f>ADAPTAÇÕES!H19</f>
        <v>105.14</v>
      </c>
      <c r="G18" s="159">
        <f>ADAPTAÇÕES!K19</f>
        <v>420.56</v>
      </c>
      <c r="H18" s="160">
        <f t="shared" si="0"/>
        <v>0.0021620169169166634</v>
      </c>
      <c r="I18" s="285"/>
      <c r="J18" s="285"/>
      <c r="K18" s="289" t="e">
        <f>G18/#REF!</f>
        <v>#REF!</v>
      </c>
      <c r="L18" s="286"/>
      <c r="M18" s="157"/>
      <c r="N18" s="288"/>
      <c r="O18" s="285"/>
      <c r="P18" s="161">
        <f t="shared" si="13"/>
        <v>504.67199999999997</v>
      </c>
      <c r="Q18" s="162">
        <v>0</v>
      </c>
      <c r="R18" s="410">
        <v>0</v>
      </c>
      <c r="S18" s="163">
        <v>0</v>
      </c>
      <c r="T18" s="164">
        <f t="shared" si="14"/>
        <v>0</v>
      </c>
      <c r="U18" s="156">
        <v>0</v>
      </c>
      <c r="V18" s="163">
        <f t="shared" si="15"/>
        <v>0</v>
      </c>
      <c r="W18" s="162">
        <f t="shared" si="16"/>
        <v>0</v>
      </c>
      <c r="X18" s="156">
        <f t="shared" si="17"/>
        <v>0</v>
      </c>
      <c r="Y18" s="163">
        <f t="shared" si="18"/>
        <v>0</v>
      </c>
    </row>
    <row r="19" spans="1:25" s="36" customFormat="1" ht="32.1" customHeight="1">
      <c r="A19" s="165" t="str">
        <f>ADAPTAÇÕES!A20</f>
        <v>1.10</v>
      </c>
      <c r="B19" s="281" t="str">
        <f>ADAPTAÇÕES!B20</f>
        <v>05.07.050</v>
      </c>
      <c r="C19" s="154" t="str">
        <f>ADAPTAÇÕES!C20</f>
        <v>Remoção de entulho de obra com caçamba metálica - material volumoso e misturado por alvenaria, terra, madeira, papel, plástico e metal</v>
      </c>
      <c r="D19" s="155" t="str">
        <f>ADAPTAÇÕES!D20</f>
        <v>M3</v>
      </c>
      <c r="E19" s="410">
        <f>ADAPTAÇÕES!E20</f>
        <v>4</v>
      </c>
      <c r="F19" s="158">
        <f>ADAPTAÇÕES!H20</f>
        <v>109.81</v>
      </c>
      <c r="G19" s="159">
        <f>ADAPTAÇÕES!K20</f>
        <v>439.24</v>
      </c>
      <c r="H19" s="160">
        <f t="shared" si="0"/>
        <v>0.0022580471528116683</v>
      </c>
      <c r="I19" s="285"/>
      <c r="J19" s="285"/>
      <c r="K19" s="289" t="e">
        <f>G19/#REF!</f>
        <v>#REF!</v>
      </c>
      <c r="L19" s="286"/>
      <c r="M19" s="157"/>
      <c r="N19" s="288"/>
      <c r="O19" s="285"/>
      <c r="P19" s="161">
        <f t="shared" si="13"/>
        <v>527.088</v>
      </c>
      <c r="Q19" s="162">
        <v>0</v>
      </c>
      <c r="R19" s="410">
        <v>0</v>
      </c>
      <c r="S19" s="163">
        <v>0</v>
      </c>
      <c r="T19" s="164">
        <f t="shared" si="14"/>
        <v>0</v>
      </c>
      <c r="U19" s="156">
        <v>0</v>
      </c>
      <c r="V19" s="163">
        <f t="shared" si="15"/>
        <v>0</v>
      </c>
      <c r="W19" s="162">
        <f t="shared" si="16"/>
        <v>0</v>
      </c>
      <c r="X19" s="156">
        <f t="shared" si="17"/>
        <v>0</v>
      </c>
      <c r="Y19" s="163">
        <f t="shared" si="18"/>
        <v>0</v>
      </c>
    </row>
    <row r="20" spans="1:25" s="36" customFormat="1" ht="32.1" customHeight="1">
      <c r="A20" s="165" t="str">
        <f>ADAPTAÇÕES!A21</f>
        <v>1.11</v>
      </c>
      <c r="B20" s="445" t="str">
        <f>ADAPTAÇÕES!B21</f>
        <v>04.08.020</v>
      </c>
      <c r="C20" s="154" t="str">
        <f>ADAPTAÇÕES!C21</f>
        <v>Retirada de folha de esquadria em madeira</v>
      </c>
      <c r="D20" s="155" t="str">
        <f>ADAPTAÇÕES!D21</f>
        <v>UN</v>
      </c>
      <c r="E20" s="410">
        <f>ADAPTAÇÕES!E21</f>
        <v>2</v>
      </c>
      <c r="F20" s="158">
        <f>ADAPTAÇÕES!H21</f>
        <v>16.08</v>
      </c>
      <c r="G20" s="159">
        <f>ADAPTAÇÕES!K21</f>
        <v>32.16</v>
      </c>
      <c r="H20" s="160">
        <f t="shared" si="0"/>
        <v>0.00016532828620895922</v>
      </c>
      <c r="I20" s="285"/>
      <c r="J20" s="285"/>
      <c r="K20" s="289" t="e">
        <f>G20/#REF!</f>
        <v>#REF!</v>
      </c>
      <c r="L20" s="286"/>
      <c r="M20" s="157"/>
      <c r="N20" s="288"/>
      <c r="O20" s="285"/>
      <c r="P20" s="161">
        <f t="shared" si="1"/>
        <v>38.59199999999999</v>
      </c>
      <c r="Q20" s="162">
        <v>0</v>
      </c>
      <c r="R20" s="410">
        <v>0</v>
      </c>
      <c r="S20" s="163">
        <v>0</v>
      </c>
      <c r="T20" s="164">
        <f t="shared" si="4"/>
        <v>0</v>
      </c>
      <c r="U20" s="156">
        <v>0</v>
      </c>
      <c r="V20" s="163">
        <f t="shared" si="12"/>
        <v>0</v>
      </c>
      <c r="W20" s="162">
        <f t="shared" si="2"/>
        <v>0</v>
      </c>
      <c r="X20" s="156">
        <f t="shared" si="3"/>
        <v>0</v>
      </c>
      <c r="Y20" s="163">
        <f t="shared" si="6"/>
        <v>0</v>
      </c>
    </row>
    <row r="21" spans="1:25" s="36" customFormat="1" ht="32.1" customHeight="1">
      <c r="A21" s="165" t="str">
        <f>ADAPTAÇÕES!A22</f>
        <v>1.12</v>
      </c>
      <c r="B21" s="281" t="str">
        <f>ADAPTAÇÕES!B22</f>
        <v>04.09.060</v>
      </c>
      <c r="C21" s="154" t="str">
        <f>ADAPTAÇÕES!C22</f>
        <v>Retirada de batente, corrimão ou peças lineares metálicas, chumbados</v>
      </c>
      <c r="D21" s="155" t="str">
        <f>ADAPTAÇÕES!D22</f>
        <v>M</v>
      </c>
      <c r="E21" s="410">
        <f>ADAPTAÇÕES!E22</f>
        <v>1.3</v>
      </c>
      <c r="F21" s="158">
        <f>ADAPTAÇÕES!H22</f>
        <v>7.71</v>
      </c>
      <c r="G21" s="159">
        <f>ADAPTAÇÕES!K22</f>
        <v>10.023</v>
      </c>
      <c r="H21" s="160">
        <f t="shared" si="0"/>
        <v>5.152628770747507E-05</v>
      </c>
      <c r="I21" s="285"/>
      <c r="J21" s="285"/>
      <c r="K21" s="289" t="e">
        <f>G21/#REF!</f>
        <v>#REF!</v>
      </c>
      <c r="L21" s="286"/>
      <c r="M21" s="157"/>
      <c r="N21" s="288"/>
      <c r="O21" s="285"/>
      <c r="P21" s="161">
        <f t="shared" si="1"/>
        <v>12.0276</v>
      </c>
      <c r="Q21" s="162">
        <v>0</v>
      </c>
      <c r="R21" s="410">
        <v>0</v>
      </c>
      <c r="S21" s="163">
        <v>0</v>
      </c>
      <c r="T21" s="164">
        <f t="shared" si="4"/>
        <v>0</v>
      </c>
      <c r="U21" s="156">
        <v>0</v>
      </c>
      <c r="V21" s="163">
        <f t="shared" si="12"/>
        <v>0</v>
      </c>
      <c r="W21" s="162">
        <f t="shared" si="2"/>
        <v>0</v>
      </c>
      <c r="X21" s="156">
        <f t="shared" si="3"/>
        <v>0</v>
      </c>
      <c r="Y21" s="163">
        <f t="shared" si="6"/>
        <v>0</v>
      </c>
    </row>
    <row r="22" spans="1:25" s="36" customFormat="1" ht="32.1" customHeight="1">
      <c r="A22" s="165" t="str">
        <f>ADAPTAÇÕES!A23</f>
        <v>1.13</v>
      </c>
      <c r="B22" s="281" t="str">
        <f>ADAPTAÇÕES!B23</f>
        <v>04.30.060</v>
      </c>
      <c r="C22" s="154" t="str">
        <f>ADAPTAÇÕES!C23</f>
        <v>Remoção de tubulação hidráulica em geral, incluindo conexões, caixas e ralos</v>
      </c>
      <c r="D22" s="155" t="str">
        <f>ADAPTAÇÕES!D22</f>
        <v>M</v>
      </c>
      <c r="E22" s="410">
        <f>ADAPTAÇÕES!E22</f>
        <v>1.3</v>
      </c>
      <c r="F22" s="158">
        <f>ADAPTAÇÕES!H22</f>
        <v>7.71</v>
      </c>
      <c r="G22" s="159">
        <f>ADAPTAÇÕES!K22</f>
        <v>10.023</v>
      </c>
      <c r="H22" s="160">
        <f t="shared" si="0"/>
        <v>5.152628770747507E-05</v>
      </c>
      <c r="I22" s="285"/>
      <c r="J22" s="285"/>
      <c r="K22" s="289" t="e">
        <f>G22/#REF!</f>
        <v>#REF!</v>
      </c>
      <c r="L22" s="286"/>
      <c r="M22" s="157"/>
      <c r="N22" s="288"/>
      <c r="O22" s="285"/>
      <c r="P22" s="161">
        <f aca="true" t="shared" si="19" ref="P22">G22*1.2</f>
        <v>12.0276</v>
      </c>
      <c r="Q22" s="162">
        <v>0</v>
      </c>
      <c r="R22" s="410">
        <v>0</v>
      </c>
      <c r="S22" s="163">
        <v>0</v>
      </c>
      <c r="T22" s="164">
        <f aca="true" t="shared" si="20" ref="T22">U22/E22</f>
        <v>0</v>
      </c>
      <c r="U22" s="156">
        <v>0</v>
      </c>
      <c r="V22" s="163">
        <f t="shared" si="5"/>
        <v>0</v>
      </c>
      <c r="W22" s="162">
        <f aca="true" t="shared" si="21" ref="W22">T22+Q22</f>
        <v>0</v>
      </c>
      <c r="X22" s="156">
        <f aca="true" t="shared" si="22" ref="X22">R22+U22</f>
        <v>0</v>
      </c>
      <c r="Y22" s="163">
        <f aca="true" t="shared" si="23" ref="Y22">V22+S22</f>
        <v>0</v>
      </c>
    </row>
    <row r="23" spans="1:25" s="36" customFormat="1" ht="32.1" customHeight="1">
      <c r="A23" s="165" t="str">
        <f>ADAPTAÇÕES!A24</f>
        <v>1.14</v>
      </c>
      <c r="B23" s="281" t="str">
        <f>ADAPTAÇÕES!B24</f>
        <v>ORÇADO</v>
      </c>
      <c r="C23" s="154" t="str">
        <f>ADAPTAÇÕES!C24</f>
        <v>Retirada de pia (granito) e apoio em alvenaria</v>
      </c>
      <c r="D23" s="155" t="str">
        <f>ADAPTAÇÕES!D24</f>
        <v>UM</v>
      </c>
      <c r="E23" s="410">
        <f>ADAPTAÇÕES!E24</f>
        <v>1</v>
      </c>
      <c r="F23" s="158">
        <f>ADAPTAÇÕES!H24</f>
        <v>200</v>
      </c>
      <c r="G23" s="159">
        <f>ADAPTAÇÕES!K24</f>
        <v>200</v>
      </c>
      <c r="H23" s="160">
        <f t="shared" si="0"/>
        <v>0.0010281609838865625</v>
      </c>
      <c r="I23" s="285"/>
      <c r="J23" s="285"/>
      <c r="K23" s="289" t="e">
        <f>G23/#REF!</f>
        <v>#REF!</v>
      </c>
      <c r="L23" s="286"/>
      <c r="M23" s="157"/>
      <c r="N23" s="288"/>
      <c r="O23" s="285"/>
      <c r="P23" s="161">
        <f t="shared" si="1"/>
        <v>240</v>
      </c>
      <c r="Q23" s="162">
        <v>0</v>
      </c>
      <c r="R23" s="410">
        <v>0</v>
      </c>
      <c r="S23" s="163">
        <v>0</v>
      </c>
      <c r="T23" s="164">
        <f t="shared" si="4"/>
        <v>0</v>
      </c>
      <c r="U23" s="156">
        <v>0</v>
      </c>
      <c r="V23" s="163">
        <f aca="true" t="shared" si="24" ref="V23">U23*F23</f>
        <v>0</v>
      </c>
      <c r="W23" s="162">
        <f t="shared" si="2"/>
        <v>0</v>
      </c>
      <c r="X23" s="156">
        <f t="shared" si="3"/>
        <v>0</v>
      </c>
      <c r="Y23" s="163">
        <f t="shared" si="6"/>
        <v>0</v>
      </c>
    </row>
    <row r="24" spans="1:25" s="351" customFormat="1" ht="23.1" customHeight="1">
      <c r="A24" s="337"/>
      <c r="B24" s="338"/>
      <c r="C24" s="339" t="s">
        <v>7520</v>
      </c>
      <c r="D24" s="340" t="str">
        <f>A9</f>
        <v>1.</v>
      </c>
      <c r="E24" s="341"/>
      <c r="F24" s="342"/>
      <c r="G24" s="343">
        <f>SUM(G10:G23)</f>
        <v>4138.665599999999</v>
      </c>
      <c r="H24" s="344"/>
      <c r="I24" s="345"/>
      <c r="J24" s="345"/>
      <c r="K24" s="171"/>
      <c r="L24" s="171"/>
      <c r="M24" s="172"/>
      <c r="N24" s="346"/>
      <c r="O24" s="345"/>
      <c r="P24" s="347"/>
      <c r="Q24" s="348">
        <v>0</v>
      </c>
      <c r="R24" s="173"/>
      <c r="S24" s="343">
        <f>SUM(S10:S23)</f>
        <v>0</v>
      </c>
      <c r="T24" s="358">
        <f>V24/G24</f>
        <v>0</v>
      </c>
      <c r="U24" s="173"/>
      <c r="V24" s="343">
        <f>SUBTOTAL(9,V10:V23)</f>
        <v>0</v>
      </c>
      <c r="W24" s="349">
        <f>Q24+T24</f>
        <v>0</v>
      </c>
      <c r="X24" s="341"/>
      <c r="Y24" s="350">
        <f>S24+V24</f>
        <v>0</v>
      </c>
    </row>
    <row r="25" spans="1:25" s="351" customFormat="1" ht="23.1" customHeight="1">
      <c r="A25" s="425"/>
      <c r="B25" s="242"/>
      <c r="C25" s="426"/>
      <c r="D25" s="427"/>
      <c r="E25" s="428"/>
      <c r="F25" s="429"/>
      <c r="G25" s="430"/>
      <c r="H25" s="344"/>
      <c r="I25" s="345"/>
      <c r="J25" s="345"/>
      <c r="K25" s="171"/>
      <c r="L25" s="171"/>
      <c r="M25" s="172"/>
      <c r="N25" s="346"/>
      <c r="O25" s="345"/>
      <c r="P25" s="347"/>
      <c r="Q25" s="349"/>
      <c r="R25" s="341"/>
      <c r="S25" s="431"/>
      <c r="T25" s="432"/>
      <c r="U25" s="341"/>
      <c r="V25" s="431"/>
      <c r="W25" s="349"/>
      <c r="X25" s="341"/>
      <c r="Y25" s="350"/>
    </row>
    <row r="26" spans="1:25" s="24" customFormat="1" ht="17.1" customHeight="1">
      <c r="A26" s="308" t="str">
        <f>ADAPTAÇÕES!A27</f>
        <v>2.</v>
      </c>
      <c r="B26" s="309"/>
      <c r="C26" s="310" t="str">
        <f>ADAPTAÇÕES!C27</f>
        <v>INFRA-ESTRUTURA E REVESTIMENTOS</v>
      </c>
      <c r="D26" s="311"/>
      <c r="E26" s="312"/>
      <c r="F26" s="312"/>
      <c r="G26" s="313"/>
      <c r="H26" s="320">
        <f aca="true" t="shared" si="25" ref="H26:H44">G26/$G$154</f>
        <v>0</v>
      </c>
      <c r="I26" s="321"/>
      <c r="J26" s="321"/>
      <c r="K26" s="171" t="e">
        <f>0.32*(G26/#REF!)</f>
        <v>#REF!</v>
      </c>
      <c r="L26" s="166" t="e">
        <f>0.68*(G26/#REF!)</f>
        <v>#REF!</v>
      </c>
      <c r="M26" s="322"/>
      <c r="N26" s="323"/>
      <c r="O26" s="321"/>
      <c r="P26" s="324">
        <f aca="true" t="shared" si="26" ref="P26:P42">G26*1.2</f>
        <v>0</v>
      </c>
      <c r="Q26" s="325"/>
      <c r="R26" s="326"/>
      <c r="S26" s="327"/>
      <c r="T26" s="328"/>
      <c r="U26" s="326"/>
      <c r="V26" s="327"/>
      <c r="W26" s="325"/>
      <c r="X26" s="326"/>
      <c r="Y26" s="327"/>
    </row>
    <row r="27" spans="1:25" s="36" customFormat="1" ht="32.1" customHeight="1">
      <c r="A27" s="165" t="str">
        <f>ADAPTAÇÕES!A28</f>
        <v>2.01</v>
      </c>
      <c r="B27" s="281" t="str">
        <f>ADAPTAÇÕES!B28</f>
        <v>14.02.030</v>
      </c>
      <c r="C27" s="154" t="str">
        <f>ADAPTAÇÕES!C28</f>
        <v>Alvenaria de elevação de 1/2 tijolo maciço comum</v>
      </c>
      <c r="D27" s="155" t="str">
        <f>ADAPTAÇÕES!D28</f>
        <v>M2</v>
      </c>
      <c r="E27" s="410">
        <f>ADAPTAÇÕES!E28</f>
        <v>15.04</v>
      </c>
      <c r="F27" s="158">
        <f>ADAPTAÇÕES!H28</f>
        <v>95.61</v>
      </c>
      <c r="G27" s="159">
        <f>ADAPTAÇÕES!K28</f>
        <v>1437.9743999999998</v>
      </c>
      <c r="H27" s="160">
        <f t="shared" si="25"/>
        <v>0.007392345869538445</v>
      </c>
      <c r="I27" s="285"/>
      <c r="J27" s="285"/>
      <c r="K27" s="289" t="e">
        <f>0.32*(G27/#REF!)</f>
        <v>#REF!</v>
      </c>
      <c r="L27" s="287" t="e">
        <f>0.68*(G27/#REF!)</f>
        <v>#REF!</v>
      </c>
      <c r="M27" s="286"/>
      <c r="N27" s="288"/>
      <c r="O27" s="285"/>
      <c r="P27" s="161">
        <f t="shared" si="26"/>
        <v>1725.5692799999997</v>
      </c>
      <c r="Q27" s="162">
        <v>0</v>
      </c>
      <c r="R27" s="410">
        <v>0</v>
      </c>
      <c r="S27" s="163">
        <v>0</v>
      </c>
      <c r="T27" s="164">
        <f aca="true" t="shared" si="27" ref="T27:T43">U27/E27</f>
        <v>0</v>
      </c>
      <c r="U27" s="156">
        <v>0</v>
      </c>
      <c r="V27" s="163">
        <f aca="true" t="shared" si="28" ref="V27:V43">U27*F27</f>
        <v>0</v>
      </c>
      <c r="W27" s="162">
        <f aca="true" t="shared" si="29" ref="W27:W43">T27+Q27</f>
        <v>0</v>
      </c>
      <c r="X27" s="156">
        <f aca="true" t="shared" si="30" ref="X27:X43">R27+U27</f>
        <v>0</v>
      </c>
      <c r="Y27" s="163">
        <f aca="true" t="shared" si="31" ref="Y27:Y43">V27+S27</f>
        <v>0</v>
      </c>
    </row>
    <row r="28" spans="1:25" s="36" customFormat="1" ht="32.1" customHeight="1">
      <c r="A28" s="165" t="str">
        <f>ADAPTAÇÕES!A29</f>
        <v>2.02</v>
      </c>
      <c r="B28" s="281" t="str">
        <f>ADAPTAÇÕES!B29</f>
        <v>14.02.040</v>
      </c>
      <c r="C28" s="154" t="str">
        <f>ADAPTAÇÕES!C29</f>
        <v>Alvenaria de elevação de 1 tijolo maciço comum</v>
      </c>
      <c r="D28" s="155" t="str">
        <f>ADAPTAÇÕES!D29</f>
        <v>M2</v>
      </c>
      <c r="E28" s="410">
        <f>ADAPTAÇÕES!E29</f>
        <v>1.68</v>
      </c>
      <c r="F28" s="158">
        <f>ADAPTAÇÕES!H29</f>
        <v>180.88</v>
      </c>
      <c r="G28" s="159">
        <f>ADAPTAÇÕES!K29</f>
        <v>303.8784</v>
      </c>
      <c r="H28" s="160">
        <f t="shared" si="25"/>
        <v>0.0015621795736293718</v>
      </c>
      <c r="I28" s="285"/>
      <c r="J28" s="285"/>
      <c r="K28" s="291"/>
      <c r="L28" s="287" t="e">
        <f>G28/#REF!</f>
        <v>#REF!</v>
      </c>
      <c r="M28" s="286"/>
      <c r="N28" s="288"/>
      <c r="O28" s="285"/>
      <c r="P28" s="161">
        <f t="shared" si="26"/>
        <v>364.65407999999996</v>
      </c>
      <c r="Q28" s="162">
        <v>0</v>
      </c>
      <c r="R28" s="410">
        <v>0</v>
      </c>
      <c r="S28" s="163">
        <v>0</v>
      </c>
      <c r="T28" s="164">
        <f t="shared" si="27"/>
        <v>0</v>
      </c>
      <c r="U28" s="156">
        <v>0</v>
      </c>
      <c r="V28" s="163">
        <f t="shared" si="28"/>
        <v>0</v>
      </c>
      <c r="W28" s="162">
        <f t="shared" si="29"/>
        <v>0</v>
      </c>
      <c r="X28" s="156">
        <f t="shared" si="30"/>
        <v>0</v>
      </c>
      <c r="Y28" s="163">
        <f t="shared" si="31"/>
        <v>0</v>
      </c>
    </row>
    <row r="29" spans="1:25" s="36" customFormat="1" ht="32.1" customHeight="1">
      <c r="A29" s="165" t="str">
        <f>ADAPTAÇÕES!A30</f>
        <v>2.03</v>
      </c>
      <c r="B29" s="281" t="str">
        <f>ADAPTAÇÕES!B30</f>
        <v>17.01.020</v>
      </c>
      <c r="C29" s="154" t="str">
        <f>ADAPTAÇÕES!C30</f>
        <v>Argamassa de regularização e/ou proteção</v>
      </c>
      <c r="D29" s="155" t="str">
        <f>ADAPTAÇÕES!D30</f>
        <v>M3</v>
      </c>
      <c r="E29" s="410">
        <f>ADAPTAÇÕES!E30</f>
        <v>1.93</v>
      </c>
      <c r="F29" s="158">
        <f>ADAPTAÇÕES!H30</f>
        <v>630.59</v>
      </c>
      <c r="G29" s="159">
        <f>ADAPTAÇÕES!K30</f>
        <v>1217.0387</v>
      </c>
      <c r="H29" s="160">
        <f t="shared" si="25"/>
        <v>0.0062565585361001146</v>
      </c>
      <c r="I29" s="285"/>
      <c r="J29" s="285"/>
      <c r="K29" s="189"/>
      <c r="L29" s="286"/>
      <c r="M29" s="290" t="e">
        <f>G29/#REF!</f>
        <v>#REF!</v>
      </c>
      <c r="N29" s="288"/>
      <c r="O29" s="285"/>
      <c r="P29" s="161">
        <f t="shared" si="26"/>
        <v>1460.44644</v>
      </c>
      <c r="Q29" s="162">
        <v>0</v>
      </c>
      <c r="R29" s="410">
        <v>0</v>
      </c>
      <c r="S29" s="163">
        <v>0</v>
      </c>
      <c r="T29" s="164">
        <f t="shared" si="27"/>
        <v>0</v>
      </c>
      <c r="U29" s="156">
        <v>0</v>
      </c>
      <c r="V29" s="163">
        <f t="shared" si="28"/>
        <v>0</v>
      </c>
      <c r="W29" s="162">
        <f t="shared" si="29"/>
        <v>0</v>
      </c>
      <c r="X29" s="156">
        <f t="shared" si="30"/>
        <v>0</v>
      </c>
      <c r="Y29" s="163">
        <f t="shared" si="31"/>
        <v>0</v>
      </c>
    </row>
    <row r="30" spans="1:25" s="36" customFormat="1" ht="32.1" customHeight="1">
      <c r="A30" s="165" t="str">
        <f>ADAPTAÇÕES!A31</f>
        <v>2.04</v>
      </c>
      <c r="B30" s="281" t="str">
        <f>ADAPTAÇÕES!B31</f>
        <v>17.02.020</v>
      </c>
      <c r="C30" s="154" t="str">
        <f>ADAPTAÇÕES!C31</f>
        <v>Chapisco</v>
      </c>
      <c r="D30" s="155" t="str">
        <f>ADAPTAÇÕES!D31</f>
        <v>M2</v>
      </c>
      <c r="E30" s="410">
        <f>ADAPTAÇÕES!E31</f>
        <v>85.85</v>
      </c>
      <c r="F30" s="158">
        <f>ADAPTAÇÕES!H31</f>
        <v>5.39</v>
      </c>
      <c r="G30" s="159">
        <f>ADAPTAÇÕES!K31</f>
        <v>462.7314999999999</v>
      </c>
      <c r="H30" s="160">
        <f t="shared" si="25"/>
        <v>0.002378812371576524</v>
      </c>
      <c r="I30" s="285"/>
      <c r="J30" s="285"/>
      <c r="K30" s="292"/>
      <c r="L30" s="286"/>
      <c r="M30" s="290" t="e">
        <f>G30/#REF!</f>
        <v>#REF!</v>
      </c>
      <c r="N30" s="288"/>
      <c r="O30" s="285"/>
      <c r="P30" s="161">
        <f t="shared" si="26"/>
        <v>555.2777999999998</v>
      </c>
      <c r="Q30" s="162">
        <v>0</v>
      </c>
      <c r="R30" s="410">
        <v>0</v>
      </c>
      <c r="S30" s="163">
        <v>0</v>
      </c>
      <c r="T30" s="164">
        <f t="shared" si="27"/>
        <v>0</v>
      </c>
      <c r="U30" s="156">
        <v>0</v>
      </c>
      <c r="V30" s="163">
        <f t="shared" si="28"/>
        <v>0</v>
      </c>
      <c r="W30" s="162">
        <f t="shared" si="29"/>
        <v>0</v>
      </c>
      <c r="X30" s="156">
        <f t="shared" si="30"/>
        <v>0</v>
      </c>
      <c r="Y30" s="163">
        <f t="shared" si="31"/>
        <v>0</v>
      </c>
    </row>
    <row r="31" spans="1:25" s="36" customFormat="1" ht="32.1" customHeight="1">
      <c r="A31" s="165" t="str">
        <f>ADAPTAÇÕES!A32</f>
        <v>2.05</v>
      </c>
      <c r="B31" s="281" t="str">
        <f>ADAPTAÇÕES!B32</f>
        <v>17.02.120</v>
      </c>
      <c r="C31" s="154" t="str">
        <f>ADAPTAÇÕES!C32</f>
        <v>Emboço comum</v>
      </c>
      <c r="D31" s="155" t="str">
        <f>ADAPTAÇÕES!D32</f>
        <v>M2</v>
      </c>
      <c r="E31" s="410">
        <f>ADAPTAÇÕES!E32</f>
        <v>82.17</v>
      </c>
      <c r="F31" s="158">
        <f>ADAPTAÇÕES!H32</f>
        <v>17</v>
      </c>
      <c r="G31" s="159">
        <f>ADAPTAÇÕES!K32</f>
        <v>1396.89</v>
      </c>
      <c r="H31" s="160">
        <f t="shared" si="25"/>
        <v>0.0071811389839065015</v>
      </c>
      <c r="I31" s="285"/>
      <c r="J31" s="285"/>
      <c r="K31" s="292"/>
      <c r="L31" s="286"/>
      <c r="M31" s="290" t="e">
        <f>G31/#REF!</f>
        <v>#REF!</v>
      </c>
      <c r="N31" s="288"/>
      <c r="O31" s="285"/>
      <c r="P31" s="161">
        <f t="shared" si="26"/>
        <v>1676.268</v>
      </c>
      <c r="Q31" s="162">
        <v>0</v>
      </c>
      <c r="R31" s="410">
        <v>0</v>
      </c>
      <c r="S31" s="163">
        <v>0</v>
      </c>
      <c r="T31" s="164">
        <f t="shared" si="27"/>
        <v>0</v>
      </c>
      <c r="U31" s="156">
        <v>0</v>
      </c>
      <c r="V31" s="163">
        <f t="shared" si="28"/>
        <v>0</v>
      </c>
      <c r="W31" s="162">
        <f t="shared" si="29"/>
        <v>0</v>
      </c>
      <c r="X31" s="156">
        <f t="shared" si="30"/>
        <v>0</v>
      </c>
      <c r="Y31" s="163">
        <f t="shared" si="31"/>
        <v>0</v>
      </c>
    </row>
    <row r="32" spans="1:25" s="36" customFormat="1" ht="32.1" customHeight="1">
      <c r="A32" s="165" t="str">
        <f>ADAPTAÇÕES!A33</f>
        <v>2.06</v>
      </c>
      <c r="B32" s="281" t="str">
        <f>ADAPTAÇÕES!B33</f>
        <v>17.02.220</v>
      </c>
      <c r="C32" s="154" t="str">
        <f>ADAPTAÇÕES!C33</f>
        <v>Reboco</v>
      </c>
      <c r="D32" s="155" t="str">
        <f>ADAPTAÇÕES!D33</f>
        <v>M2</v>
      </c>
      <c r="E32" s="410">
        <f>ADAPTAÇÕES!E33</f>
        <v>3.68</v>
      </c>
      <c r="F32" s="158">
        <f>ADAPTAÇÕES!H33</f>
        <v>9.61</v>
      </c>
      <c r="G32" s="159">
        <f>ADAPTAÇÕES!K33</f>
        <v>35.3648</v>
      </c>
      <c r="H32" s="160">
        <f t="shared" si="25"/>
        <v>0.0001818035378147575</v>
      </c>
      <c r="I32" s="285"/>
      <c r="J32" s="285"/>
      <c r="K32" s="292"/>
      <c r="L32" s="286"/>
      <c r="M32" s="290" t="e">
        <f>G32/#REF!</f>
        <v>#REF!</v>
      </c>
      <c r="N32" s="288"/>
      <c r="O32" s="285"/>
      <c r="P32" s="161">
        <f t="shared" si="26"/>
        <v>42.437760000000004</v>
      </c>
      <c r="Q32" s="162">
        <v>0</v>
      </c>
      <c r="R32" s="410">
        <v>0</v>
      </c>
      <c r="S32" s="163">
        <v>0</v>
      </c>
      <c r="T32" s="164">
        <f t="shared" si="27"/>
        <v>0</v>
      </c>
      <c r="U32" s="156">
        <v>0</v>
      </c>
      <c r="V32" s="163">
        <f t="shared" si="28"/>
        <v>0</v>
      </c>
      <c r="W32" s="162">
        <f t="shared" si="29"/>
        <v>0</v>
      </c>
      <c r="X32" s="156">
        <f t="shared" si="30"/>
        <v>0</v>
      </c>
      <c r="Y32" s="163">
        <f t="shared" si="31"/>
        <v>0</v>
      </c>
    </row>
    <row r="33" spans="1:25" s="36" customFormat="1" ht="32.1" customHeight="1">
      <c r="A33" s="165" t="str">
        <f>ADAPTAÇÕES!A34</f>
        <v>2.07</v>
      </c>
      <c r="B33" s="281" t="str">
        <f>ADAPTAÇÕES!B34</f>
        <v>18.11.042</v>
      </c>
      <c r="C33" s="154" t="str">
        <f>ADAPTAÇÕES!C34</f>
        <v>Revestimento em placa cerâmica esmaltada de 20x20 cm, tipo monocolor, assentado e rejuntado com argamassa industrializada</v>
      </c>
      <c r="D33" s="155" t="str">
        <f>ADAPTAÇÕES!D34</f>
        <v>M2</v>
      </c>
      <c r="E33" s="410">
        <f>ADAPTAÇÕES!E34</f>
        <v>68.13</v>
      </c>
      <c r="F33" s="158">
        <f>ADAPTAÇÕES!H34</f>
        <v>97.35</v>
      </c>
      <c r="G33" s="159">
        <f>ADAPTAÇÕES!K34</f>
        <v>6632.455499999999</v>
      </c>
      <c r="H33" s="160">
        <f t="shared" si="25"/>
        <v>0.03409615986231921</v>
      </c>
      <c r="I33" s="285"/>
      <c r="J33" s="285"/>
      <c r="K33" s="292"/>
      <c r="L33" s="286"/>
      <c r="M33" s="290" t="e">
        <f>G33/#REF!</f>
        <v>#REF!</v>
      </c>
      <c r="N33" s="288"/>
      <c r="O33" s="285"/>
      <c r="P33" s="161">
        <f t="shared" si="26"/>
        <v>7958.946599999998</v>
      </c>
      <c r="Q33" s="162">
        <v>0</v>
      </c>
      <c r="R33" s="410">
        <v>0</v>
      </c>
      <c r="S33" s="163">
        <v>0</v>
      </c>
      <c r="T33" s="164">
        <f t="shared" si="27"/>
        <v>0</v>
      </c>
      <c r="U33" s="156">
        <v>0</v>
      </c>
      <c r="V33" s="163">
        <f t="shared" si="28"/>
        <v>0</v>
      </c>
      <c r="W33" s="162">
        <f t="shared" si="29"/>
        <v>0</v>
      </c>
      <c r="X33" s="156">
        <f t="shared" si="30"/>
        <v>0</v>
      </c>
      <c r="Y33" s="163">
        <f t="shared" si="31"/>
        <v>0</v>
      </c>
    </row>
    <row r="34" spans="1:25" s="36" customFormat="1" ht="32.1" customHeight="1">
      <c r="A34" s="165" t="str">
        <f>ADAPTAÇÕES!A35</f>
        <v>2.08</v>
      </c>
      <c r="B34" s="281" t="str">
        <f>ADAPTAÇÕES!B35</f>
        <v>06.12.020</v>
      </c>
      <c r="C34" s="154" t="str">
        <f>ADAPTAÇÕES!C35</f>
        <v>Aterro manual apiloado de área interna com maço de 30 kg</v>
      </c>
      <c r="D34" s="155" t="str">
        <f>ADAPTAÇÕES!D35</f>
        <v>M3</v>
      </c>
      <c r="E34" s="410">
        <f>ADAPTAÇÕES!E35</f>
        <v>1.93</v>
      </c>
      <c r="F34" s="158">
        <f>ADAPTAÇÕES!H35</f>
        <v>44.85</v>
      </c>
      <c r="G34" s="159">
        <f>ADAPTAÇÕES!K35</f>
        <v>86.5605</v>
      </c>
      <c r="H34" s="160">
        <f t="shared" si="25"/>
        <v>0.000444990644228564</v>
      </c>
      <c r="I34" s="285"/>
      <c r="J34" s="285"/>
      <c r="K34" s="292"/>
      <c r="L34" s="286"/>
      <c r="M34" s="290" t="e">
        <f>G34/#REF!</f>
        <v>#REF!</v>
      </c>
      <c r="N34" s="288"/>
      <c r="O34" s="285"/>
      <c r="P34" s="161">
        <f t="shared" si="26"/>
        <v>103.8726</v>
      </c>
      <c r="Q34" s="162">
        <v>0</v>
      </c>
      <c r="R34" s="410">
        <v>0</v>
      </c>
      <c r="S34" s="163">
        <v>0</v>
      </c>
      <c r="T34" s="164">
        <f t="shared" si="27"/>
        <v>0</v>
      </c>
      <c r="U34" s="156">
        <v>0</v>
      </c>
      <c r="V34" s="163">
        <f t="shared" si="28"/>
        <v>0</v>
      </c>
      <c r="W34" s="162">
        <f t="shared" si="29"/>
        <v>0</v>
      </c>
      <c r="X34" s="156">
        <f t="shared" si="30"/>
        <v>0</v>
      </c>
      <c r="Y34" s="163">
        <f t="shared" si="31"/>
        <v>0</v>
      </c>
    </row>
    <row r="35" spans="1:25" s="36" customFormat="1" ht="32.1" customHeight="1">
      <c r="A35" s="165" t="str">
        <f>ADAPTAÇÕES!A36</f>
        <v>2.09</v>
      </c>
      <c r="B35" s="281" t="str">
        <f>ADAPTAÇÕES!B36</f>
        <v>11.18.040</v>
      </c>
      <c r="C35" s="154" t="str">
        <f>ADAPTAÇÕES!C36</f>
        <v>Lastro de pedra britada</v>
      </c>
      <c r="D35" s="155" t="str">
        <f>ADAPTAÇÕES!D36</f>
        <v>M3</v>
      </c>
      <c r="E35" s="410">
        <f>ADAPTAÇÕES!E36</f>
        <v>0.58</v>
      </c>
      <c r="F35" s="158">
        <f>ADAPTAÇÕES!H36</f>
        <v>135.92</v>
      </c>
      <c r="G35" s="159">
        <f>ADAPTAÇÕES!K36</f>
        <v>78.83359999999999</v>
      </c>
      <c r="H35" s="160">
        <f t="shared" si="25"/>
        <v>0.0004052681586965985</v>
      </c>
      <c r="I35" s="285"/>
      <c r="J35" s="285"/>
      <c r="K35" s="292"/>
      <c r="L35" s="286"/>
      <c r="M35" s="290" t="e">
        <f>G35/#REF!</f>
        <v>#REF!</v>
      </c>
      <c r="N35" s="288"/>
      <c r="O35" s="285"/>
      <c r="P35" s="161">
        <f aca="true" t="shared" si="32" ref="P35">G35*1.2</f>
        <v>94.60031999999998</v>
      </c>
      <c r="Q35" s="162">
        <v>0</v>
      </c>
      <c r="R35" s="410">
        <v>0</v>
      </c>
      <c r="S35" s="163">
        <v>0</v>
      </c>
      <c r="T35" s="164">
        <f aca="true" t="shared" si="33" ref="T35">U35/E35</f>
        <v>0</v>
      </c>
      <c r="U35" s="156">
        <v>0</v>
      </c>
      <c r="V35" s="163">
        <f aca="true" t="shared" si="34" ref="V35">U35*F35</f>
        <v>0</v>
      </c>
      <c r="W35" s="162">
        <f aca="true" t="shared" si="35" ref="W35">T35+Q35</f>
        <v>0</v>
      </c>
      <c r="X35" s="156">
        <f aca="true" t="shared" si="36" ref="X35">R35+U35</f>
        <v>0</v>
      </c>
      <c r="Y35" s="163">
        <f aca="true" t="shared" si="37" ref="Y35">V35+S35</f>
        <v>0</v>
      </c>
    </row>
    <row r="36" spans="1:25" s="36" customFormat="1" ht="32.1" customHeight="1">
      <c r="A36" s="165" t="str">
        <f>ADAPTAÇÕES!A37</f>
        <v>2.10</v>
      </c>
      <c r="B36" s="281" t="str">
        <f>ADAPTAÇÕES!B37</f>
        <v>11.01.100</v>
      </c>
      <c r="C36" s="154" t="str">
        <f>ADAPTAÇÕES!C37</f>
        <v>Concreto usinado, fck = 20 MPa</v>
      </c>
      <c r="D36" s="155" t="str">
        <f>ADAPTAÇÕES!D37</f>
        <v>M3</v>
      </c>
      <c r="E36" s="410">
        <f>ADAPTAÇÕES!E37</f>
        <v>0.96</v>
      </c>
      <c r="F36" s="158">
        <f>ADAPTAÇÕES!H37</f>
        <v>360.87</v>
      </c>
      <c r="G36" s="159">
        <f>ADAPTAÇÕES!K37</f>
        <v>346.4352</v>
      </c>
      <c r="H36" s="160">
        <f t="shared" si="25"/>
        <v>0.0017809557804246902</v>
      </c>
      <c r="I36" s="285"/>
      <c r="J36" s="285"/>
      <c r="K36" s="292"/>
      <c r="L36" s="286"/>
      <c r="M36" s="290" t="e">
        <f>G36/#REF!</f>
        <v>#REF!</v>
      </c>
      <c r="N36" s="288"/>
      <c r="O36" s="285"/>
      <c r="P36" s="161">
        <f aca="true" t="shared" si="38" ref="P36:P40">G36*1.2</f>
        <v>415.72224</v>
      </c>
      <c r="Q36" s="162">
        <v>0</v>
      </c>
      <c r="R36" s="410">
        <v>0</v>
      </c>
      <c r="S36" s="163">
        <v>0</v>
      </c>
      <c r="T36" s="164">
        <f aca="true" t="shared" si="39" ref="T36:T40">U36/E36</f>
        <v>0</v>
      </c>
      <c r="U36" s="156">
        <v>0</v>
      </c>
      <c r="V36" s="163">
        <f aca="true" t="shared" si="40" ref="V36:V40">U36*F36</f>
        <v>0</v>
      </c>
      <c r="W36" s="162">
        <f aca="true" t="shared" si="41" ref="W36:W40">T36+Q36</f>
        <v>0</v>
      </c>
      <c r="X36" s="156">
        <f aca="true" t="shared" si="42" ref="X36:X40">R36+U36</f>
        <v>0</v>
      </c>
      <c r="Y36" s="163">
        <f aca="true" t="shared" si="43" ref="Y36:Y40">V36+S36</f>
        <v>0</v>
      </c>
    </row>
    <row r="37" spans="1:25" s="36" customFormat="1" ht="32.1" customHeight="1">
      <c r="A37" s="165" t="str">
        <f>ADAPTAÇÕES!A38</f>
        <v>2.11</v>
      </c>
      <c r="B37" s="281" t="str">
        <f>ADAPTAÇÕES!B38</f>
        <v>11.16.020</v>
      </c>
      <c r="C37" s="154" t="str">
        <f>ADAPTAÇÕES!C38</f>
        <v>Lançamento, espalhamento e adensamento de concreto ou massa em lastro e/ou enchimento</v>
      </c>
      <c r="D37" s="155" t="str">
        <f>ADAPTAÇÕES!D38</f>
        <v>M3</v>
      </c>
      <c r="E37" s="410">
        <f>ADAPTAÇÕES!E38</f>
        <v>0.96</v>
      </c>
      <c r="F37" s="158">
        <f>ADAPTAÇÕES!H38</f>
        <v>61.2</v>
      </c>
      <c r="G37" s="159">
        <f>ADAPTAÇÕES!K38</f>
        <v>58.752</v>
      </c>
      <c r="H37" s="160">
        <f t="shared" si="25"/>
        <v>0.00030203257062651656</v>
      </c>
      <c r="I37" s="285"/>
      <c r="J37" s="285"/>
      <c r="K37" s="292"/>
      <c r="L37" s="286"/>
      <c r="M37" s="290" t="e">
        <f>G37/#REF!</f>
        <v>#REF!</v>
      </c>
      <c r="N37" s="288"/>
      <c r="O37" s="285"/>
      <c r="P37" s="161">
        <f t="shared" si="38"/>
        <v>70.5024</v>
      </c>
      <c r="Q37" s="162">
        <v>0</v>
      </c>
      <c r="R37" s="410">
        <v>0</v>
      </c>
      <c r="S37" s="163">
        <v>0</v>
      </c>
      <c r="T37" s="164">
        <f t="shared" si="39"/>
        <v>0</v>
      </c>
      <c r="U37" s="156">
        <v>0</v>
      </c>
      <c r="V37" s="163">
        <f t="shared" si="40"/>
        <v>0</v>
      </c>
      <c r="W37" s="162">
        <f t="shared" si="41"/>
        <v>0</v>
      </c>
      <c r="X37" s="156">
        <f t="shared" si="42"/>
        <v>0</v>
      </c>
      <c r="Y37" s="163">
        <f t="shared" si="43"/>
        <v>0</v>
      </c>
    </row>
    <row r="38" spans="1:25" s="36" customFormat="1" ht="32.1" customHeight="1">
      <c r="A38" s="165" t="str">
        <f>ADAPTAÇÕES!A39</f>
        <v>2.12</v>
      </c>
      <c r="B38" s="281" t="str">
        <f>ADAPTAÇÕES!B39</f>
        <v>17.01.060</v>
      </c>
      <c r="C38" s="154" t="str">
        <f>ADAPTAÇÕES!C39</f>
        <v>Regularização de piso com nata de cimento e bianco</v>
      </c>
      <c r="D38" s="155" t="str">
        <f>ADAPTAÇÕES!D39</f>
        <v>M2</v>
      </c>
      <c r="E38" s="410">
        <f>ADAPTAÇÕES!E39</f>
        <v>19.29</v>
      </c>
      <c r="F38" s="158">
        <f>ADAPTAÇÕES!H39</f>
        <v>25.12</v>
      </c>
      <c r="G38" s="159">
        <f>ADAPTAÇÕES!K39</f>
        <v>484.5648</v>
      </c>
      <c r="H38" s="160">
        <f t="shared" si="25"/>
        <v>0.0024910531076239766</v>
      </c>
      <c r="I38" s="285"/>
      <c r="J38" s="285"/>
      <c r="K38" s="292"/>
      <c r="L38" s="286"/>
      <c r="M38" s="290" t="e">
        <f>G38/#REF!</f>
        <v>#REF!</v>
      </c>
      <c r="N38" s="288"/>
      <c r="O38" s="285"/>
      <c r="P38" s="161">
        <f aca="true" t="shared" si="44" ref="P38">G38*1.2</f>
        <v>581.47776</v>
      </c>
      <c r="Q38" s="162">
        <v>0</v>
      </c>
      <c r="R38" s="410">
        <v>0</v>
      </c>
      <c r="S38" s="163">
        <v>0</v>
      </c>
      <c r="T38" s="164">
        <f aca="true" t="shared" si="45" ref="T38">U38/E38</f>
        <v>0</v>
      </c>
      <c r="U38" s="156">
        <v>0</v>
      </c>
      <c r="V38" s="163">
        <f aca="true" t="shared" si="46" ref="V38">U38*F38</f>
        <v>0</v>
      </c>
      <c r="W38" s="162">
        <f aca="true" t="shared" si="47" ref="W38">T38+Q38</f>
        <v>0</v>
      </c>
      <c r="X38" s="156">
        <f aca="true" t="shared" si="48" ref="X38">R38+U38</f>
        <v>0</v>
      </c>
      <c r="Y38" s="163">
        <f aca="true" t="shared" si="49" ref="Y38">V38+S38</f>
        <v>0</v>
      </c>
    </row>
    <row r="39" spans="1:25" s="36" customFormat="1" ht="32.1" customHeight="1">
      <c r="A39" s="165" t="str">
        <f>ADAPTAÇÕES!A40</f>
        <v>2.13</v>
      </c>
      <c r="B39" s="281" t="str">
        <f>ADAPTAÇÕES!B40</f>
        <v>18.06.102</v>
      </c>
      <c r="C39" s="154" t="str">
        <f>ADAPTAÇÕES!C40</f>
        <v>Placa cerâmica esmaltada PEI-5 para área interna, grupo de absorção BIIb, resistência química B, assentado com argamassa colante industrializada</v>
      </c>
      <c r="D39" s="155" t="str">
        <f>ADAPTAÇÕES!D40</f>
        <v>M2</v>
      </c>
      <c r="E39" s="410">
        <f>ADAPTAÇÕES!E40</f>
        <v>19.29</v>
      </c>
      <c r="F39" s="158">
        <f>ADAPTAÇÕES!H40</f>
        <v>26.34</v>
      </c>
      <c r="G39" s="159">
        <f>ADAPTAÇÕES!K40</f>
        <v>508.0986</v>
      </c>
      <c r="H39" s="160">
        <f t="shared" si="25"/>
        <v>0.0026120357824369247</v>
      </c>
      <c r="I39" s="285"/>
      <c r="J39" s="285"/>
      <c r="K39" s="292"/>
      <c r="L39" s="286"/>
      <c r="M39" s="290" t="e">
        <f>G39/#REF!</f>
        <v>#REF!</v>
      </c>
      <c r="N39" s="288"/>
      <c r="O39" s="285"/>
      <c r="P39" s="161">
        <f t="shared" si="38"/>
        <v>609.71832</v>
      </c>
      <c r="Q39" s="162">
        <v>0</v>
      </c>
      <c r="R39" s="410">
        <v>0</v>
      </c>
      <c r="S39" s="163">
        <v>0</v>
      </c>
      <c r="T39" s="164">
        <f t="shared" si="39"/>
        <v>0</v>
      </c>
      <c r="U39" s="156">
        <v>0</v>
      </c>
      <c r="V39" s="163">
        <f t="shared" si="40"/>
        <v>0</v>
      </c>
      <c r="W39" s="162">
        <f t="shared" si="41"/>
        <v>0</v>
      </c>
      <c r="X39" s="156">
        <f t="shared" si="42"/>
        <v>0</v>
      </c>
      <c r="Y39" s="163">
        <f t="shared" si="43"/>
        <v>0</v>
      </c>
    </row>
    <row r="40" spans="1:25" s="36" customFormat="1" ht="32.1" customHeight="1">
      <c r="A40" s="165" t="str">
        <f>ADAPTAÇÕES!A41</f>
        <v>2.14</v>
      </c>
      <c r="B40" s="281" t="str">
        <f>ADAPTAÇÕES!B41</f>
        <v>18.06.410</v>
      </c>
      <c r="C40" s="154" t="str">
        <f>ADAPTAÇÕES!C41</f>
        <v>Rejuntamento em placas cerâmicas com argamassa industrializada para rejunte, juntas acima de 3 até 5 mm</v>
      </c>
      <c r="D40" s="155" t="str">
        <f>ADAPTAÇÕES!D41</f>
        <v>M2</v>
      </c>
      <c r="E40" s="410">
        <f>ADAPTAÇÕES!E41</f>
        <v>19.29</v>
      </c>
      <c r="F40" s="158">
        <f>ADAPTAÇÕES!H41</f>
        <v>9.52</v>
      </c>
      <c r="G40" s="159">
        <f>ADAPTAÇÕES!K41</f>
        <v>183.64079999999998</v>
      </c>
      <c r="H40" s="160">
        <f t="shared" si="25"/>
        <v>0.000944061528048577</v>
      </c>
      <c r="I40" s="285"/>
      <c r="J40" s="285"/>
      <c r="K40" s="292"/>
      <c r="L40" s="286"/>
      <c r="M40" s="290" t="e">
        <f>G40/#REF!</f>
        <v>#REF!</v>
      </c>
      <c r="N40" s="288"/>
      <c r="O40" s="285"/>
      <c r="P40" s="161">
        <f t="shared" si="38"/>
        <v>220.36896</v>
      </c>
      <c r="Q40" s="162">
        <v>0</v>
      </c>
      <c r="R40" s="410">
        <v>0</v>
      </c>
      <c r="S40" s="163">
        <v>0</v>
      </c>
      <c r="T40" s="164">
        <f t="shared" si="39"/>
        <v>0</v>
      </c>
      <c r="U40" s="156">
        <v>0</v>
      </c>
      <c r="V40" s="163">
        <f t="shared" si="40"/>
        <v>0</v>
      </c>
      <c r="W40" s="162">
        <f t="shared" si="41"/>
        <v>0</v>
      </c>
      <c r="X40" s="156">
        <f t="shared" si="42"/>
        <v>0</v>
      </c>
      <c r="Y40" s="163">
        <f t="shared" si="43"/>
        <v>0</v>
      </c>
    </row>
    <row r="41" spans="1:25" s="36" customFormat="1" ht="32.1" customHeight="1">
      <c r="A41" s="165" t="str">
        <f>ADAPTAÇÕES!A42</f>
        <v>2.15</v>
      </c>
      <c r="B41" s="281" t="str">
        <f>ADAPTAÇÕES!B42</f>
        <v>19.01.062</v>
      </c>
      <c r="C41" s="154" t="str">
        <f>ADAPTAÇÕES!C42</f>
        <v>Peitoril e/ou soleira em granito, espessura de 2 cm e largura até 20 cm, acabamento polido</v>
      </c>
      <c r="D41" s="155" t="str">
        <f>ADAPTAÇÕES!D42</f>
        <v>M</v>
      </c>
      <c r="E41" s="410">
        <f>ADAPTAÇÕES!E42</f>
        <v>4.6</v>
      </c>
      <c r="F41" s="158">
        <f>ADAPTAÇÕES!H42</f>
        <v>137.25</v>
      </c>
      <c r="G41" s="159">
        <f>ADAPTAÇÕES!K42</f>
        <v>631.3499999999999</v>
      </c>
      <c r="H41" s="160">
        <f t="shared" si="25"/>
        <v>0.0032456471858839054</v>
      </c>
      <c r="I41" s="285"/>
      <c r="J41" s="285"/>
      <c r="K41" s="292"/>
      <c r="L41" s="286"/>
      <c r="M41" s="290" t="e">
        <f>G41/#REF!</f>
        <v>#REF!</v>
      </c>
      <c r="N41" s="288"/>
      <c r="O41" s="285"/>
      <c r="P41" s="161">
        <f aca="true" t="shared" si="50" ref="P41">G41*1.2</f>
        <v>757.6199999999999</v>
      </c>
      <c r="Q41" s="162">
        <v>0</v>
      </c>
      <c r="R41" s="410">
        <v>0</v>
      </c>
      <c r="S41" s="163">
        <v>0</v>
      </c>
      <c r="T41" s="164">
        <f aca="true" t="shared" si="51" ref="T41">U41/E41</f>
        <v>0</v>
      </c>
      <c r="U41" s="156">
        <v>0</v>
      </c>
      <c r="V41" s="163">
        <f aca="true" t="shared" si="52" ref="V41">U41*F41</f>
        <v>0</v>
      </c>
      <c r="W41" s="162">
        <f aca="true" t="shared" si="53" ref="W41">T41+Q41</f>
        <v>0</v>
      </c>
      <c r="X41" s="156">
        <f aca="true" t="shared" si="54" ref="X41">R41+U41</f>
        <v>0</v>
      </c>
      <c r="Y41" s="163">
        <f aca="true" t="shared" si="55" ref="Y41">V41+S41</f>
        <v>0</v>
      </c>
    </row>
    <row r="42" spans="1:25" s="36" customFormat="1" ht="32.1" customHeight="1">
      <c r="A42" s="165" t="str">
        <f>ADAPTAÇÕES!A43</f>
        <v>2.16</v>
      </c>
      <c r="B42" s="281" t="str">
        <f>ADAPTAÇÕES!B43</f>
        <v>13.01.130</v>
      </c>
      <c r="C42" s="154" t="str">
        <f>ADAPTAÇÕES!C43</f>
        <v>Laje pré-fabricada mista vigota treliçada/lajota cerâmica - LT 12 (8+4) e capa com concreto de 25 MPa</v>
      </c>
      <c r="D42" s="155" t="str">
        <f>ADAPTAÇÕES!D43</f>
        <v>M2</v>
      </c>
      <c r="E42" s="410">
        <f>ADAPTAÇÕES!E43</f>
        <v>1.5</v>
      </c>
      <c r="F42" s="158">
        <f>ADAPTAÇÕES!H43</f>
        <v>135.61</v>
      </c>
      <c r="G42" s="159">
        <f>ADAPTAÇÕES!K43</f>
        <v>203.41500000000002</v>
      </c>
      <c r="H42" s="160">
        <f t="shared" si="25"/>
        <v>0.0010457168326864256</v>
      </c>
      <c r="I42" s="285"/>
      <c r="J42" s="285"/>
      <c r="K42" s="292"/>
      <c r="L42" s="286"/>
      <c r="M42" s="290" t="e">
        <f>G42/#REF!</f>
        <v>#REF!</v>
      </c>
      <c r="N42" s="288"/>
      <c r="O42" s="285"/>
      <c r="P42" s="161">
        <f t="shared" si="26"/>
        <v>244.098</v>
      </c>
      <c r="Q42" s="162">
        <v>0</v>
      </c>
      <c r="R42" s="410">
        <v>0</v>
      </c>
      <c r="S42" s="163">
        <v>0</v>
      </c>
      <c r="T42" s="164">
        <f t="shared" si="27"/>
        <v>0</v>
      </c>
      <c r="U42" s="156">
        <v>0</v>
      </c>
      <c r="V42" s="163">
        <f t="shared" si="28"/>
        <v>0</v>
      </c>
      <c r="W42" s="162">
        <f t="shared" si="29"/>
        <v>0</v>
      </c>
      <c r="X42" s="156">
        <f t="shared" si="30"/>
        <v>0</v>
      </c>
      <c r="Y42" s="163">
        <f t="shared" si="31"/>
        <v>0</v>
      </c>
    </row>
    <row r="43" spans="1:25" s="55" customFormat="1" ht="32.1" customHeight="1">
      <c r="A43" s="165" t="str">
        <f>ADAPTAÇÕES!A44</f>
        <v>2.17</v>
      </c>
      <c r="B43" s="281" t="str">
        <f>ADAPTAÇÕES!B44</f>
        <v>15.05.530</v>
      </c>
      <c r="C43" s="154" t="str">
        <f>ADAPTAÇÕES!C44</f>
        <v>Placas, vigas e pilares em concreto armado pré-moldado - fck= 25 MPa</v>
      </c>
      <c r="D43" s="155" t="str">
        <f>ADAPTAÇÕES!D44</f>
        <v>M3</v>
      </c>
      <c r="E43" s="410">
        <f>ADAPTAÇÕES!E44</f>
        <v>0.36</v>
      </c>
      <c r="F43" s="158">
        <f>ADAPTAÇÕES!H44</f>
        <v>2721.39</v>
      </c>
      <c r="G43" s="159">
        <f>ADAPTAÇÕES!K44</f>
        <v>979.7004</v>
      </c>
      <c r="H43" s="160">
        <f t="shared" si="25"/>
        <v>0.005036448635890293</v>
      </c>
      <c r="I43" s="293"/>
      <c r="J43" s="294"/>
      <c r="K43" s="295"/>
      <c r="L43" s="296"/>
      <c r="M43" s="290" t="e">
        <f>G43/#REF!</f>
        <v>#REF!</v>
      </c>
      <c r="N43" s="291"/>
      <c r="O43" s="293"/>
      <c r="P43" s="161">
        <f>G43*1.2</f>
        <v>1175.6404799999998</v>
      </c>
      <c r="Q43" s="162">
        <v>0</v>
      </c>
      <c r="R43" s="410">
        <v>0</v>
      </c>
      <c r="S43" s="163">
        <v>0</v>
      </c>
      <c r="T43" s="164">
        <f t="shared" si="27"/>
        <v>0</v>
      </c>
      <c r="U43" s="156">
        <v>0</v>
      </c>
      <c r="V43" s="163">
        <f t="shared" si="28"/>
        <v>0</v>
      </c>
      <c r="W43" s="162">
        <f t="shared" si="29"/>
        <v>0</v>
      </c>
      <c r="X43" s="156">
        <f t="shared" si="30"/>
        <v>0</v>
      </c>
      <c r="Y43" s="163">
        <f t="shared" si="31"/>
        <v>0</v>
      </c>
    </row>
    <row r="44" spans="1:25" s="359" customFormat="1" ht="23.1" customHeight="1">
      <c r="A44" s="352"/>
      <c r="B44" s="353"/>
      <c r="C44" s="339" t="s">
        <v>7520</v>
      </c>
      <c r="D44" s="354" t="str">
        <f>A26</f>
        <v>2.</v>
      </c>
      <c r="E44" s="355"/>
      <c r="F44" s="356"/>
      <c r="G44" s="343">
        <f>SUM(G27:G43)</f>
        <v>15047.684199999998</v>
      </c>
      <c r="H44" s="344">
        <f t="shared" si="25"/>
        <v>0.07735720896143139</v>
      </c>
      <c r="I44" s="170"/>
      <c r="J44" s="170"/>
      <c r="K44" s="176"/>
      <c r="L44" s="357"/>
      <c r="M44" s="172" t="e">
        <f>G44/#REF!</f>
        <v>#REF!</v>
      </c>
      <c r="N44" s="357"/>
      <c r="O44" s="170"/>
      <c r="P44" s="347">
        <f>G44*1.2</f>
        <v>18057.221039999997</v>
      </c>
      <c r="Q44" s="348">
        <v>0</v>
      </c>
      <c r="R44" s="173"/>
      <c r="S44" s="343">
        <f>SUM(S27:S43)</f>
        <v>0</v>
      </c>
      <c r="T44" s="358">
        <f>V44/G44</f>
        <v>0</v>
      </c>
      <c r="U44" s="173"/>
      <c r="V44" s="343">
        <f>SUBTOTAL(9,V27:V43)</f>
        <v>0</v>
      </c>
      <c r="W44" s="349">
        <f>Q44+T44</f>
        <v>0</v>
      </c>
      <c r="X44" s="341"/>
      <c r="Y44" s="350">
        <f>S44+V44</f>
        <v>0</v>
      </c>
    </row>
    <row r="45" spans="1:25" s="359" customFormat="1" ht="23.1" customHeight="1">
      <c r="A45" s="425"/>
      <c r="B45" s="242"/>
      <c r="C45" s="426"/>
      <c r="D45" s="427"/>
      <c r="E45" s="428"/>
      <c r="F45" s="429"/>
      <c r="G45" s="430"/>
      <c r="H45" s="433"/>
      <c r="I45" s="170"/>
      <c r="J45" s="170"/>
      <c r="K45" s="434"/>
      <c r="L45" s="170"/>
      <c r="M45" s="435"/>
      <c r="N45" s="170"/>
      <c r="O45" s="170"/>
      <c r="P45" s="436"/>
      <c r="Q45" s="437"/>
      <c r="R45" s="428"/>
      <c r="S45" s="430"/>
      <c r="T45" s="438"/>
      <c r="U45" s="428"/>
      <c r="V45" s="430"/>
      <c r="W45" s="437"/>
      <c r="X45" s="428"/>
      <c r="Y45" s="439"/>
    </row>
    <row r="46" spans="1:25" s="24" customFormat="1" ht="17.1" customHeight="1">
      <c r="A46" s="308" t="str">
        <f>ADAPTAÇÕES!A47</f>
        <v>3.</v>
      </c>
      <c r="B46" s="309"/>
      <c r="C46" s="310" t="str">
        <f>ADAPTAÇÕES!C47</f>
        <v>ADEQUAÇÕES DA ESCADA INTERNA (ACESSO A CASA DE MÁQUINA - ELEVADOR) GUARDA-CORPO E CORRIMÃO</v>
      </c>
      <c r="D46" s="311"/>
      <c r="E46" s="329"/>
      <c r="F46" s="330"/>
      <c r="G46" s="331"/>
      <c r="H46" s="332"/>
      <c r="I46" s="321"/>
      <c r="J46" s="321"/>
      <c r="K46" s="170"/>
      <c r="L46" s="321"/>
      <c r="M46" s="333"/>
      <c r="N46" s="321"/>
      <c r="O46" s="321"/>
      <c r="P46" s="321"/>
      <c r="Q46" s="334"/>
      <c r="R46" s="335"/>
      <c r="S46" s="336"/>
      <c r="T46" s="334"/>
      <c r="U46" s="335"/>
      <c r="V46" s="336"/>
      <c r="W46" s="334"/>
      <c r="X46" s="335"/>
      <c r="Y46" s="336"/>
    </row>
    <row r="47" spans="1:25" s="55" customFormat="1" ht="32.1" customHeight="1">
      <c r="A47" s="165" t="str">
        <f>ADAPTAÇÕES!A48</f>
        <v>3.01</v>
      </c>
      <c r="B47" s="281" t="str">
        <f>ADAPTAÇÕES!B48</f>
        <v>24.03.310</v>
      </c>
      <c r="C47" s="212" t="str">
        <f>ADAPTAÇÕES!C48</f>
        <v>Corrimão tubular em aço galvanizado, diâmetro 1 1/2´</v>
      </c>
      <c r="D47" s="155" t="str">
        <f>ADAPTAÇÕES!D48</f>
        <v>M</v>
      </c>
      <c r="E47" s="410">
        <f>ADAPTAÇÕES!E48</f>
        <v>45.3</v>
      </c>
      <c r="F47" s="158">
        <f>ADAPTAÇÕES!H48</f>
        <v>198.24</v>
      </c>
      <c r="G47" s="159">
        <f>ADAPTAÇÕES!K48</f>
        <v>8980.271999999999</v>
      </c>
      <c r="H47" s="160"/>
      <c r="I47" s="293"/>
      <c r="J47" s="293"/>
      <c r="K47" s="295"/>
      <c r="L47" s="290"/>
      <c r="M47" s="291"/>
      <c r="N47" s="296"/>
      <c r="O47" s="293"/>
      <c r="P47" s="161"/>
      <c r="Q47" s="162">
        <v>0</v>
      </c>
      <c r="R47" s="410">
        <v>0</v>
      </c>
      <c r="S47" s="163">
        <v>0</v>
      </c>
      <c r="T47" s="164">
        <f>U47/E47</f>
        <v>0</v>
      </c>
      <c r="U47" s="156">
        <v>0</v>
      </c>
      <c r="V47" s="163">
        <f aca="true" t="shared" si="56" ref="V47:V49">U47*F47</f>
        <v>0</v>
      </c>
      <c r="W47" s="162">
        <f aca="true" t="shared" si="57" ref="W47:W49">T47+Q47</f>
        <v>0</v>
      </c>
      <c r="X47" s="156">
        <f aca="true" t="shared" si="58" ref="X47">R47+U47</f>
        <v>0</v>
      </c>
      <c r="Y47" s="163">
        <f aca="true" t="shared" si="59" ref="Y47">V47+S47</f>
        <v>0</v>
      </c>
    </row>
    <row r="48" spans="1:25" s="55" customFormat="1" ht="32.1" customHeight="1">
      <c r="A48" s="165" t="str">
        <f>ADAPTAÇÕES!A49</f>
        <v>3.02</v>
      </c>
      <c r="B48" s="281" t="str">
        <f>ADAPTAÇÕES!B49</f>
        <v>COTAÇÃO</v>
      </c>
      <c r="C48" s="212" t="str">
        <f>ADAPTAÇÕES!C49</f>
        <v>Guarda-corpo (adequação da estrutura existente)</v>
      </c>
      <c r="D48" s="155" t="str">
        <f>ADAPTAÇÕES!D49</f>
        <v>VB</v>
      </c>
      <c r="E48" s="410">
        <f>ADAPTAÇÕES!E49</f>
        <v>1</v>
      </c>
      <c r="F48" s="158">
        <f>ADAPTAÇÕES!H49</f>
        <v>15000</v>
      </c>
      <c r="G48" s="159">
        <f>ADAPTAÇÕES!K49</f>
        <v>15000</v>
      </c>
      <c r="H48" s="160">
        <f>G48/$G$154</f>
        <v>0.07711207379149218</v>
      </c>
      <c r="I48" s="293"/>
      <c r="J48" s="293"/>
      <c r="K48" s="295"/>
      <c r="L48" s="290">
        <f>G48/$G$50</f>
        <v>0.5531979488305174</v>
      </c>
      <c r="M48" s="291"/>
      <c r="N48" s="296"/>
      <c r="O48" s="293"/>
      <c r="P48" s="161">
        <f aca="true" t="shared" si="60" ref="P48:P49">G48*1.2</f>
        <v>18000</v>
      </c>
      <c r="Q48" s="162">
        <v>0</v>
      </c>
      <c r="R48" s="410">
        <v>0</v>
      </c>
      <c r="S48" s="163">
        <v>0</v>
      </c>
      <c r="T48" s="164">
        <f>U48/E48</f>
        <v>0</v>
      </c>
      <c r="U48" s="156">
        <v>0</v>
      </c>
      <c r="V48" s="163">
        <f t="shared" si="56"/>
        <v>0</v>
      </c>
      <c r="W48" s="162">
        <f t="shared" si="57"/>
        <v>0</v>
      </c>
      <c r="X48" s="156">
        <f aca="true" t="shared" si="61" ref="X48:X49">R48+U48</f>
        <v>0</v>
      </c>
      <c r="Y48" s="163">
        <f aca="true" t="shared" si="62" ref="Y48:Y49">V48+S48</f>
        <v>0</v>
      </c>
    </row>
    <row r="49" spans="1:25" s="55" customFormat="1" ht="32.1" customHeight="1">
      <c r="A49" s="165" t="str">
        <f>ADAPTAÇÕES!A50</f>
        <v>3.03</v>
      </c>
      <c r="B49" s="281" t="str">
        <f>ADAPTAÇÕES!B50</f>
        <v>33.01.350</v>
      </c>
      <c r="C49" s="212" t="str">
        <f>ADAPTAÇÕES!C50</f>
        <v>Preparo de base para superfície metálica com fundo antioxidante</v>
      </c>
      <c r="D49" s="155" t="str">
        <f>ADAPTAÇÕES!D50</f>
        <v>M2</v>
      </c>
      <c r="E49" s="410">
        <f>ADAPTAÇÕES!E50</f>
        <v>233.94</v>
      </c>
      <c r="F49" s="158">
        <f>ADAPTAÇÕES!H50</f>
        <v>13.4</v>
      </c>
      <c r="G49" s="159">
        <f>ADAPTAÇÕES!K50</f>
        <v>3134.7960000000003</v>
      </c>
      <c r="H49" s="160">
        <f>G49/$G$154</f>
        <v>0.016115374698218304</v>
      </c>
      <c r="I49" s="293"/>
      <c r="J49" s="293"/>
      <c r="K49" s="295"/>
      <c r="L49" s="297"/>
      <c r="M49" s="290">
        <f>G49/$G$50</f>
        <v>0.11561084781347405</v>
      </c>
      <c r="N49" s="291"/>
      <c r="O49" s="293"/>
      <c r="P49" s="161">
        <f t="shared" si="60"/>
        <v>3761.7552</v>
      </c>
      <c r="Q49" s="162">
        <v>0</v>
      </c>
      <c r="R49" s="410">
        <v>0</v>
      </c>
      <c r="S49" s="163">
        <v>0</v>
      </c>
      <c r="T49" s="164">
        <f>U49/E49</f>
        <v>0</v>
      </c>
      <c r="U49" s="156">
        <v>0</v>
      </c>
      <c r="V49" s="163">
        <f t="shared" si="56"/>
        <v>0</v>
      </c>
      <c r="W49" s="162">
        <f t="shared" si="57"/>
        <v>0</v>
      </c>
      <c r="X49" s="156">
        <f t="shared" si="61"/>
        <v>0</v>
      </c>
      <c r="Y49" s="163">
        <f t="shared" si="62"/>
        <v>0</v>
      </c>
    </row>
    <row r="50" spans="1:25" s="359" customFormat="1" ht="23.1" customHeight="1">
      <c r="A50" s="360"/>
      <c r="B50" s="373"/>
      <c r="C50" s="339" t="s">
        <v>7520</v>
      </c>
      <c r="D50" s="361" t="str">
        <f>A46</f>
        <v>3.</v>
      </c>
      <c r="E50" s="374"/>
      <c r="F50" s="375"/>
      <c r="G50" s="343">
        <f>SUM(G47:G49)</f>
        <v>27115.068</v>
      </c>
      <c r="H50" s="344">
        <f>SUBTOTAL(9,H48:H49)</f>
        <v>0.09322744848971048</v>
      </c>
      <c r="I50" s="170"/>
      <c r="J50" s="167">
        <f>G50*1.2</f>
        <v>32538.081599999998</v>
      </c>
      <c r="K50" s="168">
        <f>SUM(K48:K49)*$J$50</f>
        <v>0</v>
      </c>
      <c r="L50" s="168">
        <f>SUM(L48:L49)*$J$50</f>
        <v>18000</v>
      </c>
      <c r="M50" s="168">
        <f>SUM(M48:M49)*$J$50</f>
        <v>3761.7552</v>
      </c>
      <c r="N50" s="168">
        <f>SUM(N48:N49)*$J$50</f>
        <v>0</v>
      </c>
      <c r="O50" s="170"/>
      <c r="P50" s="169">
        <f>SUBTOTAL(9,P48:P49)</f>
        <v>21761.7552</v>
      </c>
      <c r="Q50" s="348">
        <f>S50/G50</f>
        <v>0</v>
      </c>
      <c r="R50" s="173"/>
      <c r="S50" s="343">
        <f>SUM(S47:S49)</f>
        <v>0</v>
      </c>
      <c r="T50" s="348">
        <f>V50/G50</f>
        <v>0</v>
      </c>
      <c r="U50" s="173"/>
      <c r="V50" s="343">
        <f>SUBTOTAL(9,V47:V49)</f>
        <v>0</v>
      </c>
      <c r="W50" s="349">
        <f>Q50+T50</f>
        <v>0</v>
      </c>
      <c r="X50" s="341"/>
      <c r="Y50" s="350">
        <f>S50+V50</f>
        <v>0</v>
      </c>
    </row>
    <row r="51" spans="1:25" s="359" customFormat="1" ht="23.1" customHeight="1">
      <c r="A51" s="440"/>
      <c r="B51" s="309"/>
      <c r="C51" s="426"/>
      <c r="D51" s="242"/>
      <c r="E51" s="434"/>
      <c r="F51" s="434"/>
      <c r="G51" s="430"/>
      <c r="H51" s="433"/>
      <c r="I51" s="170"/>
      <c r="J51" s="167"/>
      <c r="K51" s="167"/>
      <c r="L51" s="167"/>
      <c r="M51" s="167"/>
      <c r="N51" s="167"/>
      <c r="O51" s="170"/>
      <c r="P51" s="167"/>
      <c r="Q51" s="437"/>
      <c r="R51" s="428"/>
      <c r="S51" s="430"/>
      <c r="T51" s="437"/>
      <c r="U51" s="428"/>
      <c r="V51" s="430"/>
      <c r="W51" s="437"/>
      <c r="X51" s="428"/>
      <c r="Y51" s="439"/>
    </row>
    <row r="52" spans="1:25" s="24" customFormat="1" ht="17.1" customHeight="1">
      <c r="A52" s="308" t="str">
        <f>ADAPTAÇÕES!A53</f>
        <v>4.</v>
      </c>
      <c r="B52" s="309"/>
      <c r="C52" s="310" t="str">
        <f>ADAPTAÇÕES!C53</f>
        <v>ADEQUAÇÕES DA ESCADA INTERNA (ACESSO AO SEGUNDO PAVIMENTO) GUARDA-CORPO E CORRIMÃO</v>
      </c>
      <c r="D52" s="311"/>
      <c r="E52" s="329"/>
      <c r="F52" s="330"/>
      <c r="G52" s="331"/>
      <c r="H52" s="332"/>
      <c r="I52" s="321"/>
      <c r="J52" s="321"/>
      <c r="K52" s="170"/>
      <c r="L52" s="321"/>
      <c r="M52" s="333"/>
      <c r="N52" s="321"/>
      <c r="O52" s="321"/>
      <c r="P52" s="321"/>
      <c r="Q52" s="334"/>
      <c r="R52" s="335"/>
      <c r="S52" s="336"/>
      <c r="T52" s="334"/>
      <c r="U52" s="335"/>
      <c r="V52" s="336"/>
      <c r="W52" s="334"/>
      <c r="X52" s="335"/>
      <c r="Y52" s="336"/>
    </row>
    <row r="53" spans="1:25" s="55" customFormat="1" ht="32.1" customHeight="1">
      <c r="A53" s="165" t="str">
        <f>ADAPTAÇÕES!A54</f>
        <v>4.01</v>
      </c>
      <c r="B53" s="165" t="str">
        <f>ADAPTAÇÕES!B54</f>
        <v>04.04.030</v>
      </c>
      <c r="C53" s="212" t="str">
        <f>ADAPTAÇÕES!C54</f>
        <v>Retirada de soleira ou peitoril em pedra, granito ou mármore</v>
      </c>
      <c r="D53" s="155" t="str">
        <f>ADAPTAÇÕES!D54</f>
        <v>M</v>
      </c>
      <c r="E53" s="410">
        <f>ADAPTAÇÕES!E54</f>
        <v>12.16</v>
      </c>
      <c r="F53" s="158">
        <f>ADAPTAÇÕES!H54</f>
        <v>13.07</v>
      </c>
      <c r="G53" s="159">
        <f>ADAPTAÇÕES!K54</f>
        <v>158.93120000000002</v>
      </c>
      <c r="H53" s="160"/>
      <c r="I53" s="293"/>
      <c r="J53" s="293"/>
      <c r="K53" s="295"/>
      <c r="L53" s="290"/>
      <c r="M53" s="291"/>
      <c r="N53" s="296"/>
      <c r="O53" s="293"/>
      <c r="P53" s="161"/>
      <c r="Q53" s="162">
        <v>0</v>
      </c>
      <c r="R53" s="410">
        <v>0</v>
      </c>
      <c r="S53" s="163">
        <v>0</v>
      </c>
      <c r="T53" s="164">
        <f aca="true" t="shared" si="63" ref="T53:T60">U53/E53</f>
        <v>0</v>
      </c>
      <c r="U53" s="156">
        <v>0</v>
      </c>
      <c r="V53" s="163">
        <f aca="true" t="shared" si="64" ref="V53:V60">U53*F53</f>
        <v>0</v>
      </c>
      <c r="W53" s="162">
        <f aca="true" t="shared" si="65" ref="W53:W60">T53+Q53</f>
        <v>0</v>
      </c>
      <c r="X53" s="156">
        <f aca="true" t="shared" si="66" ref="X53:X60">R53+U53</f>
        <v>0</v>
      </c>
      <c r="Y53" s="163">
        <f aca="true" t="shared" si="67" ref="Y53:Y55">V53+S53</f>
        <v>0</v>
      </c>
    </row>
    <row r="54" spans="1:25" s="55" customFormat="1" ht="32.1" customHeight="1">
      <c r="A54" s="165" t="str">
        <f>ADAPTAÇÕES!A55</f>
        <v>4.02</v>
      </c>
      <c r="B54" s="165" t="str">
        <f>ADAPTAÇÕES!B55</f>
        <v>14.02.040</v>
      </c>
      <c r="C54" s="212" t="str">
        <f>ADAPTAÇÕES!C55</f>
        <v>Alvenaria de elevação de 1 tijolo maciço comum</v>
      </c>
      <c r="D54" s="155" t="str">
        <f>ADAPTAÇÕES!D55</f>
        <v>M2</v>
      </c>
      <c r="E54" s="410">
        <f>ADAPTAÇÕES!E55</f>
        <v>4.86</v>
      </c>
      <c r="F54" s="158">
        <f>ADAPTAÇÕES!H55</f>
        <v>180.88</v>
      </c>
      <c r="G54" s="159">
        <f>ADAPTAÇÕES!K55</f>
        <v>879.0768</v>
      </c>
      <c r="H54" s="160">
        <f aca="true" t="shared" si="68" ref="H54:H60">G54/$G$154</f>
        <v>0.004519162337999255</v>
      </c>
      <c r="I54" s="293"/>
      <c r="J54" s="293"/>
      <c r="K54" s="295"/>
      <c r="L54" s="290">
        <f>G54/$G$50</f>
        <v>0.03242023217496633</v>
      </c>
      <c r="M54" s="291"/>
      <c r="N54" s="296"/>
      <c r="O54" s="293"/>
      <c r="P54" s="161">
        <f aca="true" t="shared" si="69" ref="P54:P60">G54*1.2</f>
        <v>1054.89216</v>
      </c>
      <c r="Q54" s="162">
        <v>0</v>
      </c>
      <c r="R54" s="410">
        <v>0</v>
      </c>
      <c r="S54" s="163">
        <v>0</v>
      </c>
      <c r="T54" s="164">
        <f t="shared" si="63"/>
        <v>0</v>
      </c>
      <c r="U54" s="156">
        <v>0</v>
      </c>
      <c r="V54" s="163">
        <f t="shared" si="64"/>
        <v>0</v>
      </c>
      <c r="W54" s="162">
        <f t="shared" si="65"/>
        <v>0</v>
      </c>
      <c r="X54" s="156">
        <f t="shared" si="66"/>
        <v>0</v>
      </c>
      <c r="Y54" s="163">
        <f t="shared" si="67"/>
        <v>0</v>
      </c>
    </row>
    <row r="55" spans="1:25" s="55" customFormat="1" ht="32.1" customHeight="1">
      <c r="A55" s="165" t="str">
        <f>ADAPTAÇÕES!A56</f>
        <v>4.03</v>
      </c>
      <c r="B55" s="165" t="str">
        <f>ADAPTAÇÕES!B56</f>
        <v>17.02.020</v>
      </c>
      <c r="C55" s="212" t="str">
        <f>ADAPTAÇÕES!C56</f>
        <v>Chapisco</v>
      </c>
      <c r="D55" s="155" t="str">
        <f>ADAPTAÇÕES!D56</f>
        <v>M2</v>
      </c>
      <c r="E55" s="410">
        <f>ADAPTAÇÕES!E56</f>
        <v>9.73</v>
      </c>
      <c r="F55" s="158">
        <f>ADAPTAÇÕES!H56</f>
        <v>5.39</v>
      </c>
      <c r="G55" s="159">
        <f>ADAPTAÇÕES!K56</f>
        <v>52.4447</v>
      </c>
      <c r="H55" s="160">
        <f t="shared" si="68"/>
        <v>0.000269607971758178</v>
      </c>
      <c r="I55" s="293"/>
      <c r="J55" s="293"/>
      <c r="K55" s="295"/>
      <c r="L55" s="297"/>
      <c r="M55" s="290">
        <f aca="true" t="shared" si="70" ref="M55:M60">G55/$G$50</f>
        <v>0.001934153364468789</v>
      </c>
      <c r="N55" s="291"/>
      <c r="O55" s="293"/>
      <c r="P55" s="161">
        <f t="shared" si="69"/>
        <v>62.93364</v>
      </c>
      <c r="Q55" s="162">
        <v>0</v>
      </c>
      <c r="R55" s="410">
        <v>0</v>
      </c>
      <c r="S55" s="163">
        <v>0</v>
      </c>
      <c r="T55" s="164">
        <f t="shared" si="63"/>
        <v>0</v>
      </c>
      <c r="U55" s="156">
        <v>0</v>
      </c>
      <c r="V55" s="163">
        <f t="shared" si="64"/>
        <v>0</v>
      </c>
      <c r="W55" s="162">
        <f t="shared" si="65"/>
        <v>0</v>
      </c>
      <c r="X55" s="156">
        <f t="shared" si="66"/>
        <v>0</v>
      </c>
      <c r="Y55" s="163">
        <f t="shared" si="67"/>
        <v>0</v>
      </c>
    </row>
    <row r="56" spans="1:25" s="55" customFormat="1" ht="32.1" customHeight="1">
      <c r="A56" s="165" t="str">
        <f>ADAPTAÇÕES!A57</f>
        <v>4.04</v>
      </c>
      <c r="B56" s="165" t="str">
        <f>ADAPTAÇÕES!B57</f>
        <v>17.02.120</v>
      </c>
      <c r="C56" s="212" t="str">
        <f>ADAPTAÇÕES!C57</f>
        <v>Emboço comum</v>
      </c>
      <c r="D56" s="155" t="str">
        <f>ADAPTAÇÕES!D57</f>
        <v>M2</v>
      </c>
      <c r="E56" s="410">
        <f>ADAPTAÇÕES!E57</f>
        <v>9.73</v>
      </c>
      <c r="F56" s="158">
        <f>ADAPTAÇÕES!H57</f>
        <v>17</v>
      </c>
      <c r="G56" s="159">
        <f>ADAPTAÇÕES!K57</f>
        <v>165.41</v>
      </c>
      <c r="H56" s="160">
        <f t="shared" si="68"/>
        <v>0.0008503405417233814</v>
      </c>
      <c r="I56" s="293"/>
      <c r="J56" s="293"/>
      <c r="K56" s="295"/>
      <c r="L56" s="297"/>
      <c r="M56" s="290">
        <f t="shared" si="70"/>
        <v>0.006100298181070393</v>
      </c>
      <c r="N56" s="291"/>
      <c r="O56" s="293"/>
      <c r="P56" s="161">
        <f aca="true" t="shared" si="71" ref="P56:P58">G56*1.2</f>
        <v>198.492</v>
      </c>
      <c r="Q56" s="162">
        <v>0</v>
      </c>
      <c r="R56" s="410">
        <v>0</v>
      </c>
      <c r="S56" s="163">
        <v>0</v>
      </c>
      <c r="T56" s="164">
        <f t="shared" si="63"/>
        <v>0</v>
      </c>
      <c r="U56" s="156">
        <v>0</v>
      </c>
      <c r="V56" s="163">
        <f aca="true" t="shared" si="72" ref="V56:V58">U56*F56</f>
        <v>0</v>
      </c>
      <c r="W56" s="162">
        <f aca="true" t="shared" si="73" ref="W56:W58">T56+Q56</f>
        <v>0</v>
      </c>
      <c r="X56" s="156">
        <f aca="true" t="shared" si="74" ref="X56:X58">R56+U56</f>
        <v>0</v>
      </c>
      <c r="Y56" s="163">
        <f aca="true" t="shared" si="75" ref="Y56:Y58">V56+S56</f>
        <v>0</v>
      </c>
    </row>
    <row r="57" spans="1:25" s="55" customFormat="1" ht="32.1" customHeight="1">
      <c r="A57" s="165" t="str">
        <f>ADAPTAÇÕES!A58</f>
        <v>4.05</v>
      </c>
      <c r="B57" s="165" t="str">
        <f>ADAPTAÇÕES!B58</f>
        <v>19.02.020</v>
      </c>
      <c r="C57" s="212" t="str">
        <f>ADAPTAÇÕES!C58</f>
        <v>Revestimento em mármore branco, espessura de 2 cm, assente com massa</v>
      </c>
      <c r="D57" s="155" t="str">
        <f>ADAPTAÇÕES!D58</f>
        <v>M2</v>
      </c>
      <c r="E57" s="410">
        <f>ADAPTAÇÕES!E58</f>
        <v>3.65</v>
      </c>
      <c r="F57" s="158">
        <f>ADAPTAÇÕES!H58</f>
        <v>513.08</v>
      </c>
      <c r="G57" s="159">
        <f>ADAPTAÇÕES!K58</f>
        <v>1872.7420000000002</v>
      </c>
      <c r="H57" s="160">
        <f t="shared" si="68"/>
        <v>0.009627401286428444</v>
      </c>
      <c r="I57" s="293"/>
      <c r="J57" s="293"/>
      <c r="K57" s="295"/>
      <c r="L57" s="297"/>
      <c r="M57" s="290">
        <f t="shared" si="70"/>
        <v>0.06906646887258407</v>
      </c>
      <c r="N57" s="291"/>
      <c r="O57" s="293"/>
      <c r="P57" s="161">
        <f t="shared" si="71"/>
        <v>2247.2904000000003</v>
      </c>
      <c r="Q57" s="162">
        <v>0</v>
      </c>
      <c r="R57" s="410">
        <v>0</v>
      </c>
      <c r="S57" s="163">
        <v>0</v>
      </c>
      <c r="T57" s="164">
        <f t="shared" si="63"/>
        <v>0</v>
      </c>
      <c r="U57" s="156">
        <v>0</v>
      </c>
      <c r="V57" s="163">
        <f t="shared" si="72"/>
        <v>0</v>
      </c>
      <c r="W57" s="162">
        <f t="shared" si="73"/>
        <v>0</v>
      </c>
      <c r="X57" s="156">
        <f t="shared" si="74"/>
        <v>0</v>
      </c>
      <c r="Y57" s="163">
        <f t="shared" si="75"/>
        <v>0</v>
      </c>
    </row>
    <row r="58" spans="1:25" s="55" customFormat="1" ht="32.1" customHeight="1">
      <c r="A58" s="165" t="str">
        <f>ADAPTAÇÕES!A59</f>
        <v>4.06</v>
      </c>
      <c r="B58" s="165" t="str">
        <f>ADAPTAÇÕES!B59</f>
        <v>24.08.031</v>
      </c>
      <c r="C58" s="212" t="str">
        <f>ADAPTAÇÕES!C59</f>
        <v>Corrimão em tubo de aço inoxidável escovado, diâmetro de 1 1/2"</v>
      </c>
      <c r="D58" s="155" t="str">
        <f>ADAPTAÇÕES!D59</f>
        <v>M</v>
      </c>
      <c r="E58" s="410">
        <f>ADAPTAÇÕES!E59</f>
        <v>36</v>
      </c>
      <c r="F58" s="158">
        <f>ADAPTAÇÕES!H59</f>
        <v>560.33</v>
      </c>
      <c r="G58" s="159">
        <f>ADAPTAÇÕES!K59</f>
        <v>20171.88</v>
      </c>
      <c r="H58" s="160">
        <f t="shared" si="68"/>
        <v>0.10369969993820836</v>
      </c>
      <c r="I58" s="293"/>
      <c r="J58" s="293"/>
      <c r="K58" s="295"/>
      <c r="L58" s="297"/>
      <c r="M58" s="290">
        <f t="shared" si="70"/>
        <v>0.7439361760036892</v>
      </c>
      <c r="N58" s="291"/>
      <c r="O58" s="293"/>
      <c r="P58" s="161">
        <f t="shared" si="71"/>
        <v>24206.256</v>
      </c>
      <c r="Q58" s="162">
        <v>0</v>
      </c>
      <c r="R58" s="410">
        <v>0</v>
      </c>
      <c r="S58" s="163">
        <v>0</v>
      </c>
      <c r="T58" s="164">
        <f t="shared" si="63"/>
        <v>0</v>
      </c>
      <c r="U58" s="156">
        <v>0</v>
      </c>
      <c r="V58" s="163">
        <f t="shared" si="72"/>
        <v>0</v>
      </c>
      <c r="W58" s="162">
        <f t="shared" si="73"/>
        <v>0</v>
      </c>
      <c r="X58" s="156">
        <f t="shared" si="74"/>
        <v>0</v>
      </c>
      <c r="Y58" s="163">
        <f t="shared" si="75"/>
        <v>0</v>
      </c>
    </row>
    <row r="59" spans="1:25" s="55" customFormat="1" ht="32.1" customHeight="1">
      <c r="A59" s="165" t="str">
        <f>ADAPTAÇÕES!A60</f>
        <v>4.07</v>
      </c>
      <c r="B59" s="165" t="str">
        <f>ADAPTAÇÕES!B60</f>
        <v>33.02.080</v>
      </c>
      <c r="C59" s="212" t="str">
        <f>ADAPTAÇÕES!C60</f>
        <v>Massa corrida à base de resina acrílica</v>
      </c>
      <c r="D59" s="155" t="str">
        <f>ADAPTAÇÕES!D60</f>
        <v>M2</v>
      </c>
      <c r="E59" s="410">
        <f>ADAPTAÇÕES!E60</f>
        <v>9.73</v>
      </c>
      <c r="F59" s="158">
        <f>ADAPTAÇÕES!H60</f>
        <v>13.17</v>
      </c>
      <c r="G59" s="159">
        <f>ADAPTAÇÕES!K60</f>
        <v>128.1441</v>
      </c>
      <c r="H59" s="160">
        <f t="shared" si="68"/>
        <v>0.0006587638196762902</v>
      </c>
      <c r="I59" s="293"/>
      <c r="J59" s="293"/>
      <c r="K59" s="295"/>
      <c r="L59" s="297"/>
      <c r="M59" s="290">
        <f t="shared" si="70"/>
        <v>0.0047259368849821804</v>
      </c>
      <c r="N59" s="291"/>
      <c r="O59" s="293"/>
      <c r="P59" s="161">
        <f aca="true" t="shared" si="76" ref="P59">G59*1.2</f>
        <v>153.77292</v>
      </c>
      <c r="Q59" s="162">
        <v>0</v>
      </c>
      <c r="R59" s="410">
        <v>0</v>
      </c>
      <c r="S59" s="163">
        <v>0</v>
      </c>
      <c r="T59" s="164">
        <f t="shared" si="63"/>
        <v>0</v>
      </c>
      <c r="U59" s="156">
        <v>0</v>
      </c>
      <c r="V59" s="163">
        <f aca="true" t="shared" si="77" ref="V59">U59*F59</f>
        <v>0</v>
      </c>
      <c r="W59" s="162">
        <f aca="true" t="shared" si="78" ref="W59">T59+Q59</f>
        <v>0</v>
      </c>
      <c r="X59" s="156">
        <f>R59+U59</f>
        <v>0</v>
      </c>
      <c r="Y59" s="163">
        <f aca="true" t="shared" si="79" ref="Y59">V59+S59</f>
        <v>0</v>
      </c>
    </row>
    <row r="60" spans="1:25" s="55" customFormat="1" ht="32.1" customHeight="1">
      <c r="A60" s="165" t="str">
        <f>ADAPTAÇÕES!A61</f>
        <v>4.08</v>
      </c>
      <c r="B60" s="165" t="str">
        <f>ADAPTAÇÕES!B61</f>
        <v>33.10.030</v>
      </c>
      <c r="C60" s="212" t="str">
        <f>ADAPTAÇÕES!C61</f>
        <v>Tinta acrílica antimofo em massa, inclusive preparo</v>
      </c>
      <c r="D60" s="155" t="str">
        <f>ADAPTAÇÕES!D61</f>
        <v>M2</v>
      </c>
      <c r="E60" s="410">
        <f>ADAPTAÇÕES!E61</f>
        <v>57.23</v>
      </c>
      <c r="F60" s="158">
        <f>ADAPTAÇÕES!H61</f>
        <v>24.78</v>
      </c>
      <c r="G60" s="159">
        <f>ADAPTAÇÕES!K61</f>
        <v>1418.1594</v>
      </c>
      <c r="H60" s="160">
        <f t="shared" si="68"/>
        <v>0.007290480820059885</v>
      </c>
      <c r="I60" s="293"/>
      <c r="J60" s="293"/>
      <c r="K60" s="295"/>
      <c r="L60" s="297"/>
      <c r="M60" s="290">
        <f t="shared" si="70"/>
        <v>0.052301524746314484</v>
      </c>
      <c r="N60" s="291"/>
      <c r="O60" s="293"/>
      <c r="P60" s="161">
        <f t="shared" si="69"/>
        <v>1701.79128</v>
      </c>
      <c r="Q60" s="162">
        <v>0</v>
      </c>
      <c r="R60" s="410">
        <v>0</v>
      </c>
      <c r="S60" s="163">
        <v>0</v>
      </c>
      <c r="T60" s="164">
        <f t="shared" si="63"/>
        <v>0</v>
      </c>
      <c r="U60" s="156">
        <v>0</v>
      </c>
      <c r="V60" s="163">
        <f t="shared" si="64"/>
        <v>0</v>
      </c>
      <c r="W60" s="162">
        <f t="shared" si="65"/>
        <v>0</v>
      </c>
      <c r="X60" s="156">
        <f t="shared" si="66"/>
        <v>0</v>
      </c>
      <c r="Y60" s="163">
        <f>V60+S60</f>
        <v>0</v>
      </c>
    </row>
    <row r="61" spans="1:25" s="359" customFormat="1" ht="23.1" customHeight="1">
      <c r="A61" s="360"/>
      <c r="B61" s="373"/>
      <c r="C61" s="339" t="s">
        <v>7520</v>
      </c>
      <c r="D61" s="361" t="str">
        <f>A52</f>
        <v>4.</v>
      </c>
      <c r="E61" s="374"/>
      <c r="F61" s="375"/>
      <c r="G61" s="343">
        <f>SUM(G53:G60)</f>
        <v>24846.788200000003</v>
      </c>
      <c r="H61" s="344">
        <f>SUBTOTAL(9,H54:H60)</f>
        <v>0.1269154567158538</v>
      </c>
      <c r="I61" s="170"/>
      <c r="J61" s="167">
        <f>G61*1.2</f>
        <v>29816.14584</v>
      </c>
      <c r="K61" s="168">
        <f>SUM(K54:K60)*$J$50</f>
        <v>0</v>
      </c>
      <c r="L61" s="168">
        <f>SUM(L54:L60)*$J$50</f>
        <v>1054.8921599999999</v>
      </c>
      <c r="M61" s="168">
        <f>SUM(M54:M60)*$J$50</f>
        <v>28570.536239999998</v>
      </c>
      <c r="N61" s="168">
        <f>SUM(N54:N60)*$J$50</f>
        <v>0</v>
      </c>
      <c r="O61" s="170"/>
      <c r="P61" s="169">
        <f>SUBTOTAL(9,P54:P60)</f>
        <v>29625.428400000004</v>
      </c>
      <c r="Q61" s="348">
        <f>S61/G61</f>
        <v>0</v>
      </c>
      <c r="R61" s="173"/>
      <c r="S61" s="343">
        <f>SUM(S53:S60)</f>
        <v>0</v>
      </c>
      <c r="T61" s="348">
        <f>V61/G61</f>
        <v>0</v>
      </c>
      <c r="U61" s="173"/>
      <c r="V61" s="343">
        <f>SUBTOTAL(9,V53:V60)</f>
        <v>0</v>
      </c>
      <c r="W61" s="349">
        <f>Q61+T61</f>
        <v>0</v>
      </c>
      <c r="X61" s="341"/>
      <c r="Y61" s="350">
        <f>S61+V61</f>
        <v>0</v>
      </c>
    </row>
    <row r="62" spans="1:25" s="359" customFormat="1" ht="23.1" customHeight="1">
      <c r="A62" s="440"/>
      <c r="B62" s="309"/>
      <c r="C62" s="426"/>
      <c r="D62" s="242"/>
      <c r="E62" s="434"/>
      <c r="F62" s="434"/>
      <c r="G62" s="430"/>
      <c r="H62" s="433"/>
      <c r="I62" s="170"/>
      <c r="J62" s="167"/>
      <c r="K62" s="167"/>
      <c r="L62" s="167"/>
      <c r="M62" s="167"/>
      <c r="N62" s="167"/>
      <c r="O62" s="170"/>
      <c r="P62" s="167"/>
      <c r="Q62" s="437"/>
      <c r="R62" s="428"/>
      <c r="S62" s="430"/>
      <c r="T62" s="437"/>
      <c r="U62" s="428"/>
      <c r="V62" s="430"/>
      <c r="W62" s="437"/>
      <c r="X62" s="428"/>
      <c r="Y62" s="439"/>
    </row>
    <row r="63" spans="1:25" s="24" customFormat="1" ht="16.5" customHeight="1">
      <c r="A63" s="308" t="str">
        <f>ADAPTAÇÕES!A64</f>
        <v>5.</v>
      </c>
      <c r="B63" s="309"/>
      <c r="C63" s="310" t="str">
        <f>ADAPTAÇÕES!C64</f>
        <v>INSTALAÇÕES HIDRÁULICAS, LOUÇAS, ELÉTRICA E ACESSÓRIOS</v>
      </c>
      <c r="D63" s="311"/>
      <c r="E63" s="329"/>
      <c r="F63" s="330"/>
      <c r="G63" s="331"/>
      <c r="H63" s="332"/>
      <c r="I63" s="321"/>
      <c r="J63" s="321"/>
      <c r="K63" s="170"/>
      <c r="L63" s="321"/>
      <c r="M63" s="333"/>
      <c r="N63" s="321"/>
      <c r="O63" s="321"/>
      <c r="P63" s="321"/>
      <c r="Q63" s="334"/>
      <c r="R63" s="335"/>
      <c r="S63" s="336"/>
      <c r="T63" s="334"/>
      <c r="U63" s="335"/>
      <c r="V63" s="336"/>
      <c r="W63" s="334"/>
      <c r="X63" s="335"/>
      <c r="Y63" s="336"/>
    </row>
    <row r="64" spans="1:25" s="55" customFormat="1" ht="32.1" customHeight="1">
      <c r="A64" s="165" t="str">
        <f>ADAPTAÇÕES!A65</f>
        <v>5.01</v>
      </c>
      <c r="B64" s="155" t="str">
        <f>ADAPTAÇÕES!B65</f>
        <v>30.08.060</v>
      </c>
      <c r="C64" s="212" t="str">
        <f>ADAPTAÇÕES!C65</f>
        <v>Bacia sifonada de louça para pessoas com mobilidade reduzida - capacidade de 6 litros</v>
      </c>
      <c r="D64" s="155" t="str">
        <f>ADAPTAÇÕES!D65</f>
        <v>UN</v>
      </c>
      <c r="E64" s="410">
        <f>ADAPTAÇÕES!E65</f>
        <v>1</v>
      </c>
      <c r="F64" s="158">
        <f>ADAPTAÇÕES!H65</f>
        <v>983.7</v>
      </c>
      <c r="G64" s="159">
        <f>ADAPTAÇÕES!K65</f>
        <v>983.7</v>
      </c>
      <c r="H64" s="160"/>
      <c r="I64" s="293"/>
      <c r="J64" s="293"/>
      <c r="K64" s="295"/>
      <c r="L64" s="290"/>
      <c r="M64" s="291"/>
      <c r="N64" s="296"/>
      <c r="O64" s="293"/>
      <c r="P64" s="161"/>
      <c r="Q64" s="162">
        <v>0</v>
      </c>
      <c r="R64" s="410">
        <v>0</v>
      </c>
      <c r="S64" s="163">
        <v>0</v>
      </c>
      <c r="T64" s="164">
        <f aca="true" t="shared" si="80" ref="T64:T83">U64/E64</f>
        <v>0</v>
      </c>
      <c r="U64" s="156">
        <v>0</v>
      </c>
      <c r="V64" s="163">
        <f aca="true" t="shared" si="81" ref="V64:V83">U64*F64</f>
        <v>0</v>
      </c>
      <c r="W64" s="162">
        <f aca="true" t="shared" si="82" ref="W64:W83">T64+Q64</f>
        <v>0</v>
      </c>
      <c r="X64" s="156">
        <f aca="true" t="shared" si="83" ref="X64:X83">R64+U64</f>
        <v>0</v>
      </c>
      <c r="Y64" s="163">
        <f aca="true" t="shared" si="84" ref="Y64:Y83">V64+S64</f>
        <v>0</v>
      </c>
    </row>
    <row r="65" spans="1:25" s="55" customFormat="1" ht="32.1" customHeight="1">
      <c r="A65" s="165" t="str">
        <f>ADAPTAÇÕES!A66</f>
        <v>5.02</v>
      </c>
      <c r="B65" s="155" t="str">
        <f>ADAPTAÇÕES!B66</f>
        <v>30.01.020</v>
      </c>
      <c r="C65" s="212" t="str">
        <f>ADAPTAÇÕES!C66</f>
        <v>Barra de apoio reta, para pessoas com mobilidade reduzida, em tubo de aço inoxidável de 1 1/2´ x 500 mm</v>
      </c>
      <c r="D65" s="155" t="str">
        <f>ADAPTAÇÕES!D66</f>
        <v>UN</v>
      </c>
      <c r="E65" s="410">
        <f>ADAPTAÇÕES!E66</f>
        <v>1</v>
      </c>
      <c r="F65" s="158">
        <f>ADAPTAÇÕES!H66</f>
        <v>129.08</v>
      </c>
      <c r="G65" s="159">
        <f>ADAPTAÇÕES!K66</f>
        <v>129.08</v>
      </c>
      <c r="H65" s="160">
        <f>G65/$G$154</f>
        <v>0.0006635750990003874</v>
      </c>
      <c r="I65" s="293"/>
      <c r="J65" s="293"/>
      <c r="K65" s="295"/>
      <c r="L65" s="290">
        <f>G65/$G$50</f>
        <v>0.00476045274900288</v>
      </c>
      <c r="M65" s="291"/>
      <c r="N65" s="296"/>
      <c r="O65" s="293"/>
      <c r="P65" s="161">
        <f aca="true" t="shared" si="85" ref="P65">G65*1.2</f>
        <v>154.89600000000002</v>
      </c>
      <c r="Q65" s="162">
        <v>0</v>
      </c>
      <c r="R65" s="410">
        <v>0</v>
      </c>
      <c r="S65" s="163">
        <v>0</v>
      </c>
      <c r="T65" s="164">
        <f t="shared" si="80"/>
        <v>0</v>
      </c>
      <c r="U65" s="156">
        <v>0</v>
      </c>
      <c r="V65" s="163">
        <f t="shared" si="81"/>
        <v>0</v>
      </c>
      <c r="W65" s="162">
        <f t="shared" si="82"/>
        <v>0</v>
      </c>
      <c r="X65" s="156">
        <f t="shared" si="83"/>
        <v>0</v>
      </c>
      <c r="Y65" s="163">
        <f t="shared" si="84"/>
        <v>0</v>
      </c>
    </row>
    <row r="66" spans="1:25" s="55" customFormat="1" ht="32.1" customHeight="1">
      <c r="A66" s="165" t="str">
        <f>ADAPTAÇÕES!A67</f>
        <v>5.03</v>
      </c>
      <c r="B66" s="155" t="str">
        <f>ADAPTAÇÕES!B67</f>
        <v>30.01.030</v>
      </c>
      <c r="C66" s="212" t="str">
        <f>ADAPTAÇÕES!C67</f>
        <v>Barra de apoio reta, para pessoas com mobilidade reduzida, em tubo de aço inoxidável de 1 1/2´ x 800 mm</v>
      </c>
      <c r="D66" s="155" t="str">
        <f>ADAPTAÇÕES!D67</f>
        <v>UN</v>
      </c>
      <c r="E66" s="410">
        <f>ADAPTAÇÕES!E67</f>
        <v>1</v>
      </c>
      <c r="F66" s="158">
        <f>ADAPTAÇÕES!H67</f>
        <v>170.21</v>
      </c>
      <c r="G66" s="159">
        <f>ADAPTAÇÕES!K67</f>
        <v>170.21</v>
      </c>
      <c r="H66" s="160"/>
      <c r="I66" s="293"/>
      <c r="J66" s="293"/>
      <c r="K66" s="295"/>
      <c r="L66" s="298"/>
      <c r="M66" s="291"/>
      <c r="N66" s="296"/>
      <c r="O66" s="293"/>
      <c r="P66" s="161"/>
      <c r="Q66" s="162">
        <v>0</v>
      </c>
      <c r="R66" s="410">
        <v>0</v>
      </c>
      <c r="S66" s="163">
        <v>0</v>
      </c>
      <c r="T66" s="164">
        <f t="shared" si="80"/>
        <v>0</v>
      </c>
      <c r="U66" s="156">
        <v>0</v>
      </c>
      <c r="V66" s="163">
        <f t="shared" si="81"/>
        <v>0</v>
      </c>
      <c r="W66" s="162">
        <f t="shared" si="82"/>
        <v>0</v>
      </c>
      <c r="X66" s="156">
        <f t="shared" si="83"/>
        <v>0</v>
      </c>
      <c r="Y66" s="163">
        <f t="shared" si="84"/>
        <v>0</v>
      </c>
    </row>
    <row r="67" spans="1:25" s="55" customFormat="1" ht="32.1" customHeight="1">
      <c r="A67" s="165" t="str">
        <f>ADAPTAÇÕES!A68</f>
        <v>5.04</v>
      </c>
      <c r="B67" s="155" t="str">
        <f>ADAPTAÇÕES!B68</f>
        <v>30.08.040</v>
      </c>
      <c r="C67" s="212" t="str">
        <f>ADAPTAÇÕES!C68</f>
        <v>Lavatório de louça para canto sem coluna para pessoas com mobilidade reduzida</v>
      </c>
      <c r="D67" s="155" t="str">
        <f>ADAPTAÇÕES!D68</f>
        <v>UN</v>
      </c>
      <c r="E67" s="410">
        <f>ADAPTAÇÕES!E68</f>
        <v>1</v>
      </c>
      <c r="F67" s="158">
        <f>ADAPTAÇÕES!H68</f>
        <v>1404.07</v>
      </c>
      <c r="G67" s="159">
        <f>ADAPTAÇÕES!K68</f>
        <v>1404.07</v>
      </c>
      <c r="H67" s="160"/>
      <c r="I67" s="293"/>
      <c r="J67" s="293"/>
      <c r="K67" s="295"/>
      <c r="L67" s="298"/>
      <c r="M67" s="291"/>
      <c r="N67" s="296"/>
      <c r="O67" s="293"/>
      <c r="P67" s="161"/>
      <c r="Q67" s="162">
        <v>0</v>
      </c>
      <c r="R67" s="410">
        <v>0</v>
      </c>
      <c r="S67" s="163">
        <v>0</v>
      </c>
      <c r="T67" s="164">
        <f t="shared" si="80"/>
        <v>0</v>
      </c>
      <c r="U67" s="156">
        <v>0</v>
      </c>
      <c r="V67" s="163">
        <f t="shared" si="81"/>
        <v>0</v>
      </c>
      <c r="W67" s="162">
        <f t="shared" si="82"/>
        <v>0</v>
      </c>
      <c r="X67" s="156">
        <f t="shared" si="83"/>
        <v>0</v>
      </c>
      <c r="Y67" s="163">
        <f t="shared" si="84"/>
        <v>0</v>
      </c>
    </row>
    <row r="68" spans="1:25" s="55" customFormat="1" ht="32.1" customHeight="1">
      <c r="A68" s="165" t="str">
        <f>ADAPTAÇÕES!A69</f>
        <v>5.05</v>
      </c>
      <c r="B68" s="155" t="str">
        <f>ADAPTAÇÕES!B69</f>
        <v>30.01.130</v>
      </c>
      <c r="C68" s="212" t="str">
        <f>ADAPTAÇÕES!C69</f>
        <v>Barra de proteção para lavatório, para pessoas com mobilidade reduzida, em tubo de alumínio acabamento com pintura epóxi</v>
      </c>
      <c r="D68" s="155" t="str">
        <f>ADAPTAÇÕES!D69</f>
        <v>UN</v>
      </c>
      <c r="E68" s="410">
        <f>ADAPTAÇÕES!E69</f>
        <v>1</v>
      </c>
      <c r="F68" s="158">
        <f>ADAPTAÇÕES!H69</f>
        <v>500.62</v>
      </c>
      <c r="G68" s="159">
        <f>ADAPTAÇÕES!K69</f>
        <v>500.62</v>
      </c>
      <c r="H68" s="160"/>
      <c r="I68" s="293"/>
      <c r="J68" s="293"/>
      <c r="K68" s="295"/>
      <c r="L68" s="298"/>
      <c r="M68" s="291"/>
      <c r="N68" s="296"/>
      <c r="O68" s="293"/>
      <c r="P68" s="161"/>
      <c r="Q68" s="162">
        <v>0</v>
      </c>
      <c r="R68" s="410">
        <v>0</v>
      </c>
      <c r="S68" s="163">
        <v>0</v>
      </c>
      <c r="T68" s="164">
        <f t="shared" si="80"/>
        <v>0</v>
      </c>
      <c r="U68" s="156">
        <v>0</v>
      </c>
      <c r="V68" s="163">
        <f t="shared" si="81"/>
        <v>0</v>
      </c>
      <c r="W68" s="162">
        <f t="shared" si="82"/>
        <v>0</v>
      </c>
      <c r="X68" s="156">
        <f t="shared" si="83"/>
        <v>0</v>
      </c>
      <c r="Y68" s="163">
        <f t="shared" si="84"/>
        <v>0</v>
      </c>
    </row>
    <row r="69" spans="1:25" s="55" customFormat="1" ht="32.1" customHeight="1">
      <c r="A69" s="165" t="str">
        <f>ADAPTAÇÕES!A70</f>
        <v>5.06</v>
      </c>
      <c r="B69" s="155" t="str">
        <f>ADAPTAÇÕES!B70</f>
        <v>44.01.800</v>
      </c>
      <c r="C69" s="212" t="str">
        <f>ADAPTAÇÕES!C70</f>
        <v>Bacia sifonada com caixa de descarga acoplada sem tampa - 6 litros</v>
      </c>
      <c r="D69" s="155" t="str">
        <f>ADAPTAÇÕES!D70</f>
        <v>CJ</v>
      </c>
      <c r="E69" s="410">
        <f>ADAPTAÇÕES!E70</f>
        <v>2</v>
      </c>
      <c r="F69" s="158">
        <f>ADAPTAÇÕES!H70</f>
        <v>661.66</v>
      </c>
      <c r="G69" s="159">
        <f>ADAPTAÇÕES!K70</f>
        <v>1323.32</v>
      </c>
      <c r="H69" s="160"/>
      <c r="I69" s="293"/>
      <c r="J69" s="293"/>
      <c r="K69" s="295"/>
      <c r="L69" s="298"/>
      <c r="M69" s="291"/>
      <c r="N69" s="296"/>
      <c r="O69" s="293"/>
      <c r="P69" s="161"/>
      <c r="Q69" s="162">
        <v>0</v>
      </c>
      <c r="R69" s="410">
        <v>0</v>
      </c>
      <c r="S69" s="163">
        <v>0</v>
      </c>
      <c r="T69" s="164">
        <f t="shared" si="80"/>
        <v>0</v>
      </c>
      <c r="U69" s="156">
        <v>0</v>
      </c>
      <c r="V69" s="163">
        <f t="shared" si="81"/>
        <v>0</v>
      </c>
      <c r="W69" s="162">
        <f t="shared" si="82"/>
        <v>0</v>
      </c>
      <c r="X69" s="156">
        <f t="shared" si="83"/>
        <v>0</v>
      </c>
      <c r="Y69" s="163">
        <f t="shared" si="84"/>
        <v>0</v>
      </c>
    </row>
    <row r="70" spans="1:25" s="55" customFormat="1" ht="32.1" customHeight="1">
      <c r="A70" s="165" t="str">
        <f>ADAPTAÇÕES!A71</f>
        <v>5.07</v>
      </c>
      <c r="B70" s="155" t="str">
        <f>ADAPTAÇÕES!B71</f>
        <v>44.20.280</v>
      </c>
      <c r="C70" s="212" t="str">
        <f>ADAPTAÇÕES!C71</f>
        <v>Tampa de plástico para bacia sanitária</v>
      </c>
      <c r="D70" s="155" t="str">
        <f>ADAPTAÇÕES!D71</f>
        <v>UN</v>
      </c>
      <c r="E70" s="410">
        <f>ADAPTAÇÕES!E71</f>
        <v>3</v>
      </c>
      <c r="F70" s="158">
        <f>ADAPTAÇÕES!H71</f>
        <v>42.1</v>
      </c>
      <c r="G70" s="159">
        <f>ADAPTAÇÕES!K71</f>
        <v>126.30000000000001</v>
      </c>
      <c r="H70" s="160"/>
      <c r="I70" s="293"/>
      <c r="J70" s="293"/>
      <c r="K70" s="295"/>
      <c r="L70" s="298"/>
      <c r="M70" s="291"/>
      <c r="N70" s="296"/>
      <c r="O70" s="293"/>
      <c r="P70" s="161"/>
      <c r="Q70" s="162">
        <v>0</v>
      </c>
      <c r="R70" s="410">
        <v>0</v>
      </c>
      <c r="S70" s="163">
        <v>0</v>
      </c>
      <c r="T70" s="164">
        <f t="shared" si="80"/>
        <v>0</v>
      </c>
      <c r="U70" s="156">
        <v>0</v>
      </c>
      <c r="V70" s="163">
        <f t="shared" si="81"/>
        <v>0</v>
      </c>
      <c r="W70" s="162">
        <f t="shared" si="82"/>
        <v>0</v>
      </c>
      <c r="X70" s="156">
        <f t="shared" si="83"/>
        <v>0</v>
      </c>
      <c r="Y70" s="163">
        <f t="shared" si="84"/>
        <v>0</v>
      </c>
    </row>
    <row r="71" spans="1:25" s="55" customFormat="1" ht="32.1" customHeight="1">
      <c r="A71" s="165" t="str">
        <f>ADAPTAÇÕES!A72</f>
        <v>5.08</v>
      </c>
      <c r="B71" s="155" t="str">
        <f>ADAPTAÇÕES!B72</f>
        <v>44.20.230</v>
      </c>
      <c r="C71" s="212" t="str">
        <f>ADAPTAÇÕES!C72</f>
        <v>Tubo de ligação para sanitário</v>
      </c>
      <c r="D71" s="155" t="str">
        <f>ADAPTAÇÕES!D72</f>
        <v>UN</v>
      </c>
      <c r="E71" s="410">
        <f>ADAPTAÇÕES!E72</f>
        <v>3</v>
      </c>
      <c r="F71" s="158">
        <f>ADAPTAÇÕES!H72</f>
        <v>54.83</v>
      </c>
      <c r="G71" s="159">
        <f>ADAPTAÇÕES!K72</f>
        <v>164.49</v>
      </c>
      <c r="H71" s="160"/>
      <c r="I71" s="293"/>
      <c r="J71" s="293"/>
      <c r="K71" s="295"/>
      <c r="L71" s="298"/>
      <c r="M71" s="291"/>
      <c r="N71" s="296"/>
      <c r="O71" s="293"/>
      <c r="P71" s="161"/>
      <c r="Q71" s="162">
        <v>0</v>
      </c>
      <c r="R71" s="410">
        <v>0</v>
      </c>
      <c r="S71" s="163">
        <v>0</v>
      </c>
      <c r="T71" s="164">
        <f t="shared" si="80"/>
        <v>0</v>
      </c>
      <c r="U71" s="156">
        <v>0</v>
      </c>
      <c r="V71" s="163">
        <f t="shared" si="81"/>
        <v>0</v>
      </c>
      <c r="W71" s="162">
        <f t="shared" si="82"/>
        <v>0</v>
      </c>
      <c r="X71" s="156">
        <f t="shared" si="83"/>
        <v>0</v>
      </c>
      <c r="Y71" s="163">
        <f t="shared" si="84"/>
        <v>0</v>
      </c>
    </row>
    <row r="72" spans="1:25" s="55" customFormat="1" ht="32.1" customHeight="1">
      <c r="A72" s="165" t="str">
        <f>ADAPTAÇÕES!A73</f>
        <v>5.09</v>
      </c>
      <c r="B72" s="155" t="str">
        <f>ADAPTAÇÕES!B73</f>
        <v>44.20.300</v>
      </c>
      <c r="C72" s="212" t="str">
        <f>ADAPTAÇÕES!C73</f>
        <v>Bolsa para bacia sanitária</v>
      </c>
      <c r="D72" s="155" t="str">
        <f>ADAPTAÇÕES!D73</f>
        <v>UN</v>
      </c>
      <c r="E72" s="410">
        <f>ADAPTAÇÕES!E73</f>
        <v>3</v>
      </c>
      <c r="F72" s="158">
        <f>ADAPTAÇÕES!H73</f>
        <v>13.51</v>
      </c>
      <c r="G72" s="159">
        <f>ADAPTAÇÕES!K73</f>
        <v>40.53</v>
      </c>
      <c r="H72" s="160"/>
      <c r="I72" s="293"/>
      <c r="J72" s="293"/>
      <c r="K72" s="295"/>
      <c r="L72" s="298"/>
      <c r="M72" s="291"/>
      <c r="N72" s="296"/>
      <c r="O72" s="293"/>
      <c r="P72" s="161"/>
      <c r="Q72" s="162">
        <v>0</v>
      </c>
      <c r="R72" s="410">
        <v>0</v>
      </c>
      <c r="S72" s="163">
        <v>0</v>
      </c>
      <c r="T72" s="164">
        <f t="shared" si="80"/>
        <v>0</v>
      </c>
      <c r="U72" s="156">
        <v>0</v>
      </c>
      <c r="V72" s="163">
        <f t="shared" si="81"/>
        <v>0</v>
      </c>
      <c r="W72" s="162">
        <f t="shared" si="82"/>
        <v>0</v>
      </c>
      <c r="X72" s="156">
        <f t="shared" si="83"/>
        <v>0</v>
      </c>
      <c r="Y72" s="163">
        <f t="shared" si="84"/>
        <v>0</v>
      </c>
    </row>
    <row r="73" spans="1:25" s="55" customFormat="1" ht="32.1" customHeight="1">
      <c r="A73" s="165" t="str">
        <f>ADAPTAÇÕES!A74</f>
        <v>5.10</v>
      </c>
      <c r="B73" s="155" t="str">
        <f>ADAPTAÇÕES!B74</f>
        <v>44.01.240</v>
      </c>
      <c r="C73" s="212" t="str">
        <f>ADAPTAÇÕES!C74</f>
        <v>Lavatório em louça com coluna suspensa</v>
      </c>
      <c r="D73" s="155" t="str">
        <f>ADAPTAÇÕES!D74</f>
        <v>UN</v>
      </c>
      <c r="E73" s="410">
        <f>ADAPTAÇÕES!E74</f>
        <v>2</v>
      </c>
      <c r="F73" s="158">
        <f>ADAPTAÇÕES!H74</f>
        <v>466.29</v>
      </c>
      <c r="G73" s="159">
        <f>ADAPTAÇÕES!K74</f>
        <v>932.58</v>
      </c>
      <c r="H73" s="160"/>
      <c r="I73" s="293"/>
      <c r="J73" s="293"/>
      <c r="K73" s="295"/>
      <c r="L73" s="298"/>
      <c r="M73" s="291"/>
      <c r="N73" s="296"/>
      <c r="O73" s="293"/>
      <c r="P73" s="161"/>
      <c r="Q73" s="162">
        <v>0</v>
      </c>
      <c r="R73" s="410">
        <v>0</v>
      </c>
      <c r="S73" s="163">
        <v>0</v>
      </c>
      <c r="T73" s="164">
        <f t="shared" si="80"/>
        <v>0</v>
      </c>
      <c r="U73" s="156">
        <v>0</v>
      </c>
      <c r="V73" s="163">
        <f t="shared" si="81"/>
        <v>0</v>
      </c>
      <c r="W73" s="162">
        <f t="shared" si="82"/>
        <v>0</v>
      </c>
      <c r="X73" s="156">
        <f t="shared" si="83"/>
        <v>0</v>
      </c>
      <c r="Y73" s="163">
        <f t="shared" si="84"/>
        <v>0</v>
      </c>
    </row>
    <row r="74" spans="1:25" s="55" customFormat="1" ht="32.1" customHeight="1">
      <c r="A74" s="165" t="str">
        <f>ADAPTAÇÕES!A75</f>
        <v>5.11</v>
      </c>
      <c r="B74" s="155" t="str">
        <f>ADAPTAÇÕES!B75</f>
        <v>44.03.645</v>
      </c>
      <c r="C74" s="212" t="str">
        <f>ADAPTAÇÕES!C75</f>
        <v>Torneira para bancada automática, acionamento hidromecânico, em latão cromado, DN= 1/2´ou 3/4´</v>
      </c>
      <c r="D74" s="155" t="str">
        <f>ADAPTAÇÕES!D75</f>
        <v>UN</v>
      </c>
      <c r="E74" s="410">
        <f>ADAPTAÇÕES!E75</f>
        <v>3</v>
      </c>
      <c r="F74" s="158">
        <f>ADAPTAÇÕES!H75</f>
        <v>138.06</v>
      </c>
      <c r="G74" s="159">
        <f>ADAPTAÇÕES!K75</f>
        <v>414.18</v>
      </c>
      <c r="H74" s="160"/>
      <c r="I74" s="293"/>
      <c r="J74" s="293"/>
      <c r="K74" s="295"/>
      <c r="L74" s="298"/>
      <c r="M74" s="291"/>
      <c r="N74" s="296"/>
      <c r="O74" s="293"/>
      <c r="P74" s="161"/>
      <c r="Q74" s="162">
        <v>0</v>
      </c>
      <c r="R74" s="410">
        <v>0</v>
      </c>
      <c r="S74" s="163">
        <v>0</v>
      </c>
      <c r="T74" s="164">
        <f t="shared" si="80"/>
        <v>0</v>
      </c>
      <c r="U74" s="156">
        <v>0</v>
      </c>
      <c r="V74" s="163">
        <f t="shared" si="81"/>
        <v>0</v>
      </c>
      <c r="W74" s="162">
        <f t="shared" si="82"/>
        <v>0</v>
      </c>
      <c r="X74" s="156">
        <f t="shared" si="83"/>
        <v>0</v>
      </c>
      <c r="Y74" s="163">
        <f t="shared" si="84"/>
        <v>0</v>
      </c>
    </row>
    <row r="75" spans="1:25" s="55" customFormat="1" ht="32.1" customHeight="1">
      <c r="A75" s="165" t="str">
        <f>ADAPTAÇÕES!A76</f>
        <v>5.12</v>
      </c>
      <c r="B75" s="155" t="str">
        <f>ADAPTAÇÕES!B76</f>
        <v>44.20.620</v>
      </c>
      <c r="C75" s="212" t="str">
        <f>ADAPTAÇÕES!C76</f>
        <v>Válvula americana</v>
      </c>
      <c r="D75" s="155" t="str">
        <f>ADAPTAÇÕES!D76</f>
        <v>UN</v>
      </c>
      <c r="E75" s="410">
        <f>ADAPTAÇÕES!E76</f>
        <v>3</v>
      </c>
      <c r="F75" s="158">
        <f>ADAPTAÇÕES!H76</f>
        <v>55.62</v>
      </c>
      <c r="G75" s="159">
        <f>ADAPTAÇÕES!K76</f>
        <v>166.85999999999999</v>
      </c>
      <c r="H75" s="160"/>
      <c r="I75" s="293"/>
      <c r="J75" s="293"/>
      <c r="K75" s="295"/>
      <c r="L75" s="298"/>
      <c r="M75" s="291"/>
      <c r="N75" s="296"/>
      <c r="O75" s="293"/>
      <c r="P75" s="161"/>
      <c r="Q75" s="162">
        <v>0</v>
      </c>
      <c r="R75" s="410">
        <v>0</v>
      </c>
      <c r="S75" s="163">
        <v>0</v>
      </c>
      <c r="T75" s="164">
        <f t="shared" si="80"/>
        <v>0</v>
      </c>
      <c r="U75" s="156">
        <v>0</v>
      </c>
      <c r="V75" s="163">
        <f t="shared" si="81"/>
        <v>0</v>
      </c>
      <c r="W75" s="162">
        <f t="shared" si="82"/>
        <v>0</v>
      </c>
      <c r="X75" s="156">
        <f t="shared" si="83"/>
        <v>0</v>
      </c>
      <c r="Y75" s="163">
        <f t="shared" si="84"/>
        <v>0</v>
      </c>
    </row>
    <row r="76" spans="1:25" s="55" customFormat="1" ht="32.1" customHeight="1">
      <c r="A76" s="165" t="str">
        <f>ADAPTAÇÕES!A77</f>
        <v>5.13</v>
      </c>
      <c r="B76" s="155" t="str">
        <f>ADAPTAÇÕES!B77</f>
        <v>44.20.010</v>
      </c>
      <c r="C76" s="212" t="str">
        <f>ADAPTAÇÕES!C77</f>
        <v>Sifão plástico sanfonado universal de 1´</v>
      </c>
      <c r="D76" s="155" t="str">
        <f>ADAPTAÇÕES!D77</f>
        <v>UN</v>
      </c>
      <c r="E76" s="410">
        <f>ADAPTAÇÕES!E77</f>
        <v>3</v>
      </c>
      <c r="F76" s="158">
        <f>ADAPTAÇÕES!H77</f>
        <v>29.31</v>
      </c>
      <c r="G76" s="159">
        <f>ADAPTAÇÕES!K77</f>
        <v>87.92999999999999</v>
      </c>
      <c r="H76" s="160"/>
      <c r="I76" s="293"/>
      <c r="J76" s="293"/>
      <c r="K76" s="295"/>
      <c r="L76" s="298"/>
      <c r="M76" s="291"/>
      <c r="N76" s="296"/>
      <c r="O76" s="293"/>
      <c r="P76" s="161"/>
      <c r="Q76" s="162">
        <v>0</v>
      </c>
      <c r="R76" s="410">
        <v>0</v>
      </c>
      <c r="S76" s="163">
        <v>0</v>
      </c>
      <c r="T76" s="164">
        <f t="shared" si="80"/>
        <v>0</v>
      </c>
      <c r="U76" s="156">
        <v>0</v>
      </c>
      <c r="V76" s="163">
        <f t="shared" si="81"/>
        <v>0</v>
      </c>
      <c r="W76" s="162">
        <f t="shared" si="82"/>
        <v>0</v>
      </c>
      <c r="X76" s="156">
        <f t="shared" si="83"/>
        <v>0</v>
      </c>
      <c r="Y76" s="163">
        <f t="shared" si="84"/>
        <v>0</v>
      </c>
    </row>
    <row r="77" spans="1:25" s="55" customFormat="1" ht="32.1" customHeight="1">
      <c r="A77" s="165" t="str">
        <f>ADAPTAÇÕES!A78</f>
        <v>5.14</v>
      </c>
      <c r="B77" s="155" t="str">
        <f>ADAPTAÇÕES!B78</f>
        <v>46.01.020</v>
      </c>
      <c r="C77" s="212" t="str">
        <f>ADAPTAÇÕES!C78</f>
        <v>Tubo de PVC rígido soldável marrom, DN= 25 mm, (3/4´), inclusive conexões</v>
      </c>
      <c r="D77" s="155" t="str">
        <f>ADAPTAÇÕES!D78</f>
        <v>M</v>
      </c>
      <c r="E77" s="410">
        <f>ADAPTAÇÕES!E78</f>
        <v>15</v>
      </c>
      <c r="F77" s="158">
        <f>ADAPTAÇÕES!H78</f>
        <v>25.9</v>
      </c>
      <c r="G77" s="159">
        <f>ADAPTAÇÕES!K78</f>
        <v>388.5</v>
      </c>
      <c r="H77" s="160"/>
      <c r="I77" s="293"/>
      <c r="J77" s="293"/>
      <c r="K77" s="295"/>
      <c r="L77" s="298"/>
      <c r="M77" s="291"/>
      <c r="N77" s="296"/>
      <c r="O77" s="293"/>
      <c r="P77" s="161"/>
      <c r="Q77" s="162">
        <v>0</v>
      </c>
      <c r="R77" s="410">
        <v>0</v>
      </c>
      <c r="S77" s="163">
        <v>0</v>
      </c>
      <c r="T77" s="164">
        <f t="shared" si="80"/>
        <v>0</v>
      </c>
      <c r="U77" s="156">
        <v>0</v>
      </c>
      <c r="V77" s="163">
        <f t="shared" si="81"/>
        <v>0</v>
      </c>
      <c r="W77" s="162">
        <f t="shared" si="82"/>
        <v>0</v>
      </c>
      <c r="X77" s="156">
        <f t="shared" si="83"/>
        <v>0</v>
      </c>
      <c r="Y77" s="163">
        <f t="shared" si="84"/>
        <v>0</v>
      </c>
    </row>
    <row r="78" spans="1:25" s="55" customFormat="1" ht="32.1" customHeight="1">
      <c r="A78" s="165" t="str">
        <f>ADAPTAÇÕES!A79</f>
        <v>5.15</v>
      </c>
      <c r="B78" s="155" t="str">
        <f>ADAPTAÇÕES!B79</f>
        <v>46.02.070</v>
      </c>
      <c r="C78" s="212" t="str">
        <f>ADAPTAÇÕES!C79</f>
        <v>Tubo de PVC rígido branco PxB com virola e anel de borracha, linha esgoto série normal, DN= 100 mm, inclusive conexões</v>
      </c>
      <c r="D78" s="155" t="str">
        <f>ADAPTAÇÕES!D79</f>
        <v>M</v>
      </c>
      <c r="E78" s="410">
        <f>ADAPTAÇÕES!E79</f>
        <v>15</v>
      </c>
      <c r="F78" s="158">
        <f>ADAPTAÇÕES!H79</f>
        <v>66.82</v>
      </c>
      <c r="G78" s="159">
        <f>ADAPTAÇÕES!K79</f>
        <v>1002.3</v>
      </c>
      <c r="H78" s="160"/>
      <c r="I78" s="293"/>
      <c r="J78" s="293"/>
      <c r="K78" s="295"/>
      <c r="L78" s="298"/>
      <c r="M78" s="291"/>
      <c r="N78" s="296"/>
      <c r="O78" s="293"/>
      <c r="P78" s="161"/>
      <c r="Q78" s="162">
        <v>0</v>
      </c>
      <c r="R78" s="410">
        <v>0</v>
      </c>
      <c r="S78" s="163">
        <v>0</v>
      </c>
      <c r="T78" s="164">
        <f t="shared" si="80"/>
        <v>0</v>
      </c>
      <c r="U78" s="156">
        <v>0</v>
      </c>
      <c r="V78" s="163">
        <f t="shared" si="81"/>
        <v>0</v>
      </c>
      <c r="W78" s="162">
        <f t="shared" si="82"/>
        <v>0</v>
      </c>
      <c r="X78" s="156">
        <f t="shared" si="83"/>
        <v>0</v>
      </c>
      <c r="Y78" s="163">
        <f t="shared" si="84"/>
        <v>0</v>
      </c>
    </row>
    <row r="79" spans="1:25" s="55" customFormat="1" ht="32.1" customHeight="1">
      <c r="A79" s="165" t="str">
        <f>ADAPTAÇÕES!A80</f>
        <v>5.16</v>
      </c>
      <c r="B79" s="155" t="str">
        <f>ADAPTAÇÕES!B80</f>
        <v>49.01.030</v>
      </c>
      <c r="C79" s="212" t="str">
        <f>ADAPTAÇÕES!C80</f>
        <v>Caixa sifonada de PVC rígido de 150 x 150 x 50 mm, com grelha</v>
      </c>
      <c r="D79" s="155" t="str">
        <f>ADAPTAÇÕES!D80</f>
        <v>UN</v>
      </c>
      <c r="E79" s="410">
        <f>ADAPTAÇÕES!E80</f>
        <v>6</v>
      </c>
      <c r="F79" s="158">
        <f>ADAPTAÇÕES!H80</f>
        <v>97.24</v>
      </c>
      <c r="G79" s="159">
        <f>ADAPTAÇÕES!K80</f>
        <v>583.4399999999999</v>
      </c>
      <c r="H79" s="160"/>
      <c r="I79" s="293"/>
      <c r="J79" s="293"/>
      <c r="K79" s="295"/>
      <c r="L79" s="298"/>
      <c r="M79" s="291"/>
      <c r="N79" s="296"/>
      <c r="O79" s="293"/>
      <c r="P79" s="161"/>
      <c r="Q79" s="162">
        <v>0</v>
      </c>
      <c r="R79" s="410">
        <v>0</v>
      </c>
      <c r="S79" s="163">
        <v>0</v>
      </c>
      <c r="T79" s="164">
        <f t="shared" si="80"/>
        <v>0</v>
      </c>
      <c r="U79" s="156">
        <v>0</v>
      </c>
      <c r="V79" s="163">
        <f t="shared" si="81"/>
        <v>0</v>
      </c>
      <c r="W79" s="162">
        <f t="shared" si="82"/>
        <v>0</v>
      </c>
      <c r="X79" s="156">
        <f t="shared" si="83"/>
        <v>0</v>
      </c>
      <c r="Y79" s="163">
        <f t="shared" si="84"/>
        <v>0</v>
      </c>
    </row>
    <row r="80" spans="1:25" s="55" customFormat="1" ht="32.1" customHeight="1">
      <c r="A80" s="165" t="str">
        <f>ADAPTAÇÕES!A81</f>
        <v>5.17</v>
      </c>
      <c r="B80" s="155" t="str">
        <f>ADAPTAÇÕES!B81</f>
        <v>44.03.470</v>
      </c>
      <c r="C80" s="212" t="str">
        <f>ADAPTAÇÕES!C81</f>
        <v>Torneira de parede para pia com bica móvel e arejador, em latão fundido cromado</v>
      </c>
      <c r="D80" s="155" t="str">
        <f>ADAPTAÇÕES!D81</f>
        <v>UN</v>
      </c>
      <c r="E80" s="410">
        <f>ADAPTAÇÕES!E81</f>
        <v>1</v>
      </c>
      <c r="F80" s="158">
        <f>ADAPTAÇÕES!H81</f>
        <v>87.45</v>
      </c>
      <c r="G80" s="159">
        <f>ADAPTAÇÕES!K81</f>
        <v>87.45</v>
      </c>
      <c r="H80" s="160"/>
      <c r="I80" s="293"/>
      <c r="J80" s="293"/>
      <c r="K80" s="295"/>
      <c r="L80" s="298"/>
      <c r="M80" s="291"/>
      <c r="N80" s="296"/>
      <c r="O80" s="293"/>
      <c r="P80" s="161"/>
      <c r="Q80" s="162">
        <v>0</v>
      </c>
      <c r="R80" s="410">
        <v>0</v>
      </c>
      <c r="S80" s="163">
        <v>0</v>
      </c>
      <c r="T80" s="164">
        <f t="shared" si="80"/>
        <v>0</v>
      </c>
      <c r="U80" s="156">
        <v>0</v>
      </c>
      <c r="V80" s="163">
        <f t="shared" si="81"/>
        <v>0</v>
      </c>
      <c r="W80" s="162">
        <f t="shared" si="82"/>
        <v>0</v>
      </c>
      <c r="X80" s="156">
        <f t="shared" si="83"/>
        <v>0</v>
      </c>
      <c r="Y80" s="163">
        <f t="shared" si="84"/>
        <v>0</v>
      </c>
    </row>
    <row r="81" spans="1:25" s="55" customFormat="1" ht="32.1" customHeight="1">
      <c r="A81" s="165" t="str">
        <f>ADAPTAÇÕES!A82</f>
        <v>5.18</v>
      </c>
      <c r="B81" s="155" t="str">
        <f>ADAPTAÇÕES!B82</f>
        <v>44.03.180</v>
      </c>
      <c r="C81" s="212" t="str">
        <f>ADAPTAÇÕES!C82</f>
        <v>Dispenser toalheiro em ABS, para folhas</v>
      </c>
      <c r="D81" s="155" t="str">
        <f>ADAPTAÇÕES!D82</f>
        <v>UN</v>
      </c>
      <c r="E81" s="410">
        <f>ADAPTAÇÕES!E82</f>
        <v>3</v>
      </c>
      <c r="F81" s="158">
        <f>ADAPTAÇÕES!H82</f>
        <v>63.18</v>
      </c>
      <c r="G81" s="159">
        <f>ADAPTAÇÕES!K82</f>
        <v>189.54</v>
      </c>
      <c r="H81" s="160"/>
      <c r="I81" s="293"/>
      <c r="J81" s="293"/>
      <c r="K81" s="295"/>
      <c r="L81" s="298"/>
      <c r="M81" s="291"/>
      <c r="N81" s="296"/>
      <c r="O81" s="293"/>
      <c r="P81" s="161"/>
      <c r="Q81" s="162">
        <v>0</v>
      </c>
      <c r="R81" s="410">
        <v>0</v>
      </c>
      <c r="S81" s="163">
        <v>0</v>
      </c>
      <c r="T81" s="164">
        <f aca="true" t="shared" si="86" ref="T81:T82">U81/E81</f>
        <v>0</v>
      </c>
      <c r="U81" s="156">
        <v>0</v>
      </c>
      <c r="V81" s="163">
        <f aca="true" t="shared" si="87" ref="V81:V82">U81*F81</f>
        <v>0</v>
      </c>
      <c r="W81" s="162">
        <f aca="true" t="shared" si="88" ref="W81:W82">T81+Q81</f>
        <v>0</v>
      </c>
      <c r="X81" s="156">
        <f aca="true" t="shared" si="89" ref="X81:X82">R81+U81</f>
        <v>0</v>
      </c>
      <c r="Y81" s="163">
        <f aca="true" t="shared" si="90" ref="Y81:Y82">V81+S81</f>
        <v>0</v>
      </c>
    </row>
    <row r="82" spans="1:25" s="55" customFormat="1" ht="32.1" customHeight="1">
      <c r="A82" s="165" t="str">
        <f>ADAPTAÇÕES!A83</f>
        <v>5.19</v>
      </c>
      <c r="B82" s="155" t="str">
        <f>ADAPTAÇÕES!B83</f>
        <v>38.20.040</v>
      </c>
      <c r="C82" s="212" t="str">
        <f>ADAPTAÇÕES!C83</f>
        <v>Recolocação de eletrodutos</v>
      </c>
      <c r="D82" s="155" t="str">
        <f>ADAPTAÇÕES!D83</f>
        <v>M</v>
      </c>
      <c r="E82" s="410">
        <f>ADAPTAÇÕES!E83</f>
        <v>20</v>
      </c>
      <c r="F82" s="158">
        <f>ADAPTAÇÕES!H83</f>
        <v>36.39</v>
      </c>
      <c r="G82" s="159">
        <f>ADAPTAÇÕES!K83</f>
        <v>727.8</v>
      </c>
      <c r="H82" s="160"/>
      <c r="I82" s="293"/>
      <c r="J82" s="293"/>
      <c r="K82" s="295"/>
      <c r="L82" s="298"/>
      <c r="M82" s="291"/>
      <c r="N82" s="296"/>
      <c r="O82" s="293"/>
      <c r="P82" s="161"/>
      <c r="Q82" s="162">
        <v>0</v>
      </c>
      <c r="R82" s="410">
        <v>0</v>
      </c>
      <c r="S82" s="163">
        <v>0</v>
      </c>
      <c r="T82" s="164">
        <f t="shared" si="86"/>
        <v>0</v>
      </c>
      <c r="U82" s="156">
        <v>0</v>
      </c>
      <c r="V82" s="163">
        <f t="shared" si="87"/>
        <v>0</v>
      </c>
      <c r="W82" s="162">
        <f t="shared" si="88"/>
        <v>0</v>
      </c>
      <c r="X82" s="156">
        <f t="shared" si="89"/>
        <v>0</v>
      </c>
      <c r="Y82" s="163">
        <f t="shared" si="90"/>
        <v>0</v>
      </c>
    </row>
    <row r="83" spans="1:25" s="55" customFormat="1" ht="47.1" customHeight="1">
      <c r="A83" s="165" t="str">
        <f>ADAPTAÇÕES!A84</f>
        <v>5.20</v>
      </c>
      <c r="B83" s="155" t="str">
        <f>ADAPTAÇÕES!B84</f>
        <v>COTAÇÃO</v>
      </c>
      <c r="C83" s="212" t="str">
        <f>ADAPTAÇÕES!C84</f>
        <v>Pia de cozinha com tampo em aço inox de 0,52 x 1,80 m. com 1 cuba, incluso válvula, torneira de mesa com bica alta, engate flexível e sifão e um armário de aço com gavetas e portas na cor branca com pés</v>
      </c>
      <c r="D83" s="155" t="str">
        <f>ADAPTAÇÕES!D84</f>
        <v>UN</v>
      </c>
      <c r="E83" s="410">
        <f>ADAPTAÇÕES!E84</f>
        <v>1</v>
      </c>
      <c r="F83" s="158">
        <f>ADAPTAÇÕES!H84</f>
        <v>1500</v>
      </c>
      <c r="G83" s="159">
        <f>ADAPTAÇÕES!K84</f>
        <v>1500</v>
      </c>
      <c r="H83" s="160"/>
      <c r="I83" s="293"/>
      <c r="J83" s="293"/>
      <c r="K83" s="295"/>
      <c r="L83" s="298"/>
      <c r="M83" s="291"/>
      <c r="N83" s="296"/>
      <c r="O83" s="293"/>
      <c r="P83" s="161"/>
      <c r="Q83" s="162">
        <v>0</v>
      </c>
      <c r="R83" s="410">
        <v>0</v>
      </c>
      <c r="S83" s="163">
        <v>0</v>
      </c>
      <c r="T83" s="164">
        <f t="shared" si="80"/>
        <v>0</v>
      </c>
      <c r="U83" s="156">
        <v>0</v>
      </c>
      <c r="V83" s="163">
        <f t="shared" si="81"/>
        <v>0</v>
      </c>
      <c r="W83" s="162">
        <f t="shared" si="82"/>
        <v>0</v>
      </c>
      <c r="X83" s="156">
        <f t="shared" si="83"/>
        <v>0</v>
      </c>
      <c r="Y83" s="163">
        <f t="shared" si="84"/>
        <v>0</v>
      </c>
    </row>
    <row r="84" spans="1:25" s="359" customFormat="1" ht="23.1" customHeight="1">
      <c r="A84" s="360"/>
      <c r="B84" s="373"/>
      <c r="C84" s="339" t="s">
        <v>7520</v>
      </c>
      <c r="D84" s="361" t="str">
        <f>A63</f>
        <v>5.</v>
      </c>
      <c r="E84" s="374"/>
      <c r="F84" s="375"/>
      <c r="G84" s="343">
        <f>SUM(G64:G83)</f>
        <v>10922.900000000001</v>
      </c>
      <c r="H84" s="344">
        <f>SUBTOTAL(9,H65:H83)</f>
        <v>0.0006635750990003874</v>
      </c>
      <c r="I84" s="170"/>
      <c r="J84" s="167">
        <f>G84*1.2</f>
        <v>13107.480000000001</v>
      </c>
      <c r="K84" s="168">
        <f>SUM(K65:K83)*$J$50</f>
        <v>0</v>
      </c>
      <c r="L84" s="168">
        <f>SUM(L65:L83)*$J$50</f>
        <v>154.89600000000002</v>
      </c>
      <c r="M84" s="168">
        <f>SUM(M65:M83)*$J$50</f>
        <v>0</v>
      </c>
      <c r="N84" s="168">
        <f>SUM(N65:N83)*$J$50</f>
        <v>0</v>
      </c>
      <c r="O84" s="170"/>
      <c r="P84" s="169">
        <f>SUBTOTAL(9,P65:P83)</f>
        <v>154.89600000000002</v>
      </c>
      <c r="Q84" s="348">
        <f>S84/G84</f>
        <v>0</v>
      </c>
      <c r="R84" s="173"/>
      <c r="S84" s="343">
        <f>SUM(S64:S83)</f>
        <v>0</v>
      </c>
      <c r="T84" s="348">
        <f>V84/G84</f>
        <v>0</v>
      </c>
      <c r="U84" s="173"/>
      <c r="V84" s="343">
        <f>SUBTOTAL(9,V64:V83)</f>
        <v>0</v>
      </c>
      <c r="W84" s="349">
        <f>Q84+T84</f>
        <v>0</v>
      </c>
      <c r="X84" s="341"/>
      <c r="Y84" s="350">
        <f>S84+V84</f>
        <v>0</v>
      </c>
    </row>
    <row r="85" spans="1:25" s="55" customFormat="1" ht="17.1" customHeight="1">
      <c r="A85" s="147"/>
      <c r="B85" s="148"/>
      <c r="C85" s="174"/>
      <c r="D85" s="175"/>
      <c r="E85" s="177"/>
      <c r="F85" s="178"/>
      <c r="G85" s="179"/>
      <c r="H85" s="180"/>
      <c r="K85" s="26"/>
      <c r="Q85" s="299"/>
      <c r="S85" s="300"/>
      <c r="T85" s="299"/>
      <c r="V85" s="300"/>
      <c r="W85" s="299"/>
      <c r="Y85" s="300"/>
    </row>
    <row r="86" spans="1:25" s="24" customFormat="1" ht="17.1" customHeight="1">
      <c r="A86" s="308" t="str">
        <f>ADAPTAÇÕES!A87</f>
        <v>6.</v>
      </c>
      <c r="B86" s="309"/>
      <c r="C86" s="310" t="str">
        <f>ADAPTAÇÕES!C87</f>
        <v>PISO TÁTIL</v>
      </c>
      <c r="D86" s="311"/>
      <c r="E86" s="329"/>
      <c r="F86" s="330"/>
      <c r="G86" s="331"/>
      <c r="H86" s="332"/>
      <c r="I86" s="321"/>
      <c r="J86" s="321"/>
      <c r="K86" s="170"/>
      <c r="L86" s="321"/>
      <c r="M86" s="333"/>
      <c r="N86" s="321"/>
      <c r="O86" s="321"/>
      <c r="P86" s="321"/>
      <c r="Q86" s="334"/>
      <c r="R86" s="335"/>
      <c r="S86" s="336"/>
      <c r="T86" s="334"/>
      <c r="U86" s="335"/>
      <c r="V86" s="336"/>
      <c r="W86" s="334"/>
      <c r="X86" s="335"/>
      <c r="Y86" s="336"/>
    </row>
    <row r="87" spans="1:25" s="55" customFormat="1" ht="32.1" customHeight="1">
      <c r="A87" s="165" t="str">
        <f>ADAPTAÇÕES!A88</f>
        <v>6.01</v>
      </c>
      <c r="B87" s="281" t="str">
        <f>ADAPTAÇÕES!B88</f>
        <v>38181</v>
      </c>
      <c r="C87" s="212" t="str">
        <f>ADAPTAÇÕES!C88</f>
        <v>PISO TATIL ALERTA OU DIRECIONAL, DE BORRACHA, COLORIDO, 25 X 25 CM, E = 5 MM, PARA COLA</v>
      </c>
      <c r="D87" s="155" t="str">
        <f>ADAPTAÇÕES!D88</f>
        <v>M2</v>
      </c>
      <c r="E87" s="410">
        <f>ADAPTAÇÕES!E88</f>
        <v>8.12</v>
      </c>
      <c r="F87" s="158">
        <f>ADAPTAÇÕES!H88</f>
        <v>212.87</v>
      </c>
      <c r="G87" s="159">
        <f>ADAPTAÇÕES!K88</f>
        <v>1728.5043999999998</v>
      </c>
      <c r="H87" s="160"/>
      <c r="I87" s="293"/>
      <c r="J87" s="293"/>
      <c r="K87" s="295"/>
      <c r="L87" s="290"/>
      <c r="M87" s="291"/>
      <c r="N87" s="296"/>
      <c r="O87" s="293"/>
      <c r="P87" s="161"/>
      <c r="Q87" s="162">
        <v>0</v>
      </c>
      <c r="R87" s="410">
        <v>0</v>
      </c>
      <c r="S87" s="163">
        <v>0</v>
      </c>
      <c r="T87" s="164">
        <f>U87/E87</f>
        <v>0</v>
      </c>
      <c r="U87" s="156">
        <v>0</v>
      </c>
      <c r="V87" s="163">
        <f aca="true" t="shared" si="91" ref="V87">U87*F87</f>
        <v>0</v>
      </c>
      <c r="W87" s="162">
        <f aca="true" t="shared" si="92" ref="W87">T87+Q87</f>
        <v>0</v>
      </c>
      <c r="X87" s="156">
        <f aca="true" t="shared" si="93" ref="X87">R87+U87</f>
        <v>0</v>
      </c>
      <c r="Y87" s="163">
        <f aca="true" t="shared" si="94" ref="Y87">V87+S87</f>
        <v>0</v>
      </c>
    </row>
    <row r="88" spans="1:25" s="55" customFormat="1" ht="32.1" customHeight="1">
      <c r="A88" s="165" t="str">
        <f>ADAPTAÇÕES!A89</f>
        <v>6.02</v>
      </c>
      <c r="B88" s="281" t="str">
        <f>ADAPTAÇÕES!B89</f>
        <v>4791</v>
      </c>
      <c r="C88" s="212" t="str">
        <f>ADAPTAÇÕES!C89</f>
        <v>ADESIVO ACRILICO DE BASE AQUOSA / COLA DE CONTATO</v>
      </c>
      <c r="D88" s="155" t="str">
        <f>ADAPTAÇÕES!D89</f>
        <v>KG</v>
      </c>
      <c r="E88" s="410">
        <f>ADAPTAÇÕES!E89</f>
        <v>2.8</v>
      </c>
      <c r="F88" s="158">
        <f>ADAPTAÇÕES!H89</f>
        <v>42.74</v>
      </c>
      <c r="G88" s="159">
        <f>ADAPTAÇÕES!K89</f>
        <v>119.672</v>
      </c>
      <c r="H88" s="160"/>
      <c r="I88" s="293"/>
      <c r="J88" s="293"/>
      <c r="K88" s="295"/>
      <c r="L88" s="290"/>
      <c r="M88" s="291"/>
      <c r="N88" s="296"/>
      <c r="O88" s="293"/>
      <c r="P88" s="161"/>
      <c r="Q88" s="162">
        <v>0</v>
      </c>
      <c r="R88" s="410">
        <v>0</v>
      </c>
      <c r="S88" s="163">
        <v>0</v>
      </c>
      <c r="T88" s="164">
        <f>U88/E88</f>
        <v>0</v>
      </c>
      <c r="U88" s="156">
        <v>0</v>
      </c>
      <c r="V88" s="163">
        <f aca="true" t="shared" si="95" ref="V88">U88*F88</f>
        <v>0</v>
      </c>
      <c r="W88" s="162">
        <f aca="true" t="shared" si="96" ref="W88">T88+Q88</f>
        <v>0</v>
      </c>
      <c r="X88" s="156">
        <f aca="true" t="shared" si="97" ref="X88">R88+U88</f>
        <v>0</v>
      </c>
      <c r="Y88" s="163">
        <f aca="true" t="shared" si="98" ref="Y88">V88+S88</f>
        <v>0</v>
      </c>
    </row>
    <row r="89" spans="1:25" s="359" customFormat="1" ht="23.1" customHeight="1">
      <c r="A89" s="360"/>
      <c r="B89" s="373"/>
      <c r="C89" s="339" t="s">
        <v>7520</v>
      </c>
      <c r="D89" s="354" t="str">
        <f>A86</f>
        <v>6.</v>
      </c>
      <c r="E89" s="374"/>
      <c r="F89" s="375"/>
      <c r="G89" s="343">
        <f>SUM(G87:G88)</f>
        <v>1848.1763999999998</v>
      </c>
      <c r="H89" s="344">
        <f>SUBTOTAL(9,H72:H88)</f>
        <v>0</v>
      </c>
      <c r="I89" s="170"/>
      <c r="J89" s="167">
        <f>G89*1.2</f>
        <v>2217.81168</v>
      </c>
      <c r="K89" s="168">
        <f>SUM(K72:K88)*$J$50</f>
        <v>0</v>
      </c>
      <c r="L89" s="168">
        <f>SUM(L72:L88)*$J$50</f>
        <v>5040018.6875136</v>
      </c>
      <c r="M89" s="168">
        <f>SUM(M72:M88)*$J$50</f>
        <v>0</v>
      </c>
      <c r="N89" s="168">
        <f>SUM(N72:N88)*$J$50</f>
        <v>0</v>
      </c>
      <c r="O89" s="170"/>
      <c r="P89" s="169">
        <f>SUBTOTAL(9,P72:P88)</f>
        <v>0</v>
      </c>
      <c r="Q89" s="348">
        <f>S89/G89</f>
        <v>0</v>
      </c>
      <c r="R89" s="173"/>
      <c r="S89" s="343">
        <f>SUM(S88)</f>
        <v>0</v>
      </c>
      <c r="T89" s="348">
        <f>V89/G89</f>
        <v>0</v>
      </c>
      <c r="U89" s="173"/>
      <c r="V89" s="343">
        <f>SUBTOTAL(9,V87:V88)</f>
        <v>0</v>
      </c>
      <c r="W89" s="349">
        <f>Q89+T89</f>
        <v>0</v>
      </c>
      <c r="X89" s="341"/>
      <c r="Y89" s="350">
        <f>S89+V89</f>
        <v>0</v>
      </c>
    </row>
    <row r="90" spans="1:25" s="55" customFormat="1" ht="17.1" customHeight="1">
      <c r="A90" s="147"/>
      <c r="B90" s="148"/>
      <c r="C90" s="174"/>
      <c r="D90" s="175"/>
      <c r="E90" s="177"/>
      <c r="F90" s="178"/>
      <c r="G90" s="179"/>
      <c r="H90" s="180"/>
      <c r="K90" s="26"/>
      <c r="Q90" s="299"/>
      <c r="S90" s="300"/>
      <c r="T90" s="299"/>
      <c r="V90" s="300"/>
      <c r="W90" s="299"/>
      <c r="Y90" s="300"/>
    </row>
    <row r="91" spans="1:25" s="24" customFormat="1" ht="17.1" customHeight="1">
      <c r="A91" s="308" t="str">
        <f>ADAPTAÇÕES!A92</f>
        <v>7.</v>
      </c>
      <c r="B91" s="309"/>
      <c r="C91" s="310" t="str">
        <f>ADAPTAÇÕES!C92</f>
        <v>PINTURA</v>
      </c>
      <c r="D91" s="311"/>
      <c r="E91" s="329"/>
      <c r="F91" s="330"/>
      <c r="G91" s="331"/>
      <c r="H91" s="332"/>
      <c r="I91" s="321"/>
      <c r="J91" s="321"/>
      <c r="K91" s="170"/>
      <c r="L91" s="321"/>
      <c r="M91" s="333"/>
      <c r="N91" s="321"/>
      <c r="O91" s="321"/>
      <c r="P91" s="321"/>
      <c r="Q91" s="334"/>
      <c r="R91" s="335"/>
      <c r="S91" s="336"/>
      <c r="T91" s="334"/>
      <c r="U91" s="335"/>
      <c r="V91" s="336"/>
      <c r="W91" s="334"/>
      <c r="X91" s="335"/>
      <c r="Y91" s="336"/>
    </row>
    <row r="92" spans="1:25" s="55" customFormat="1" ht="32.1" customHeight="1">
      <c r="A92" s="165" t="str">
        <f>ADAPTAÇÕES!A93</f>
        <v>7.01</v>
      </c>
      <c r="B92" s="165" t="str">
        <f>ADAPTAÇÕES!B93</f>
        <v>6085</v>
      </c>
      <c r="C92" s="212" t="str">
        <f>ADAPTAÇÕES!C93</f>
        <v>SELADOR ACRILICO OPACO PREMIUM INTERIOR/EXTERIOR</v>
      </c>
      <c r="D92" s="155" t="str">
        <f>ADAPTAÇÕES!D93</f>
        <v>L</v>
      </c>
      <c r="E92" s="410">
        <f>ADAPTAÇÕES!E93</f>
        <v>120</v>
      </c>
      <c r="F92" s="158">
        <f>ADAPTAÇÕES!H93</f>
        <v>9.92</v>
      </c>
      <c r="G92" s="159">
        <f>ADAPTAÇÕES!K93</f>
        <v>1190.4</v>
      </c>
      <c r="H92" s="160"/>
      <c r="I92" s="293"/>
      <c r="J92" s="293"/>
      <c r="K92" s="295"/>
      <c r="L92" s="290"/>
      <c r="M92" s="291"/>
      <c r="N92" s="296"/>
      <c r="O92" s="293"/>
      <c r="P92" s="161"/>
      <c r="Q92" s="162">
        <v>0</v>
      </c>
      <c r="R92" s="410">
        <v>0</v>
      </c>
      <c r="S92" s="163">
        <v>0</v>
      </c>
      <c r="T92" s="164">
        <f>U92/E92</f>
        <v>0</v>
      </c>
      <c r="U92" s="156">
        <v>0</v>
      </c>
      <c r="V92" s="163">
        <f aca="true" t="shared" si="99" ref="V92">U92*F92</f>
        <v>0</v>
      </c>
      <c r="W92" s="162">
        <f aca="true" t="shared" si="100" ref="W92">T92+Q92</f>
        <v>0</v>
      </c>
      <c r="X92" s="156">
        <f aca="true" t="shared" si="101" ref="X92">R92+U92</f>
        <v>0</v>
      </c>
      <c r="Y92" s="163">
        <f aca="true" t="shared" si="102" ref="Y92">V92+S92</f>
        <v>0</v>
      </c>
    </row>
    <row r="93" spans="1:25" s="55" customFormat="1" ht="32.1" customHeight="1">
      <c r="A93" s="165" t="str">
        <f>ADAPTAÇÕES!A94</f>
        <v>7.02</v>
      </c>
      <c r="B93" s="165" t="str">
        <f>ADAPTAÇÕES!B94</f>
        <v>33.10.030</v>
      </c>
      <c r="C93" s="212" t="str">
        <f>ADAPTAÇÕES!C94</f>
        <v>Tinta acrílica antimofo em massa, inclusive preparo</v>
      </c>
      <c r="D93" s="155" t="str">
        <f>ADAPTAÇÕES!D94</f>
        <v>M2</v>
      </c>
      <c r="E93" s="410">
        <f>ADAPTAÇÕES!E94</f>
        <v>93.2</v>
      </c>
      <c r="F93" s="158">
        <f>ADAPTAÇÕES!H94</f>
        <v>24.78</v>
      </c>
      <c r="G93" s="159">
        <f>ADAPTAÇÕES!K94</f>
        <v>2309.496</v>
      </c>
      <c r="H93" s="160"/>
      <c r="I93" s="293"/>
      <c r="J93" s="293"/>
      <c r="K93" s="295"/>
      <c r="L93" s="290"/>
      <c r="M93" s="291"/>
      <c r="N93" s="296"/>
      <c r="O93" s="293"/>
      <c r="P93" s="161"/>
      <c r="Q93" s="162">
        <v>0</v>
      </c>
      <c r="R93" s="410">
        <v>0</v>
      </c>
      <c r="S93" s="163">
        <v>0</v>
      </c>
      <c r="T93" s="164">
        <f>U93/E93</f>
        <v>0</v>
      </c>
      <c r="U93" s="156">
        <v>0</v>
      </c>
      <c r="V93" s="163">
        <f aca="true" t="shared" si="103" ref="V93:V96">U93*F93</f>
        <v>0</v>
      </c>
      <c r="W93" s="162">
        <f aca="true" t="shared" si="104" ref="W93:W96">T93+Q93</f>
        <v>0</v>
      </c>
      <c r="X93" s="156">
        <f aca="true" t="shared" si="105" ref="X93:X96">R93+U93</f>
        <v>0</v>
      </c>
      <c r="Y93" s="163">
        <f aca="true" t="shared" si="106" ref="Y93:Y96">V93+S93</f>
        <v>0</v>
      </c>
    </row>
    <row r="94" spans="1:25" s="55" customFormat="1" ht="32.1" customHeight="1">
      <c r="A94" s="165" t="str">
        <f>ADAPTAÇÕES!A95</f>
        <v>7.03</v>
      </c>
      <c r="B94" s="165" t="str">
        <f>ADAPTAÇÕES!B95</f>
        <v>33.02.080</v>
      </c>
      <c r="C94" s="212" t="str">
        <f>ADAPTAÇÕES!C95</f>
        <v>Massa corrida à base de resina acrílica</v>
      </c>
      <c r="D94" s="155" t="str">
        <f>ADAPTAÇÕES!D95</f>
        <v>M2</v>
      </c>
      <c r="E94" s="410">
        <f>ADAPTAÇÕES!E95</f>
        <v>93.2</v>
      </c>
      <c r="F94" s="158">
        <f>ADAPTAÇÕES!H95</f>
        <v>13.17</v>
      </c>
      <c r="G94" s="159">
        <f>ADAPTAÇÕES!K95</f>
        <v>1227.444</v>
      </c>
      <c r="H94" s="160"/>
      <c r="I94" s="293"/>
      <c r="J94" s="293"/>
      <c r="K94" s="295"/>
      <c r="L94" s="290"/>
      <c r="M94" s="291"/>
      <c r="N94" s="296"/>
      <c r="O94" s="293"/>
      <c r="P94" s="161"/>
      <c r="Q94" s="162">
        <v>0</v>
      </c>
      <c r="R94" s="410">
        <v>0</v>
      </c>
      <c r="S94" s="163">
        <v>0</v>
      </c>
      <c r="T94" s="164">
        <f>U94/E94</f>
        <v>0</v>
      </c>
      <c r="U94" s="156">
        <v>0</v>
      </c>
      <c r="V94" s="163">
        <f aca="true" t="shared" si="107" ref="V94">U94*F94</f>
        <v>0</v>
      </c>
      <c r="W94" s="162">
        <f aca="true" t="shared" si="108" ref="W94">T94+Q94</f>
        <v>0</v>
      </c>
      <c r="X94" s="156">
        <f aca="true" t="shared" si="109" ref="X94">R94+U94</f>
        <v>0</v>
      </c>
      <c r="Y94" s="163">
        <f aca="true" t="shared" si="110" ref="Y94">V94+S94</f>
        <v>0</v>
      </c>
    </row>
    <row r="95" spans="1:25" s="55" customFormat="1" ht="32.1" customHeight="1">
      <c r="A95" s="165" t="str">
        <f>ADAPTAÇÕES!A96</f>
        <v>7.04</v>
      </c>
      <c r="B95" s="165" t="str">
        <f>ADAPTAÇÕES!B96</f>
        <v>33.10.010</v>
      </c>
      <c r="C95" s="212" t="str">
        <f>ADAPTAÇÕES!C96</f>
        <v>Tinta látex antimofo em massa, inclusive preparo</v>
      </c>
      <c r="D95" s="155" t="str">
        <f>ADAPTAÇÕES!D96</f>
        <v>M2</v>
      </c>
      <c r="E95" s="410">
        <f>ADAPTAÇÕES!E96</f>
        <v>234</v>
      </c>
      <c r="F95" s="158">
        <f>ADAPTAÇÕES!H96</f>
        <v>21.76</v>
      </c>
      <c r="G95" s="159">
        <f>ADAPTAÇÕES!K96</f>
        <v>5091.84</v>
      </c>
      <c r="H95" s="160"/>
      <c r="I95" s="293"/>
      <c r="J95" s="293"/>
      <c r="K95" s="295"/>
      <c r="L95" s="290"/>
      <c r="M95" s="291"/>
      <c r="N95" s="296"/>
      <c r="O95" s="293"/>
      <c r="P95" s="161"/>
      <c r="Q95" s="162">
        <v>0</v>
      </c>
      <c r="R95" s="410">
        <v>0</v>
      </c>
      <c r="S95" s="163">
        <v>0</v>
      </c>
      <c r="T95" s="164">
        <f>U95/E95</f>
        <v>0</v>
      </c>
      <c r="U95" s="156">
        <v>0</v>
      </c>
      <c r="V95" s="163">
        <f aca="true" t="shared" si="111" ref="V95">U95*F95</f>
        <v>0</v>
      </c>
      <c r="W95" s="162">
        <f aca="true" t="shared" si="112" ref="W95">T95+Q95</f>
        <v>0</v>
      </c>
      <c r="X95" s="156">
        <f aca="true" t="shared" si="113" ref="X95">R95+U95</f>
        <v>0</v>
      </c>
      <c r="Y95" s="163">
        <f aca="true" t="shared" si="114" ref="Y95">V95+S95</f>
        <v>0</v>
      </c>
    </row>
    <row r="96" spans="1:25" s="55" customFormat="1" ht="32.1" customHeight="1">
      <c r="A96" s="165" t="str">
        <f>ADAPTAÇÕES!A97</f>
        <v>7.05</v>
      </c>
      <c r="B96" s="165" t="str">
        <f>ADAPTAÇÕES!B97</f>
        <v>33.12.011</v>
      </c>
      <c r="C96" s="212" t="str">
        <f>ADAPTAÇÕES!C97</f>
        <v>Esmalte à base de água em madeira, inclusive preparo</v>
      </c>
      <c r="D96" s="155" t="str">
        <f>ADAPTAÇÕES!D97</f>
        <v>M2</v>
      </c>
      <c r="E96" s="410">
        <f>ADAPTAÇÕES!E97</f>
        <v>13.86</v>
      </c>
      <c r="F96" s="158">
        <f>ADAPTAÇÕES!H97</f>
        <v>36.67</v>
      </c>
      <c r="G96" s="159">
        <f>ADAPTAÇÕES!K97</f>
        <v>508.2462</v>
      </c>
      <c r="H96" s="160">
        <f>G96/$G$154</f>
        <v>0.002612794565243033</v>
      </c>
      <c r="I96" s="293"/>
      <c r="J96" s="293"/>
      <c r="K96" s="295"/>
      <c r="L96" s="290">
        <f>G96/$G$50</f>
        <v>0.01874405035606033</v>
      </c>
      <c r="M96" s="291"/>
      <c r="N96" s="296"/>
      <c r="O96" s="293"/>
      <c r="P96" s="161">
        <f aca="true" t="shared" si="115" ref="P96">G96*1.2</f>
        <v>609.89544</v>
      </c>
      <c r="Q96" s="162">
        <v>0</v>
      </c>
      <c r="R96" s="410">
        <v>0</v>
      </c>
      <c r="S96" s="163">
        <v>0</v>
      </c>
      <c r="T96" s="164">
        <f>U96/E96</f>
        <v>0</v>
      </c>
      <c r="U96" s="156">
        <v>0</v>
      </c>
      <c r="V96" s="163">
        <f t="shared" si="103"/>
        <v>0</v>
      </c>
      <c r="W96" s="162">
        <f t="shared" si="104"/>
        <v>0</v>
      </c>
      <c r="X96" s="156">
        <f t="shared" si="105"/>
        <v>0</v>
      </c>
      <c r="Y96" s="163">
        <f t="shared" si="106"/>
        <v>0</v>
      </c>
    </row>
    <row r="97" spans="1:25" s="359" customFormat="1" ht="23.1" customHeight="1">
      <c r="A97" s="360"/>
      <c r="B97" s="373"/>
      <c r="C97" s="339" t="s">
        <v>7520</v>
      </c>
      <c r="D97" s="354" t="str">
        <f>A91</f>
        <v>7.</v>
      </c>
      <c r="E97" s="374"/>
      <c r="F97" s="375"/>
      <c r="G97" s="343">
        <f>SUM(G92:G96)</f>
        <v>10327.4262</v>
      </c>
      <c r="H97" s="344">
        <f>SUBTOTAL(9,H79:H96)</f>
        <v>0.002612794565243033</v>
      </c>
      <c r="I97" s="170"/>
      <c r="J97" s="167">
        <f>G97*1.2</f>
        <v>12392.91144</v>
      </c>
      <c r="K97" s="168">
        <f>SUM(K79:K96)*$J$50</f>
        <v>0</v>
      </c>
      <c r="L97" s="168">
        <f>SUM(L79:L96)*$J$50</f>
        <v>163997579948.42535</v>
      </c>
      <c r="M97" s="168">
        <f>SUM(M79:M96)*$J$50</f>
        <v>0</v>
      </c>
      <c r="N97" s="168">
        <f>SUM(N79:N96)*$J$50</f>
        <v>0</v>
      </c>
      <c r="O97" s="170"/>
      <c r="P97" s="169">
        <f>SUBTOTAL(9,P79:P96)</f>
        <v>609.89544</v>
      </c>
      <c r="Q97" s="348">
        <f>S97/G97</f>
        <v>0</v>
      </c>
      <c r="R97" s="173"/>
      <c r="S97" s="343">
        <f>SUM(S93:S96)</f>
        <v>0</v>
      </c>
      <c r="T97" s="348">
        <f>V97/G97</f>
        <v>0</v>
      </c>
      <c r="U97" s="173"/>
      <c r="V97" s="343">
        <f>SUBTOTAL(9,V92:V96)</f>
        <v>0</v>
      </c>
      <c r="W97" s="349">
        <f>Q97+T97</f>
        <v>0</v>
      </c>
      <c r="X97" s="341"/>
      <c r="Y97" s="350">
        <f>S97+V97</f>
        <v>0</v>
      </c>
    </row>
    <row r="98" spans="1:25" s="55" customFormat="1" ht="17.1" customHeight="1">
      <c r="A98" s="246"/>
      <c r="B98" s="241"/>
      <c r="C98" s="247"/>
      <c r="D98" s="241"/>
      <c r="E98" s="188"/>
      <c r="F98" s="274"/>
      <c r="G98" s="275"/>
      <c r="H98" s="276"/>
      <c r="I98" s="293"/>
      <c r="J98" s="293"/>
      <c r="K98" s="295"/>
      <c r="L98" s="297"/>
      <c r="M98" s="290"/>
      <c r="N98" s="291"/>
      <c r="O98" s="293"/>
      <c r="P98" s="277"/>
      <c r="Q98" s="278"/>
      <c r="R98" s="188"/>
      <c r="S98" s="279"/>
      <c r="T98" s="280"/>
      <c r="U98" s="188"/>
      <c r="V98" s="279"/>
      <c r="W98" s="278"/>
      <c r="X98" s="188"/>
      <c r="Y98" s="279"/>
    </row>
    <row r="99" spans="1:25" s="24" customFormat="1" ht="17.1" customHeight="1">
      <c r="A99" s="308" t="str">
        <f>ADAPTAÇÕES!A100</f>
        <v>8.</v>
      </c>
      <c r="B99" s="309"/>
      <c r="C99" s="310" t="str">
        <f>ADAPTAÇÕES!C100</f>
        <v>INSTALAÇÕES DO SISTEMA DE PREVENÇÃO E COMBATE A INCÊNDIO</v>
      </c>
      <c r="D99" s="311"/>
      <c r="E99" s="329"/>
      <c r="F99" s="330"/>
      <c r="G99" s="331"/>
      <c r="H99" s="332"/>
      <c r="I99" s="321"/>
      <c r="J99" s="321"/>
      <c r="K99" s="170"/>
      <c r="L99" s="321"/>
      <c r="M99" s="333"/>
      <c r="N99" s="321"/>
      <c r="O99" s="321"/>
      <c r="P99" s="321"/>
      <c r="Q99" s="334"/>
      <c r="R99" s="335"/>
      <c r="S99" s="336"/>
      <c r="T99" s="334"/>
      <c r="U99" s="335"/>
      <c r="V99" s="336"/>
      <c r="W99" s="334"/>
      <c r="X99" s="335"/>
      <c r="Y99" s="336"/>
    </row>
    <row r="100" spans="1:25" s="55" customFormat="1" ht="62.1" customHeight="1">
      <c r="A100" s="165" t="str">
        <f>ADAPTAÇÕES!A101</f>
        <v>8.01</v>
      </c>
      <c r="B100" s="281" t="str">
        <f>ADAPTAÇÕES!B101</f>
        <v>COTAÇÃO</v>
      </c>
      <c r="C100" s="212" t="str">
        <f>ADAPTAÇÕES!C101</f>
        <v>Reservatório devidamente normatizado de água cilindrico metálico com capacidade de 12.000 litros - Dimensões (D=1,46 m. e H=7,60 m.) inclusive escada com guarda corpo, guarda corpo no topo, boca de visita no teto, escada interna e demais acessórios (registros, saídas e entradas de água).</v>
      </c>
      <c r="D100" s="155" t="str">
        <f>ADAPTAÇÕES!D101</f>
        <v>UN</v>
      </c>
      <c r="E100" s="410">
        <f>ADAPTAÇÕES!E101</f>
        <v>1</v>
      </c>
      <c r="F100" s="158">
        <f>ADAPTAÇÕES!H101</f>
        <v>20800</v>
      </c>
      <c r="G100" s="159">
        <f>ADAPTAÇÕES!K101</f>
        <v>20800</v>
      </c>
      <c r="H100" s="160"/>
      <c r="I100" s="293"/>
      <c r="J100" s="293"/>
      <c r="K100" s="295"/>
      <c r="L100" s="290"/>
      <c r="M100" s="291"/>
      <c r="N100" s="296"/>
      <c r="O100" s="293"/>
      <c r="P100" s="161"/>
      <c r="Q100" s="162">
        <v>0</v>
      </c>
      <c r="R100" s="410">
        <v>0</v>
      </c>
      <c r="S100" s="163">
        <v>0</v>
      </c>
      <c r="T100" s="164">
        <f aca="true" t="shared" si="116" ref="T100:T131">U100/E100</f>
        <v>0</v>
      </c>
      <c r="U100" s="156">
        <v>0</v>
      </c>
      <c r="V100" s="163">
        <f aca="true" t="shared" si="117" ref="V100:V134">U100*F100</f>
        <v>0</v>
      </c>
      <c r="W100" s="162">
        <f aca="true" t="shared" si="118" ref="W100:W134">T100+Q100</f>
        <v>0</v>
      </c>
      <c r="X100" s="156">
        <f aca="true" t="shared" si="119" ref="X100:X134">R100+U100</f>
        <v>0</v>
      </c>
      <c r="Y100" s="163">
        <f aca="true" t="shared" si="120" ref="Y100:Y134">V100+S100</f>
        <v>0</v>
      </c>
    </row>
    <row r="101" spans="1:25" s="55" customFormat="1" ht="32.1" customHeight="1">
      <c r="A101" s="165" t="str">
        <f>ADAPTAÇÕES!A102</f>
        <v>8.02</v>
      </c>
      <c r="B101" s="281" t="str">
        <f>ADAPTAÇÕES!B102</f>
        <v>43.10.250</v>
      </c>
      <c r="C101" s="212" t="str">
        <f>ADAPTAÇÕES!C102</f>
        <v>Conjunto motor-bomba (centrífuga) 15 cv, monoestágio, Hman= 30 a 60 mca, Q= 82 a 20 m³/h</v>
      </c>
      <c r="D101" s="155" t="str">
        <f>ADAPTAÇÕES!D102</f>
        <v>UN</v>
      </c>
      <c r="E101" s="410">
        <f>ADAPTAÇÕES!E102</f>
        <v>1</v>
      </c>
      <c r="F101" s="158">
        <f>ADAPTAÇÕES!H102</f>
        <v>8611.66</v>
      </c>
      <c r="G101" s="159">
        <f>ADAPTAÇÕES!K102</f>
        <v>8611.66</v>
      </c>
      <c r="H101" s="160">
        <f>G101/$G$154</f>
        <v>0.04427086409248277</v>
      </c>
      <c r="I101" s="293"/>
      <c r="J101" s="293"/>
      <c r="K101" s="295"/>
      <c r="L101" s="290">
        <f>G101/$G$50</f>
        <v>0.3175968432017209</v>
      </c>
      <c r="M101" s="291"/>
      <c r="N101" s="296"/>
      <c r="O101" s="293"/>
      <c r="P101" s="161">
        <f aca="true" t="shared" si="121" ref="P101:P102">G101*1.2</f>
        <v>10333.992</v>
      </c>
      <c r="Q101" s="162">
        <v>0</v>
      </c>
      <c r="R101" s="410">
        <v>0</v>
      </c>
      <c r="S101" s="163">
        <v>0</v>
      </c>
      <c r="T101" s="164">
        <f t="shared" si="116"/>
        <v>0</v>
      </c>
      <c r="U101" s="156">
        <v>0</v>
      </c>
      <c r="V101" s="163">
        <f t="shared" si="117"/>
        <v>0</v>
      </c>
      <c r="W101" s="162">
        <f t="shared" si="118"/>
        <v>0</v>
      </c>
      <c r="X101" s="156">
        <f t="shared" si="119"/>
        <v>0</v>
      </c>
      <c r="Y101" s="163">
        <f t="shared" si="120"/>
        <v>0</v>
      </c>
    </row>
    <row r="102" spans="1:25" s="55" customFormat="1" ht="32.1" customHeight="1">
      <c r="A102" s="165" t="str">
        <f>ADAPTAÇÕES!A103</f>
        <v>8.03</v>
      </c>
      <c r="B102" s="281" t="str">
        <f>ADAPTAÇÕES!B103</f>
        <v>COTAÇÃO</v>
      </c>
      <c r="C102" s="212" t="str">
        <f>ADAPTAÇÕES!C103</f>
        <v>Painel de comando para conjunto motor-bomba</v>
      </c>
      <c r="D102" s="155" t="str">
        <f>ADAPTAÇÕES!D103</f>
        <v>UN</v>
      </c>
      <c r="E102" s="410">
        <f>ADAPTAÇÕES!E103</f>
        <v>1</v>
      </c>
      <c r="F102" s="158">
        <f>ADAPTAÇÕES!H103</f>
        <v>2500</v>
      </c>
      <c r="G102" s="159">
        <f>ADAPTAÇÕES!K103</f>
        <v>2500</v>
      </c>
      <c r="H102" s="160">
        <f>G102/$G$154</f>
        <v>0.01285201229858203</v>
      </c>
      <c r="I102" s="293"/>
      <c r="J102" s="293"/>
      <c r="K102" s="295"/>
      <c r="L102" s="297"/>
      <c r="M102" s="290">
        <f>G102/$G$50</f>
        <v>0.09219965813841957</v>
      </c>
      <c r="N102" s="291"/>
      <c r="O102" s="293"/>
      <c r="P102" s="161">
        <f t="shared" si="121"/>
        <v>3000</v>
      </c>
      <c r="Q102" s="162">
        <v>0</v>
      </c>
      <c r="R102" s="410">
        <v>0</v>
      </c>
      <c r="S102" s="163">
        <v>0</v>
      </c>
      <c r="T102" s="164">
        <f t="shared" si="116"/>
        <v>0</v>
      </c>
      <c r="U102" s="156">
        <v>0</v>
      </c>
      <c r="V102" s="163">
        <f t="shared" si="117"/>
        <v>0</v>
      </c>
      <c r="W102" s="162">
        <f t="shared" si="118"/>
        <v>0</v>
      </c>
      <c r="X102" s="156">
        <f t="shared" si="119"/>
        <v>0</v>
      </c>
      <c r="Y102" s="163">
        <f t="shared" si="120"/>
        <v>0</v>
      </c>
    </row>
    <row r="103" spans="1:25" s="55" customFormat="1" ht="32.1" customHeight="1">
      <c r="A103" s="165" t="str">
        <f>ADAPTAÇÕES!A104</f>
        <v>8.04</v>
      </c>
      <c r="B103" s="281" t="str">
        <f>ADAPTAÇÕES!B104</f>
        <v>50.10.110</v>
      </c>
      <c r="C103" s="212" t="str">
        <f>ADAPTAÇÕES!C104</f>
        <v>Extintor manual de pó químico seco ABC - capacidade de 4 kg</v>
      </c>
      <c r="D103" s="155" t="str">
        <f>ADAPTAÇÕES!D104</f>
        <v>UN</v>
      </c>
      <c r="E103" s="410">
        <f>ADAPTAÇÕES!E104</f>
        <v>3</v>
      </c>
      <c r="F103" s="158">
        <f>ADAPTAÇÕES!H104</f>
        <v>207.09</v>
      </c>
      <c r="G103" s="159">
        <f>ADAPTAÇÕES!K104</f>
        <v>621.27</v>
      </c>
      <c r="H103" s="160"/>
      <c r="I103" s="293"/>
      <c r="J103" s="293"/>
      <c r="K103" s="295"/>
      <c r="L103" s="297"/>
      <c r="M103" s="290"/>
      <c r="N103" s="291"/>
      <c r="O103" s="293"/>
      <c r="P103" s="161"/>
      <c r="Q103" s="162">
        <v>0</v>
      </c>
      <c r="R103" s="410">
        <v>0</v>
      </c>
      <c r="S103" s="163">
        <v>0</v>
      </c>
      <c r="T103" s="164">
        <f t="shared" si="116"/>
        <v>0</v>
      </c>
      <c r="U103" s="156">
        <v>0</v>
      </c>
      <c r="V103" s="163">
        <f t="shared" si="117"/>
        <v>0</v>
      </c>
      <c r="W103" s="162">
        <f t="shared" si="118"/>
        <v>0</v>
      </c>
      <c r="X103" s="156">
        <f t="shared" si="119"/>
        <v>0</v>
      </c>
      <c r="Y103" s="163">
        <f t="shared" si="120"/>
        <v>0</v>
      </c>
    </row>
    <row r="104" spans="1:25" s="55" customFormat="1" ht="32.1" customHeight="1">
      <c r="A104" s="165" t="str">
        <f>ADAPTAÇÕES!A105</f>
        <v>8.05</v>
      </c>
      <c r="B104" s="281" t="str">
        <f>ADAPTAÇÕES!B105</f>
        <v>50.10.100</v>
      </c>
      <c r="C104" s="212" t="str">
        <f>ADAPTAÇÕES!C105</f>
        <v>Extintor manual de água pressurizada - capacidade de 10 litros</v>
      </c>
      <c r="D104" s="155" t="str">
        <f>ADAPTAÇÕES!D105</f>
        <v>UN</v>
      </c>
      <c r="E104" s="410">
        <f>ADAPTAÇÕES!E105</f>
        <v>2</v>
      </c>
      <c r="F104" s="158">
        <f>ADAPTAÇÕES!H105</f>
        <v>176.27</v>
      </c>
      <c r="G104" s="159">
        <f>ADAPTAÇÕES!K105</f>
        <v>352.54</v>
      </c>
      <c r="H104" s="160">
        <f>G104/$G$154</f>
        <v>0.0018123393662968436</v>
      </c>
      <c r="I104" s="293"/>
      <c r="J104" s="293"/>
      <c r="K104" s="295"/>
      <c r="L104" s="297"/>
      <c r="M104" s="290">
        <f>G104/$G$50</f>
        <v>0.013001626992047375</v>
      </c>
      <c r="N104" s="291"/>
      <c r="O104" s="293"/>
      <c r="P104" s="161">
        <f aca="true" t="shared" si="122" ref="P104">G104*1.2</f>
        <v>423.048</v>
      </c>
      <c r="Q104" s="162">
        <v>0</v>
      </c>
      <c r="R104" s="410">
        <v>0</v>
      </c>
      <c r="S104" s="163">
        <v>0</v>
      </c>
      <c r="T104" s="164">
        <f t="shared" si="116"/>
        <v>0</v>
      </c>
      <c r="U104" s="156">
        <v>0</v>
      </c>
      <c r="V104" s="163">
        <f t="shared" si="117"/>
        <v>0</v>
      </c>
      <c r="W104" s="162">
        <f t="shared" si="118"/>
        <v>0</v>
      </c>
      <c r="X104" s="156">
        <f t="shared" si="119"/>
        <v>0</v>
      </c>
      <c r="Y104" s="163">
        <f t="shared" si="120"/>
        <v>0</v>
      </c>
    </row>
    <row r="105" spans="1:25" s="55" customFormat="1" ht="32.1" customHeight="1">
      <c r="A105" s="165" t="str">
        <f>ADAPTAÇÕES!A106</f>
        <v>8.06</v>
      </c>
      <c r="B105" s="281" t="str">
        <f>ADAPTAÇÕES!B106</f>
        <v>50.10.058</v>
      </c>
      <c r="C105" s="212" t="str">
        <f>ADAPTAÇÕES!C106</f>
        <v>Extintor manual de pó químico seco BC - capacidade de 4 kg</v>
      </c>
      <c r="D105" s="155" t="str">
        <f>ADAPTAÇÕES!D106</f>
        <v>UN</v>
      </c>
      <c r="E105" s="410">
        <f>ADAPTAÇÕES!E106</f>
        <v>2</v>
      </c>
      <c r="F105" s="158">
        <f>ADAPTAÇÕES!H106</f>
        <v>176.51</v>
      </c>
      <c r="G105" s="159">
        <f>ADAPTAÇÕES!K106</f>
        <v>353.02</v>
      </c>
      <c r="H105" s="160"/>
      <c r="I105" s="293"/>
      <c r="J105" s="293"/>
      <c r="K105" s="295"/>
      <c r="L105" s="290"/>
      <c r="M105" s="291"/>
      <c r="N105" s="296"/>
      <c r="O105" s="293"/>
      <c r="P105" s="161"/>
      <c r="Q105" s="162">
        <v>0</v>
      </c>
      <c r="R105" s="410">
        <v>0</v>
      </c>
      <c r="S105" s="163">
        <v>0</v>
      </c>
      <c r="T105" s="164">
        <f t="shared" si="116"/>
        <v>0</v>
      </c>
      <c r="U105" s="156">
        <v>0</v>
      </c>
      <c r="V105" s="163">
        <f t="shared" si="117"/>
        <v>0</v>
      </c>
      <c r="W105" s="162">
        <f t="shared" si="118"/>
        <v>0</v>
      </c>
      <c r="X105" s="156">
        <f t="shared" si="119"/>
        <v>0</v>
      </c>
      <c r="Y105" s="163">
        <f t="shared" si="120"/>
        <v>0</v>
      </c>
    </row>
    <row r="106" spans="1:25" s="55" customFormat="1" ht="32.1" customHeight="1">
      <c r="A106" s="165" t="str">
        <f>ADAPTAÇÕES!A107</f>
        <v>8.07</v>
      </c>
      <c r="B106" s="281" t="str">
        <f>ADAPTAÇÕES!B107</f>
        <v>21006</v>
      </c>
      <c r="C106" s="212" t="str">
        <f>ADAPTAÇÕES!C107</f>
        <v>TUBO ACO CARBONO COM COSTURA, NBR 5580, CLASSE L, DN = 80 MM, E = 3,35 MM, 7,07 KG/M</v>
      </c>
      <c r="D106" s="155" t="str">
        <f>ADAPTAÇÕES!D107</f>
        <v>M</v>
      </c>
      <c r="E106" s="410">
        <f>ADAPTAÇÕES!E107</f>
        <v>54</v>
      </c>
      <c r="F106" s="158">
        <f>ADAPTAÇÕES!H107</f>
        <v>108.49</v>
      </c>
      <c r="G106" s="159">
        <f>ADAPTAÇÕES!K107</f>
        <v>5858.46</v>
      </c>
      <c r="H106" s="160">
        <f>G106/$G$154</f>
        <v>0.030117199988300352</v>
      </c>
      <c r="I106" s="293"/>
      <c r="J106" s="293"/>
      <c r="K106" s="295"/>
      <c r="L106" s="290">
        <f>G106/$G$50</f>
        <v>0.2160592036870422</v>
      </c>
      <c r="M106" s="291"/>
      <c r="N106" s="296"/>
      <c r="O106" s="293"/>
      <c r="P106" s="161">
        <f aca="true" t="shared" si="123" ref="P106:P107">G106*1.2</f>
        <v>7030.152</v>
      </c>
      <c r="Q106" s="162">
        <v>0</v>
      </c>
      <c r="R106" s="410">
        <v>0</v>
      </c>
      <c r="S106" s="163">
        <v>0</v>
      </c>
      <c r="T106" s="164">
        <f t="shared" si="116"/>
        <v>0</v>
      </c>
      <c r="U106" s="156">
        <v>0</v>
      </c>
      <c r="V106" s="163">
        <f t="shared" si="117"/>
        <v>0</v>
      </c>
      <c r="W106" s="162">
        <f t="shared" si="118"/>
        <v>0</v>
      </c>
      <c r="X106" s="156">
        <f t="shared" si="119"/>
        <v>0</v>
      </c>
      <c r="Y106" s="163">
        <f t="shared" si="120"/>
        <v>0</v>
      </c>
    </row>
    <row r="107" spans="1:25" s="55" customFormat="1" ht="32.1" customHeight="1">
      <c r="A107" s="165" t="str">
        <f>ADAPTAÇÕES!A108</f>
        <v>8.08</v>
      </c>
      <c r="B107" s="281" t="str">
        <f>ADAPTAÇÕES!B108</f>
        <v>28.20.850</v>
      </c>
      <c r="C107" s="212" t="str">
        <f>ADAPTAÇÕES!C108</f>
        <v>Barra antipânico para porta dupla com travamentos horizontal e vertical completa, com maçaneta tipo alavanca e chave, para vãos de 1,70 a 2,60 m</v>
      </c>
      <c r="D107" s="155" t="str">
        <f>ADAPTAÇÕES!D108</f>
        <v>CJ</v>
      </c>
      <c r="E107" s="410">
        <f>ADAPTAÇÕES!E108</f>
        <v>1</v>
      </c>
      <c r="F107" s="158">
        <f>ADAPTAÇÕES!H108</f>
        <v>1435.77</v>
      </c>
      <c r="G107" s="159">
        <f>ADAPTAÇÕES!K108</f>
        <v>1435.77</v>
      </c>
      <c r="H107" s="160">
        <f>G107/$G$154</f>
        <v>0.007381013479174048</v>
      </c>
      <c r="I107" s="293"/>
      <c r="J107" s="293"/>
      <c r="K107" s="295"/>
      <c r="L107" s="297"/>
      <c r="M107" s="290">
        <f>G107/$G$50</f>
        <v>0.05295100126615947</v>
      </c>
      <c r="N107" s="291"/>
      <c r="O107" s="293"/>
      <c r="P107" s="161">
        <f t="shared" si="123"/>
        <v>1722.924</v>
      </c>
      <c r="Q107" s="162">
        <v>0</v>
      </c>
      <c r="R107" s="410">
        <v>0</v>
      </c>
      <c r="S107" s="163">
        <v>0</v>
      </c>
      <c r="T107" s="164">
        <f t="shared" si="116"/>
        <v>0</v>
      </c>
      <c r="U107" s="156">
        <v>0</v>
      </c>
      <c r="V107" s="163">
        <f t="shared" si="117"/>
        <v>0</v>
      </c>
      <c r="W107" s="162">
        <f t="shared" si="118"/>
        <v>0</v>
      </c>
      <c r="X107" s="156">
        <f t="shared" si="119"/>
        <v>0</v>
      </c>
      <c r="Y107" s="163">
        <f t="shared" si="120"/>
        <v>0</v>
      </c>
    </row>
    <row r="108" spans="1:25" s="55" customFormat="1" ht="32.1" customHeight="1">
      <c r="A108" s="165" t="str">
        <f>ADAPTAÇÕES!A109</f>
        <v>8.09</v>
      </c>
      <c r="B108" s="281" t="str">
        <f>ADAPTAÇÕES!B109</f>
        <v>50.05.270</v>
      </c>
      <c r="C108" s="212" t="str">
        <f>ADAPTAÇÕES!C109</f>
        <v>Central de detecção e alarme de incêndio completa, autonomia de 1 hora para 12 laços, 220 V/12 V</v>
      </c>
      <c r="D108" s="155" t="str">
        <f>ADAPTAÇÕES!D109</f>
        <v>UN</v>
      </c>
      <c r="E108" s="410">
        <f>ADAPTAÇÕES!E109</f>
        <v>1</v>
      </c>
      <c r="F108" s="158">
        <f>ADAPTAÇÕES!H109</f>
        <v>771.22</v>
      </c>
      <c r="G108" s="159">
        <f>ADAPTAÇÕES!K109</f>
        <v>771.22</v>
      </c>
      <c r="H108" s="160"/>
      <c r="I108" s="293"/>
      <c r="J108" s="293"/>
      <c r="K108" s="295"/>
      <c r="L108" s="297"/>
      <c r="M108" s="290"/>
      <c r="N108" s="291"/>
      <c r="O108" s="293"/>
      <c r="P108" s="161"/>
      <c r="Q108" s="162">
        <v>0</v>
      </c>
      <c r="R108" s="410">
        <v>0</v>
      </c>
      <c r="S108" s="163">
        <v>0</v>
      </c>
      <c r="T108" s="164">
        <f t="shared" si="116"/>
        <v>0</v>
      </c>
      <c r="U108" s="156">
        <v>0</v>
      </c>
      <c r="V108" s="163">
        <f t="shared" si="117"/>
        <v>0</v>
      </c>
      <c r="W108" s="162">
        <f t="shared" si="118"/>
        <v>0</v>
      </c>
      <c r="X108" s="156">
        <f t="shared" si="119"/>
        <v>0</v>
      </c>
      <c r="Y108" s="163">
        <f t="shared" si="120"/>
        <v>0</v>
      </c>
    </row>
    <row r="109" spans="1:25" s="55" customFormat="1" ht="32.1" customHeight="1">
      <c r="A109" s="165" t="str">
        <f>ADAPTAÇÕES!A110</f>
        <v>8.10</v>
      </c>
      <c r="B109" s="281" t="str">
        <f>ADAPTAÇÕES!B110</f>
        <v>50.05.170</v>
      </c>
      <c r="C109" s="212" t="str">
        <f>ADAPTAÇÕES!C110</f>
        <v>Acionador manual tipo quebra vidro, em caixa plástica</v>
      </c>
      <c r="D109" s="155" t="str">
        <f>ADAPTAÇÕES!D110</f>
        <v>UN</v>
      </c>
      <c r="E109" s="410">
        <f>ADAPTAÇÕES!E110</f>
        <v>2</v>
      </c>
      <c r="F109" s="158">
        <f>ADAPTAÇÕES!H110</f>
        <v>86.28</v>
      </c>
      <c r="G109" s="159">
        <f>ADAPTAÇÕES!K110</f>
        <v>172.56</v>
      </c>
      <c r="H109" s="160">
        <f>G109/$G$154</f>
        <v>0.000887097296897326</v>
      </c>
      <c r="I109" s="293"/>
      <c r="J109" s="293"/>
      <c r="K109" s="295"/>
      <c r="L109" s="297"/>
      <c r="M109" s="290">
        <f>G109/$G$50</f>
        <v>0.0063639892033462726</v>
      </c>
      <c r="N109" s="291"/>
      <c r="O109" s="293"/>
      <c r="P109" s="161">
        <f aca="true" t="shared" si="124" ref="P109">G109*1.2</f>
        <v>207.072</v>
      </c>
      <c r="Q109" s="162">
        <v>0</v>
      </c>
      <c r="R109" s="410">
        <v>0</v>
      </c>
      <c r="S109" s="163">
        <v>0</v>
      </c>
      <c r="T109" s="164">
        <f t="shared" si="116"/>
        <v>0</v>
      </c>
      <c r="U109" s="156">
        <v>0</v>
      </c>
      <c r="V109" s="163">
        <f t="shared" si="117"/>
        <v>0</v>
      </c>
      <c r="W109" s="162">
        <f t="shared" si="118"/>
        <v>0</v>
      </c>
      <c r="X109" s="156">
        <f t="shared" si="119"/>
        <v>0</v>
      </c>
      <c r="Y109" s="163">
        <f t="shared" si="120"/>
        <v>0</v>
      </c>
    </row>
    <row r="110" spans="1:25" s="55" customFormat="1" ht="32.1" customHeight="1">
      <c r="A110" s="165" t="str">
        <f>ADAPTAÇÕES!A111</f>
        <v>8.11</v>
      </c>
      <c r="B110" s="281" t="str">
        <f>ADAPTAÇÕES!B111</f>
        <v>50.05.170</v>
      </c>
      <c r="C110" s="212" t="str">
        <f>ADAPTAÇÕES!C111</f>
        <v>Acionador manual tipo quebra vidro, em caixa plástica</v>
      </c>
      <c r="D110" s="155" t="str">
        <f>ADAPTAÇÕES!D111</f>
        <v>UN</v>
      </c>
      <c r="E110" s="410">
        <f>ADAPTAÇÕES!E111</f>
        <v>2</v>
      </c>
      <c r="F110" s="158">
        <f>ADAPTAÇÕES!H111</f>
        <v>86.28</v>
      </c>
      <c r="G110" s="159">
        <f>ADAPTAÇÕES!K111</f>
        <v>172.56</v>
      </c>
      <c r="H110" s="160"/>
      <c r="I110" s="293"/>
      <c r="J110" s="293"/>
      <c r="K110" s="295"/>
      <c r="L110" s="290"/>
      <c r="M110" s="291"/>
      <c r="N110" s="296"/>
      <c r="O110" s="293"/>
      <c r="P110" s="161"/>
      <c r="Q110" s="162">
        <v>0</v>
      </c>
      <c r="R110" s="410">
        <v>0</v>
      </c>
      <c r="S110" s="163">
        <v>0</v>
      </c>
      <c r="T110" s="164">
        <f t="shared" si="116"/>
        <v>0</v>
      </c>
      <c r="U110" s="156">
        <v>0</v>
      </c>
      <c r="V110" s="163">
        <f t="shared" si="117"/>
        <v>0</v>
      </c>
      <c r="W110" s="162">
        <f t="shared" si="118"/>
        <v>0</v>
      </c>
      <c r="X110" s="156">
        <f t="shared" si="119"/>
        <v>0</v>
      </c>
      <c r="Y110" s="163">
        <f t="shared" si="120"/>
        <v>0</v>
      </c>
    </row>
    <row r="111" spans="1:25" s="55" customFormat="1" ht="32.1" customHeight="1">
      <c r="A111" s="165" t="str">
        <f>ADAPTAÇÕES!A112</f>
        <v>8.12</v>
      </c>
      <c r="B111" s="281" t="str">
        <f>ADAPTAÇÕES!B112</f>
        <v>50.05.280</v>
      </c>
      <c r="C111" s="212" t="str">
        <f>ADAPTAÇÕES!C112</f>
        <v>Sirene tipo corneta de 12 V</v>
      </c>
      <c r="D111" s="155" t="str">
        <f>ADAPTAÇÕES!D112</f>
        <v>UN</v>
      </c>
      <c r="E111" s="410">
        <f>ADAPTAÇÕES!E112</f>
        <v>2</v>
      </c>
      <c r="F111" s="158">
        <f>ADAPTAÇÕES!H112</f>
        <v>59.28</v>
      </c>
      <c r="G111" s="159">
        <f>ADAPTAÇÕES!K112</f>
        <v>118.56</v>
      </c>
      <c r="H111" s="160">
        <f>G111/$G$154</f>
        <v>0.0006094938312479542</v>
      </c>
      <c r="I111" s="293"/>
      <c r="J111" s="293"/>
      <c r="K111" s="295"/>
      <c r="L111" s="290">
        <f>G111/$G$50</f>
        <v>0.00437247658755641</v>
      </c>
      <c r="M111" s="291"/>
      <c r="N111" s="296"/>
      <c r="O111" s="293"/>
      <c r="P111" s="161">
        <f aca="true" t="shared" si="125" ref="P111:P112">G111*1.2</f>
        <v>142.272</v>
      </c>
      <c r="Q111" s="162">
        <v>0</v>
      </c>
      <c r="R111" s="410">
        <v>0</v>
      </c>
      <c r="S111" s="163">
        <v>0</v>
      </c>
      <c r="T111" s="164">
        <f t="shared" si="116"/>
        <v>0</v>
      </c>
      <c r="U111" s="156">
        <v>0</v>
      </c>
      <c r="V111" s="163">
        <f t="shared" si="117"/>
        <v>0</v>
      </c>
      <c r="W111" s="162">
        <f t="shared" si="118"/>
        <v>0</v>
      </c>
      <c r="X111" s="156">
        <f t="shared" si="119"/>
        <v>0</v>
      </c>
      <c r="Y111" s="163">
        <f t="shared" si="120"/>
        <v>0</v>
      </c>
    </row>
    <row r="112" spans="1:25" s="55" customFormat="1" ht="32.1" customHeight="1">
      <c r="A112" s="165" t="str">
        <f>ADAPTAÇÕES!A113</f>
        <v>8.13</v>
      </c>
      <c r="B112" s="281" t="str">
        <f>ADAPTAÇÕES!B113</f>
        <v>50.01.060</v>
      </c>
      <c r="C112" s="212" t="str">
        <f>ADAPTAÇÕES!C113</f>
        <v>Abrigo para hidrante/mangueira (embutir e externo)</v>
      </c>
      <c r="D112" s="155" t="str">
        <f>ADAPTAÇÕES!D113</f>
        <v>UN</v>
      </c>
      <c r="E112" s="410">
        <f>ADAPTAÇÕES!E113</f>
        <v>2</v>
      </c>
      <c r="F112" s="158">
        <f>ADAPTAÇÕES!H113</f>
        <v>488.91</v>
      </c>
      <c r="G112" s="159">
        <f>ADAPTAÇÕES!K113</f>
        <v>977.82</v>
      </c>
      <c r="H112" s="160">
        <f>G112/$G$154</f>
        <v>0.005026781866319793</v>
      </c>
      <c r="I112" s="293"/>
      <c r="J112" s="293"/>
      <c r="K112" s="295"/>
      <c r="L112" s="297"/>
      <c r="M112" s="290">
        <f>G112/$G$50</f>
        <v>0.03606186788836377</v>
      </c>
      <c r="N112" s="291"/>
      <c r="O112" s="293"/>
      <c r="P112" s="161">
        <f t="shared" si="125"/>
        <v>1173.384</v>
      </c>
      <c r="Q112" s="162">
        <v>0</v>
      </c>
      <c r="R112" s="410">
        <v>0</v>
      </c>
      <c r="S112" s="163">
        <v>0</v>
      </c>
      <c r="T112" s="164">
        <f t="shared" si="116"/>
        <v>0</v>
      </c>
      <c r="U112" s="156">
        <v>0</v>
      </c>
      <c r="V112" s="163">
        <f t="shared" si="117"/>
        <v>0</v>
      </c>
      <c r="W112" s="162">
        <f t="shared" si="118"/>
        <v>0</v>
      </c>
      <c r="X112" s="156">
        <f t="shared" si="119"/>
        <v>0</v>
      </c>
      <c r="Y112" s="163">
        <f t="shared" si="120"/>
        <v>0</v>
      </c>
    </row>
    <row r="113" spans="1:25" s="55" customFormat="1" ht="32.1" customHeight="1">
      <c r="A113" s="165" t="str">
        <f>ADAPTAÇÕES!A114</f>
        <v>8.14</v>
      </c>
      <c r="B113" s="281" t="str">
        <f>ADAPTAÇÕES!B114</f>
        <v>COTAÇÃO</v>
      </c>
      <c r="C113" s="212" t="str">
        <f>ADAPTAÇÕES!C114</f>
        <v>Abrigo para recalque</v>
      </c>
      <c r="D113" s="155" t="str">
        <f>ADAPTAÇÕES!D114</f>
        <v>UN</v>
      </c>
      <c r="E113" s="410">
        <f>ADAPTAÇÕES!E114</f>
        <v>1</v>
      </c>
      <c r="F113" s="158">
        <f>ADAPTAÇÕES!H114</f>
        <v>350</v>
      </c>
      <c r="G113" s="159">
        <f>ADAPTAÇÕES!K114</f>
        <v>350</v>
      </c>
      <c r="H113" s="160"/>
      <c r="I113" s="293"/>
      <c r="J113" s="293"/>
      <c r="K113" s="295"/>
      <c r="L113" s="297"/>
      <c r="M113" s="290"/>
      <c r="N113" s="291"/>
      <c r="O113" s="293"/>
      <c r="P113" s="161"/>
      <c r="Q113" s="162">
        <v>0</v>
      </c>
      <c r="R113" s="410">
        <v>0</v>
      </c>
      <c r="S113" s="163">
        <v>0</v>
      </c>
      <c r="T113" s="164">
        <f t="shared" si="116"/>
        <v>0</v>
      </c>
      <c r="U113" s="156">
        <v>0</v>
      </c>
      <c r="V113" s="163">
        <f t="shared" si="117"/>
        <v>0</v>
      </c>
      <c r="W113" s="162">
        <f t="shared" si="118"/>
        <v>0</v>
      </c>
      <c r="X113" s="156">
        <f t="shared" si="119"/>
        <v>0</v>
      </c>
      <c r="Y113" s="163">
        <f t="shared" si="120"/>
        <v>0</v>
      </c>
    </row>
    <row r="114" spans="1:25" s="55" customFormat="1" ht="32.1" customHeight="1">
      <c r="A114" s="165" t="str">
        <f>ADAPTAÇÕES!A115</f>
        <v>8.15</v>
      </c>
      <c r="B114" s="281" t="str">
        <f>ADAPTAÇÕES!B115</f>
        <v>50.01.160</v>
      </c>
      <c r="C114" s="212" t="str">
        <f>ADAPTAÇÕES!C115</f>
        <v>Adaptador de engate rápido em latão de 2 1/2´ x 1 1/2´</v>
      </c>
      <c r="D114" s="155" t="str">
        <f>ADAPTAÇÕES!D115</f>
        <v>UN</v>
      </c>
      <c r="E114" s="410">
        <f>ADAPTAÇÕES!E115</f>
        <v>2</v>
      </c>
      <c r="F114" s="158">
        <f>ADAPTAÇÕES!H115</f>
        <v>68.66</v>
      </c>
      <c r="G114" s="159">
        <f>ADAPTAÇÕES!K115</f>
        <v>137.32</v>
      </c>
      <c r="H114" s="160">
        <f>G114/$G$154</f>
        <v>0.0007059353315365137</v>
      </c>
      <c r="I114" s="293"/>
      <c r="J114" s="293"/>
      <c r="K114" s="295"/>
      <c r="L114" s="297"/>
      <c r="M114" s="290">
        <f>G114/$G$50</f>
        <v>0.00506434282222711</v>
      </c>
      <c r="N114" s="291"/>
      <c r="O114" s="293"/>
      <c r="P114" s="161">
        <f aca="true" t="shared" si="126" ref="P114">G114*1.2</f>
        <v>164.784</v>
      </c>
      <c r="Q114" s="162">
        <v>0</v>
      </c>
      <c r="R114" s="410">
        <v>0</v>
      </c>
      <c r="S114" s="163">
        <v>0</v>
      </c>
      <c r="T114" s="164">
        <f t="shared" si="116"/>
        <v>0</v>
      </c>
      <c r="U114" s="156">
        <v>0</v>
      </c>
      <c r="V114" s="163">
        <f t="shared" si="117"/>
        <v>0</v>
      </c>
      <c r="W114" s="162">
        <f t="shared" si="118"/>
        <v>0</v>
      </c>
      <c r="X114" s="156">
        <f t="shared" si="119"/>
        <v>0</v>
      </c>
      <c r="Y114" s="163">
        <f t="shared" si="120"/>
        <v>0</v>
      </c>
    </row>
    <row r="115" spans="1:25" s="55" customFormat="1" ht="32.1" customHeight="1">
      <c r="A115" s="165" t="str">
        <f>ADAPTAÇÕES!A116</f>
        <v>8.16</v>
      </c>
      <c r="B115" s="281" t="str">
        <f>ADAPTAÇÕES!B116</f>
        <v>21029</v>
      </c>
      <c r="C115" s="212" t="str">
        <f>ADAPTAÇÕES!C116</f>
        <v>MANGUEIRA DE INCENDIO, TIPO 1, DE 1 1/2", COMPRIMENTO = 15 M, TECIDO EM FIO DE POLIESTER E TUBO INTERNO EM BORRACHA SINTETICA, COM UNIOES ENGATE RAPIDO</v>
      </c>
      <c r="D115" s="155" t="str">
        <f>ADAPTAÇÕES!D116</f>
        <v>UN</v>
      </c>
      <c r="E115" s="410">
        <f>ADAPTAÇÕES!E116</f>
        <v>4</v>
      </c>
      <c r="F115" s="158">
        <f>ADAPTAÇÕES!H116</f>
        <v>334.88</v>
      </c>
      <c r="G115" s="159">
        <f>ADAPTAÇÕES!K116</f>
        <v>1339.52</v>
      </c>
      <c r="H115" s="160"/>
      <c r="I115" s="293"/>
      <c r="J115" s="293"/>
      <c r="K115" s="295"/>
      <c r="L115" s="290"/>
      <c r="M115" s="291"/>
      <c r="N115" s="296"/>
      <c r="O115" s="293"/>
      <c r="P115" s="161"/>
      <c r="Q115" s="162">
        <v>0</v>
      </c>
      <c r="R115" s="410">
        <v>0</v>
      </c>
      <c r="S115" s="163">
        <v>0</v>
      </c>
      <c r="T115" s="164">
        <f t="shared" si="116"/>
        <v>0</v>
      </c>
      <c r="U115" s="156">
        <v>0</v>
      </c>
      <c r="V115" s="163">
        <f t="shared" si="117"/>
        <v>0</v>
      </c>
      <c r="W115" s="162">
        <f t="shared" si="118"/>
        <v>0</v>
      </c>
      <c r="X115" s="156">
        <f t="shared" si="119"/>
        <v>0</v>
      </c>
      <c r="Y115" s="163">
        <f t="shared" si="120"/>
        <v>0</v>
      </c>
    </row>
    <row r="116" spans="1:25" s="55" customFormat="1" ht="32.1" customHeight="1">
      <c r="A116" s="165" t="str">
        <f>ADAPTAÇÕES!A117</f>
        <v>8.17</v>
      </c>
      <c r="B116" s="281" t="str">
        <f>ADAPTAÇÕES!B117</f>
        <v>10904</v>
      </c>
      <c r="C116" s="212" t="str">
        <f>ADAPTAÇÕES!C117</f>
        <v>REGISTRO OU VALVULA GLOBO ANGULAR EM LATAO, PARA HIDRANTES EM INSTALACAO PREDIAL DE INCENDIO, 45 GRAUS, DIAMETRO DE 2 1/2", COM VOLANTE, CLASSE DE PRESSAO DE ATE 200 PSI</v>
      </c>
      <c r="D116" s="155" t="str">
        <f>ADAPTAÇÕES!D117</f>
        <v>UN</v>
      </c>
      <c r="E116" s="410">
        <f>ADAPTAÇÕES!E117</f>
        <v>3</v>
      </c>
      <c r="F116" s="158">
        <f>ADAPTAÇÕES!H117</f>
        <v>233</v>
      </c>
      <c r="G116" s="159">
        <f>ADAPTAÇÕES!K117</f>
        <v>699</v>
      </c>
      <c r="H116" s="160">
        <f>G116/$G$154</f>
        <v>0.0035934226386835355</v>
      </c>
      <c r="I116" s="293"/>
      <c r="J116" s="293"/>
      <c r="K116" s="295"/>
      <c r="L116" s="290">
        <f>G116/$G$50</f>
        <v>0.025779024415502113</v>
      </c>
      <c r="M116" s="291"/>
      <c r="N116" s="296"/>
      <c r="O116" s="293"/>
      <c r="P116" s="161">
        <f aca="true" t="shared" si="127" ref="P116:P117">G116*1.2</f>
        <v>838.8</v>
      </c>
      <c r="Q116" s="162">
        <v>0</v>
      </c>
      <c r="R116" s="410">
        <v>0</v>
      </c>
      <c r="S116" s="163">
        <v>0</v>
      </c>
      <c r="T116" s="164">
        <f t="shared" si="116"/>
        <v>0</v>
      </c>
      <c r="U116" s="156">
        <v>0</v>
      </c>
      <c r="V116" s="163">
        <f t="shared" si="117"/>
        <v>0</v>
      </c>
      <c r="W116" s="162">
        <f t="shared" si="118"/>
        <v>0</v>
      </c>
      <c r="X116" s="156">
        <f t="shared" si="119"/>
        <v>0</v>
      </c>
      <c r="Y116" s="163">
        <f t="shared" si="120"/>
        <v>0</v>
      </c>
    </row>
    <row r="117" spans="1:25" s="55" customFormat="1" ht="32.1" customHeight="1">
      <c r="A117" s="165" t="str">
        <f>ADAPTAÇÕES!A118</f>
        <v>8.18</v>
      </c>
      <c r="B117" s="281" t="str">
        <f>ADAPTAÇÕES!B118</f>
        <v>47.01.070</v>
      </c>
      <c r="C117" s="212" t="str">
        <f>ADAPTAÇÕES!C118</f>
        <v>Registro de gaveta em latão fundido sem acabamento, DN= 2 1/2´</v>
      </c>
      <c r="D117" s="155" t="str">
        <f>ADAPTAÇÕES!D118</f>
        <v>UN</v>
      </c>
      <c r="E117" s="410">
        <f>ADAPTAÇÕES!E118</f>
        <v>2</v>
      </c>
      <c r="F117" s="158">
        <f>ADAPTAÇÕES!H118</f>
        <v>378.29</v>
      </c>
      <c r="G117" s="159">
        <f>ADAPTAÇÕES!K118</f>
        <v>756.58</v>
      </c>
      <c r="H117" s="160">
        <f>G117/$G$154</f>
        <v>0.003889430185944477</v>
      </c>
      <c r="I117" s="293"/>
      <c r="J117" s="293"/>
      <c r="K117" s="295"/>
      <c r="L117" s="297"/>
      <c r="M117" s="290">
        <f>G117/$G$50</f>
        <v>0.02790256694174619</v>
      </c>
      <c r="N117" s="291"/>
      <c r="O117" s="293"/>
      <c r="P117" s="161">
        <f t="shared" si="127"/>
        <v>907.8960000000001</v>
      </c>
      <c r="Q117" s="162">
        <v>0</v>
      </c>
      <c r="R117" s="410">
        <v>0</v>
      </c>
      <c r="S117" s="163">
        <v>0</v>
      </c>
      <c r="T117" s="164">
        <f t="shared" si="116"/>
        <v>0</v>
      </c>
      <c r="U117" s="156">
        <v>0</v>
      </c>
      <c r="V117" s="163">
        <f t="shared" si="117"/>
        <v>0</v>
      </c>
      <c r="W117" s="162">
        <f t="shared" si="118"/>
        <v>0</v>
      </c>
      <c r="X117" s="156">
        <f t="shared" si="119"/>
        <v>0</v>
      </c>
      <c r="Y117" s="163">
        <f t="shared" si="120"/>
        <v>0</v>
      </c>
    </row>
    <row r="118" spans="1:25" s="55" customFormat="1" ht="32.1" customHeight="1">
      <c r="A118" s="165" t="str">
        <f>ADAPTAÇÕES!A119</f>
        <v>8.19</v>
      </c>
      <c r="B118" s="281" t="str">
        <f>ADAPTAÇÕES!B119</f>
        <v>47.05.060</v>
      </c>
      <c r="C118" s="212" t="str">
        <f>ADAPTAÇÕES!C119</f>
        <v>Válvula de retenção horizontal em bronze, DN= 2 1/2´</v>
      </c>
      <c r="D118" s="155" t="str">
        <f>ADAPTAÇÕES!D119</f>
        <v>UN</v>
      </c>
      <c r="E118" s="410">
        <f>ADAPTAÇÕES!E119</f>
        <v>2</v>
      </c>
      <c r="F118" s="158">
        <f>ADAPTAÇÕES!H119</f>
        <v>444.57</v>
      </c>
      <c r="G118" s="159">
        <f>ADAPTAÇÕES!K119</f>
        <v>889.14</v>
      </c>
      <c r="H118" s="160"/>
      <c r="I118" s="293"/>
      <c r="J118" s="293"/>
      <c r="K118" s="295"/>
      <c r="L118" s="297"/>
      <c r="M118" s="290"/>
      <c r="N118" s="291"/>
      <c r="O118" s="293"/>
      <c r="P118" s="161"/>
      <c r="Q118" s="162">
        <v>0</v>
      </c>
      <c r="R118" s="410">
        <v>0</v>
      </c>
      <c r="S118" s="163">
        <v>0</v>
      </c>
      <c r="T118" s="164">
        <f t="shared" si="116"/>
        <v>0</v>
      </c>
      <c r="U118" s="156">
        <v>0</v>
      </c>
      <c r="V118" s="163">
        <f t="shared" si="117"/>
        <v>0</v>
      </c>
      <c r="W118" s="162">
        <f t="shared" si="118"/>
        <v>0</v>
      </c>
      <c r="X118" s="156">
        <f t="shared" si="119"/>
        <v>0</v>
      </c>
      <c r="Y118" s="163">
        <f t="shared" si="120"/>
        <v>0</v>
      </c>
    </row>
    <row r="119" spans="1:25" s="55" customFormat="1" ht="32.1" customHeight="1">
      <c r="A119" s="165" t="str">
        <f>ADAPTAÇÕES!A120</f>
        <v>8.20</v>
      </c>
      <c r="B119" s="281" t="str">
        <f>ADAPTAÇÕES!B120</f>
        <v>4208</v>
      </c>
      <c r="C119" s="212" t="str">
        <f>ADAPTAÇÕES!C120</f>
        <v>NIPLE DE FERRO GALVANIZADO, COM ROSCA BSP, DE 2 1/2"</v>
      </c>
      <c r="D119" s="155" t="str">
        <f>ADAPTAÇÕES!D120</f>
        <v>UN</v>
      </c>
      <c r="E119" s="410">
        <f>ADAPTAÇÕES!E120</f>
        <v>4</v>
      </c>
      <c r="F119" s="158">
        <f>ADAPTAÇÕES!H120</f>
        <v>55.81</v>
      </c>
      <c r="G119" s="159">
        <f>ADAPTAÇÕES!K120</f>
        <v>223.24</v>
      </c>
      <c r="H119" s="160">
        <f>G119/$G$154</f>
        <v>0.001147633290214181</v>
      </c>
      <c r="I119" s="293"/>
      <c r="J119" s="293"/>
      <c r="K119" s="295"/>
      <c r="L119" s="297"/>
      <c r="M119" s="290">
        <f>G119/$G$50</f>
        <v>0.008233060673128314</v>
      </c>
      <c r="N119" s="291"/>
      <c r="O119" s="293"/>
      <c r="P119" s="161">
        <f aca="true" t="shared" si="128" ref="P119">G119*1.2</f>
        <v>267.888</v>
      </c>
      <c r="Q119" s="162">
        <v>0</v>
      </c>
      <c r="R119" s="410">
        <v>0</v>
      </c>
      <c r="S119" s="163">
        <v>0</v>
      </c>
      <c r="T119" s="164">
        <f t="shared" si="116"/>
        <v>0</v>
      </c>
      <c r="U119" s="156">
        <v>0</v>
      </c>
      <c r="V119" s="163">
        <f t="shared" si="117"/>
        <v>0</v>
      </c>
      <c r="W119" s="162">
        <f t="shared" si="118"/>
        <v>0</v>
      </c>
      <c r="X119" s="156">
        <f t="shared" si="119"/>
        <v>0</v>
      </c>
      <c r="Y119" s="163">
        <f t="shared" si="120"/>
        <v>0</v>
      </c>
    </row>
    <row r="120" spans="1:25" s="55" customFormat="1" ht="32.1" customHeight="1">
      <c r="A120" s="165" t="str">
        <f>ADAPTAÇÕES!A121</f>
        <v>8.21</v>
      </c>
      <c r="B120" s="281" t="str">
        <f>ADAPTAÇÕES!B121</f>
        <v>20972</v>
      </c>
      <c r="C120" s="212" t="str">
        <f>ADAPTAÇÕES!C121</f>
        <v>REDUCAO FIXA TIPO STORZ, ENGATE RAPIDO 2.1/2" X 1.1/2", EM LATAO, PARA INSTALACAO PREDIAL COMBATE A INCENDIO PREDIAL</v>
      </c>
      <c r="D120" s="155" t="str">
        <f>ADAPTAÇÕES!D121</f>
        <v>UN</v>
      </c>
      <c r="E120" s="410">
        <f>ADAPTAÇÕES!E121</f>
        <v>3</v>
      </c>
      <c r="F120" s="158">
        <f>ADAPTAÇÕES!H121</f>
        <v>166.42</v>
      </c>
      <c r="G120" s="159">
        <f>ADAPTAÇÕES!K121</f>
        <v>499.26</v>
      </c>
      <c r="H120" s="160"/>
      <c r="I120" s="293"/>
      <c r="J120" s="293"/>
      <c r="K120" s="295"/>
      <c r="L120" s="290"/>
      <c r="M120" s="291"/>
      <c r="N120" s="296"/>
      <c r="O120" s="293"/>
      <c r="P120" s="161"/>
      <c r="Q120" s="162">
        <v>0</v>
      </c>
      <c r="R120" s="410">
        <v>0</v>
      </c>
      <c r="S120" s="163">
        <v>0</v>
      </c>
      <c r="T120" s="164">
        <f t="shared" si="116"/>
        <v>0</v>
      </c>
      <c r="U120" s="156">
        <v>0</v>
      </c>
      <c r="V120" s="163">
        <f t="shared" si="117"/>
        <v>0</v>
      </c>
      <c r="W120" s="162">
        <f t="shared" si="118"/>
        <v>0</v>
      </c>
      <c r="X120" s="156">
        <f t="shared" si="119"/>
        <v>0</v>
      </c>
      <c r="Y120" s="163">
        <f t="shared" si="120"/>
        <v>0</v>
      </c>
    </row>
    <row r="121" spans="1:25" s="55" customFormat="1" ht="32.1" customHeight="1">
      <c r="A121" s="165" t="str">
        <f>ADAPTAÇÕES!A122</f>
        <v>8.22</v>
      </c>
      <c r="B121" s="281" t="str">
        <f>ADAPTAÇÕES!B122</f>
        <v>50.01.220</v>
      </c>
      <c r="C121" s="212" t="str">
        <f>ADAPTAÇÕES!C122</f>
        <v>Esguicho latão com engate rápido, DN= 1 1/2´, jato regulável</v>
      </c>
      <c r="D121" s="155" t="str">
        <f>ADAPTAÇÕES!D122</f>
        <v>UN</v>
      </c>
      <c r="E121" s="410">
        <f>ADAPTAÇÕES!E122</f>
        <v>2</v>
      </c>
      <c r="F121" s="158">
        <f>ADAPTAÇÕES!H122</f>
        <v>272.1</v>
      </c>
      <c r="G121" s="159">
        <f>ADAPTAÇÕES!K122</f>
        <v>544.2</v>
      </c>
      <c r="H121" s="160">
        <f>G121/$G$154</f>
        <v>0.0027976260371553366</v>
      </c>
      <c r="I121" s="293"/>
      <c r="J121" s="293"/>
      <c r="K121" s="295"/>
      <c r="L121" s="290">
        <f>G121/$G$50</f>
        <v>0.020070021583571174</v>
      </c>
      <c r="M121" s="291"/>
      <c r="N121" s="296"/>
      <c r="O121" s="293"/>
      <c r="P121" s="161">
        <f aca="true" t="shared" si="129" ref="P121:P122">G121*1.2</f>
        <v>653.0400000000001</v>
      </c>
      <c r="Q121" s="162">
        <v>0</v>
      </c>
      <c r="R121" s="410">
        <v>0</v>
      </c>
      <c r="S121" s="163">
        <v>0</v>
      </c>
      <c r="T121" s="164">
        <f t="shared" si="116"/>
        <v>0</v>
      </c>
      <c r="U121" s="156">
        <v>0</v>
      </c>
      <c r="V121" s="163">
        <f t="shared" si="117"/>
        <v>0</v>
      </c>
      <c r="W121" s="162">
        <f t="shared" si="118"/>
        <v>0</v>
      </c>
      <c r="X121" s="156">
        <f t="shared" si="119"/>
        <v>0</v>
      </c>
      <c r="Y121" s="163">
        <f t="shared" si="120"/>
        <v>0</v>
      </c>
    </row>
    <row r="122" spans="1:25" s="55" customFormat="1" ht="32.1" customHeight="1">
      <c r="A122" s="165" t="str">
        <f>ADAPTAÇÕES!A123</f>
        <v>8.23</v>
      </c>
      <c r="B122" s="281" t="str">
        <f>ADAPTAÇÕES!B123</f>
        <v>50.01.210</v>
      </c>
      <c r="C122" s="212" t="str">
        <f>ADAPTAÇÕES!C123</f>
        <v>Chave para conexão de engate rápido</v>
      </c>
      <c r="D122" s="155" t="str">
        <f>ADAPTAÇÕES!D123</f>
        <v>UN</v>
      </c>
      <c r="E122" s="410">
        <f>ADAPTAÇÕES!E123</f>
        <v>2</v>
      </c>
      <c r="F122" s="158">
        <f>ADAPTAÇÕES!H123</f>
        <v>18.84</v>
      </c>
      <c r="G122" s="159">
        <f>ADAPTAÇÕES!K123</f>
        <v>37.68</v>
      </c>
      <c r="H122" s="160">
        <f>G122/$G$154</f>
        <v>0.00019370552936422836</v>
      </c>
      <c r="I122" s="293"/>
      <c r="J122" s="293"/>
      <c r="K122" s="295"/>
      <c r="L122" s="297"/>
      <c r="M122" s="290">
        <f>G122/$G$50</f>
        <v>0.0013896332474622598</v>
      </c>
      <c r="N122" s="291"/>
      <c r="O122" s="293"/>
      <c r="P122" s="161">
        <f t="shared" si="129"/>
        <v>45.216</v>
      </c>
      <c r="Q122" s="162">
        <v>0</v>
      </c>
      <c r="R122" s="410">
        <v>0</v>
      </c>
      <c r="S122" s="163">
        <v>0</v>
      </c>
      <c r="T122" s="164">
        <f t="shared" si="116"/>
        <v>0</v>
      </c>
      <c r="U122" s="156">
        <v>0</v>
      </c>
      <c r="V122" s="163">
        <f t="shared" si="117"/>
        <v>0</v>
      </c>
      <c r="W122" s="162">
        <f t="shared" si="118"/>
        <v>0</v>
      </c>
      <c r="X122" s="156">
        <f t="shared" si="119"/>
        <v>0</v>
      </c>
      <c r="Y122" s="163">
        <f t="shared" si="120"/>
        <v>0</v>
      </c>
    </row>
    <row r="123" spans="1:25" s="55" customFormat="1" ht="32.1" customHeight="1">
      <c r="A123" s="165" t="str">
        <f>ADAPTAÇÕES!A124</f>
        <v>8.24</v>
      </c>
      <c r="B123" s="281" t="str">
        <f>ADAPTAÇÕES!B124</f>
        <v>40420</v>
      </c>
      <c r="C123" s="212" t="str">
        <f>ADAPTAÇÕES!C124</f>
        <v>TE RANHURADO EM FERRO FUNDIDO, DN 65 (2 1/2")</v>
      </c>
      <c r="D123" s="155" t="str">
        <f>ADAPTAÇÕES!D124</f>
        <v>UN</v>
      </c>
      <c r="E123" s="410">
        <f>ADAPTAÇÕES!E124</f>
        <v>4</v>
      </c>
      <c r="F123" s="158">
        <f>ADAPTAÇÕES!H124</f>
        <v>71.07</v>
      </c>
      <c r="G123" s="159">
        <f>ADAPTAÇÕES!K124</f>
        <v>284.28</v>
      </c>
      <c r="H123" s="160"/>
      <c r="I123" s="293"/>
      <c r="J123" s="293"/>
      <c r="K123" s="295"/>
      <c r="L123" s="297"/>
      <c r="M123" s="290"/>
      <c r="N123" s="291"/>
      <c r="O123" s="293"/>
      <c r="P123" s="161"/>
      <c r="Q123" s="162">
        <v>0</v>
      </c>
      <c r="R123" s="410">
        <v>0</v>
      </c>
      <c r="S123" s="163">
        <v>0</v>
      </c>
      <c r="T123" s="164">
        <f t="shared" si="116"/>
        <v>0</v>
      </c>
      <c r="U123" s="156">
        <v>0</v>
      </c>
      <c r="V123" s="163">
        <f t="shared" si="117"/>
        <v>0</v>
      </c>
      <c r="W123" s="162">
        <f t="shared" si="118"/>
        <v>0</v>
      </c>
      <c r="X123" s="156">
        <f t="shared" si="119"/>
        <v>0</v>
      </c>
      <c r="Y123" s="163">
        <f t="shared" si="120"/>
        <v>0</v>
      </c>
    </row>
    <row r="124" spans="1:25" s="55" customFormat="1" ht="32.1" customHeight="1">
      <c r="A124" s="165" t="str">
        <f>ADAPTAÇÕES!A125</f>
        <v>8.25</v>
      </c>
      <c r="B124" s="281" t="str">
        <f>ADAPTAÇÕES!B125</f>
        <v>40415</v>
      </c>
      <c r="C124" s="212" t="str">
        <f>ADAPTAÇÕES!C125</f>
        <v>CURVA 90 GRAUS RANHURADA EM FERRO FUNDIDO, DN 65 MM (2 1/2")</v>
      </c>
      <c r="D124" s="155" t="str">
        <f>ADAPTAÇÕES!D125</f>
        <v>UN</v>
      </c>
      <c r="E124" s="410">
        <f>ADAPTAÇÕES!E125</f>
        <v>15</v>
      </c>
      <c r="F124" s="158">
        <f>ADAPTAÇÕES!H125</f>
        <v>42.38</v>
      </c>
      <c r="G124" s="159">
        <f>ADAPTAÇÕES!K125</f>
        <v>635.7</v>
      </c>
      <c r="H124" s="160">
        <f>G124/$G$154</f>
        <v>0.003268009687283439</v>
      </c>
      <c r="I124" s="293"/>
      <c r="J124" s="293"/>
      <c r="K124" s="295"/>
      <c r="L124" s="297"/>
      <c r="M124" s="290">
        <f>G124/$G$50</f>
        <v>0.02344452907143733</v>
      </c>
      <c r="N124" s="291"/>
      <c r="O124" s="293"/>
      <c r="P124" s="161">
        <f aca="true" t="shared" si="130" ref="P124">G124*1.2</f>
        <v>762.84</v>
      </c>
      <c r="Q124" s="162">
        <v>0</v>
      </c>
      <c r="R124" s="410">
        <v>0</v>
      </c>
      <c r="S124" s="163">
        <v>0</v>
      </c>
      <c r="T124" s="164">
        <f t="shared" si="116"/>
        <v>0</v>
      </c>
      <c r="U124" s="156">
        <v>0</v>
      </c>
      <c r="V124" s="163">
        <f t="shared" si="117"/>
        <v>0</v>
      </c>
      <c r="W124" s="162">
        <f t="shared" si="118"/>
        <v>0</v>
      </c>
      <c r="X124" s="156">
        <f t="shared" si="119"/>
        <v>0</v>
      </c>
      <c r="Y124" s="163">
        <f t="shared" si="120"/>
        <v>0</v>
      </c>
    </row>
    <row r="125" spans="1:25" s="55" customFormat="1" ht="32.1" customHeight="1">
      <c r="A125" s="165" t="str">
        <f>ADAPTAÇÕES!A126</f>
        <v>8.26</v>
      </c>
      <c r="B125" s="281" t="str">
        <f>ADAPTAÇÕES!B126</f>
        <v>40411</v>
      </c>
      <c r="C125" s="212" t="str">
        <f>ADAPTAÇÕES!C126</f>
        <v>ACOPLAMENTO RIGIDO EM FERRO FUNDIDO PARA SISTEMA DE TUBULACAO RANHURADA, DN 65 MM (2 1/2")</v>
      </c>
      <c r="D125" s="155" t="str">
        <f>ADAPTAÇÕES!D126</f>
        <v>UN</v>
      </c>
      <c r="E125" s="410">
        <f>ADAPTAÇÕES!E126</f>
        <v>48</v>
      </c>
      <c r="F125" s="158">
        <f>ADAPTAÇÕES!H126</f>
        <v>33.93</v>
      </c>
      <c r="G125" s="159">
        <f>ADAPTAÇÕES!K126</f>
        <v>1628.6399999999999</v>
      </c>
      <c r="H125" s="160"/>
      <c r="I125" s="293"/>
      <c r="J125" s="293"/>
      <c r="K125" s="295"/>
      <c r="L125" s="290"/>
      <c r="M125" s="291"/>
      <c r="N125" s="296"/>
      <c r="O125" s="293"/>
      <c r="P125" s="161"/>
      <c r="Q125" s="162">
        <v>0</v>
      </c>
      <c r="R125" s="410">
        <v>0</v>
      </c>
      <c r="S125" s="163">
        <v>0</v>
      </c>
      <c r="T125" s="164">
        <f t="shared" si="116"/>
        <v>0</v>
      </c>
      <c r="U125" s="156">
        <v>0</v>
      </c>
      <c r="V125" s="163">
        <f t="shared" si="117"/>
        <v>0</v>
      </c>
      <c r="W125" s="162">
        <f t="shared" si="118"/>
        <v>0</v>
      </c>
      <c r="X125" s="156">
        <f t="shared" si="119"/>
        <v>0</v>
      </c>
      <c r="Y125" s="163">
        <f t="shared" si="120"/>
        <v>0</v>
      </c>
    </row>
    <row r="126" spans="1:25" s="55" customFormat="1" ht="32.1" customHeight="1">
      <c r="A126" s="165" t="str">
        <f>ADAPTAÇÕES!A127</f>
        <v>8.27</v>
      </c>
      <c r="B126" s="281" t="str">
        <f>ADAPTAÇÕES!B127</f>
        <v>COTAÇÃO</v>
      </c>
      <c r="C126" s="212" t="str">
        <f>ADAPTAÇÕES!C127</f>
        <v>Verniz retardante a chamas para madeira</v>
      </c>
      <c r="D126" s="155" t="str">
        <f>ADAPTAÇÕES!D127</f>
        <v>GL</v>
      </c>
      <c r="E126" s="410">
        <f>ADAPTAÇÕES!E127</f>
        <v>2</v>
      </c>
      <c r="F126" s="158">
        <f>ADAPTAÇÕES!H127</f>
        <v>350</v>
      </c>
      <c r="G126" s="159">
        <f>ADAPTAÇÕES!K127</f>
        <v>700</v>
      </c>
      <c r="H126" s="160">
        <f>G126/$G$154</f>
        <v>0.0035985634436029685</v>
      </c>
      <c r="I126" s="293"/>
      <c r="J126" s="293"/>
      <c r="K126" s="295"/>
      <c r="L126" s="290">
        <f>G126/$G$50</f>
        <v>0.02581590427875748</v>
      </c>
      <c r="M126" s="291"/>
      <c r="N126" s="296"/>
      <c r="O126" s="293"/>
      <c r="P126" s="161">
        <f aca="true" t="shared" si="131" ref="P126:P127">G126*1.2</f>
        <v>840</v>
      </c>
      <c r="Q126" s="162">
        <v>0</v>
      </c>
      <c r="R126" s="410">
        <v>0</v>
      </c>
      <c r="S126" s="163">
        <v>0</v>
      </c>
      <c r="T126" s="164">
        <f t="shared" si="116"/>
        <v>0</v>
      </c>
      <c r="U126" s="156">
        <v>0</v>
      </c>
      <c r="V126" s="163">
        <f t="shared" si="117"/>
        <v>0</v>
      </c>
      <c r="W126" s="162">
        <f t="shared" si="118"/>
        <v>0</v>
      </c>
      <c r="X126" s="156">
        <f t="shared" si="119"/>
        <v>0</v>
      </c>
      <c r="Y126" s="163">
        <f t="shared" si="120"/>
        <v>0</v>
      </c>
    </row>
    <row r="127" spans="1:25" s="55" customFormat="1" ht="32.1" customHeight="1">
      <c r="A127" s="165" t="str">
        <f>ADAPTAÇÕES!A128</f>
        <v>8.28</v>
      </c>
      <c r="B127" s="281" t="str">
        <f>ADAPTAÇÕES!B128</f>
        <v>39.21.010</v>
      </c>
      <c r="C127" s="212" t="str">
        <f>ADAPTAÇÕES!C128</f>
        <v>Cabo de cobre flexível de 1,5 mm², isolamento 0,6/1kV - isolação HEPR 90°C</v>
      </c>
      <c r="D127" s="155" t="str">
        <f>ADAPTAÇÕES!D128</f>
        <v>M</v>
      </c>
      <c r="E127" s="410">
        <f>ADAPTAÇÕES!E128</f>
        <v>800</v>
      </c>
      <c r="F127" s="158">
        <f>ADAPTAÇÕES!H128</f>
        <v>2.44</v>
      </c>
      <c r="G127" s="159">
        <f>ADAPTAÇÕES!K128</f>
        <v>1952</v>
      </c>
      <c r="H127" s="160">
        <f>G127/$G$154</f>
        <v>0.010034851202732849</v>
      </c>
      <c r="I127" s="293"/>
      <c r="J127" s="293"/>
      <c r="K127" s="295"/>
      <c r="L127" s="297"/>
      <c r="M127" s="290">
        <f>G127/$G$50</f>
        <v>0.071989493074478</v>
      </c>
      <c r="N127" s="291"/>
      <c r="O127" s="293"/>
      <c r="P127" s="161">
        <f t="shared" si="131"/>
        <v>2342.4</v>
      </c>
      <c r="Q127" s="162">
        <v>0</v>
      </c>
      <c r="R127" s="410">
        <v>0</v>
      </c>
      <c r="S127" s="163">
        <v>0</v>
      </c>
      <c r="T127" s="164">
        <f t="shared" si="116"/>
        <v>0</v>
      </c>
      <c r="U127" s="156">
        <v>0</v>
      </c>
      <c r="V127" s="163">
        <f t="shared" si="117"/>
        <v>0</v>
      </c>
      <c r="W127" s="162">
        <f t="shared" si="118"/>
        <v>0</v>
      </c>
      <c r="X127" s="156">
        <f t="shared" si="119"/>
        <v>0</v>
      </c>
      <c r="Y127" s="163">
        <f t="shared" si="120"/>
        <v>0</v>
      </c>
    </row>
    <row r="128" spans="1:25" s="55" customFormat="1" ht="32.1" customHeight="1">
      <c r="A128" s="165" t="str">
        <f>ADAPTAÇÕES!A129</f>
        <v>8.29</v>
      </c>
      <c r="B128" s="281" t="str">
        <f>ADAPTAÇÕES!B129</f>
        <v>39.21.050</v>
      </c>
      <c r="C128" s="212" t="str">
        <f>ADAPTAÇÕES!C129</f>
        <v>Cabo de cobre flexível de 10 mm², isolamento 0,6/1kV - isolação HEPR 90°C</v>
      </c>
      <c r="D128" s="155" t="str">
        <f>ADAPTAÇÕES!D129</f>
        <v>M</v>
      </c>
      <c r="E128" s="410">
        <f>ADAPTAÇÕES!E129</f>
        <v>100</v>
      </c>
      <c r="F128" s="158">
        <f>ADAPTAÇÕES!H129</f>
        <v>12.33</v>
      </c>
      <c r="G128" s="159">
        <f>ADAPTAÇÕES!K129</f>
        <v>1233</v>
      </c>
      <c r="H128" s="160"/>
      <c r="I128" s="293"/>
      <c r="J128" s="293"/>
      <c r="K128" s="295"/>
      <c r="L128" s="297"/>
      <c r="M128" s="290"/>
      <c r="N128" s="291"/>
      <c r="O128" s="293"/>
      <c r="P128" s="161"/>
      <c r="Q128" s="162">
        <v>0</v>
      </c>
      <c r="R128" s="410">
        <v>0</v>
      </c>
      <c r="S128" s="163">
        <v>0</v>
      </c>
      <c r="T128" s="164">
        <f t="shared" si="116"/>
        <v>0</v>
      </c>
      <c r="U128" s="156">
        <v>0</v>
      </c>
      <c r="V128" s="163">
        <f t="shared" si="117"/>
        <v>0</v>
      </c>
      <c r="W128" s="162">
        <f t="shared" si="118"/>
        <v>0</v>
      </c>
      <c r="X128" s="156">
        <f t="shared" si="119"/>
        <v>0</v>
      </c>
      <c r="Y128" s="163">
        <f t="shared" si="120"/>
        <v>0</v>
      </c>
    </row>
    <row r="129" spans="1:25" s="55" customFormat="1" ht="32.1" customHeight="1">
      <c r="A129" s="165" t="str">
        <f>ADAPTAÇÕES!A130</f>
        <v>8.30</v>
      </c>
      <c r="B129" s="281" t="str">
        <f>ADAPTAÇÕES!B130</f>
        <v>38774</v>
      </c>
      <c r="C129" s="212" t="str">
        <f>ADAPTAÇÕES!C130</f>
        <v>LUMINARIA DE EMERGENCIA 30 LEDS, POTENCIA 2 W, BATERIA DE LITIO, AUTONOMIA DE 6 HORAS</v>
      </c>
      <c r="D129" s="155" t="str">
        <f>ADAPTAÇÕES!D130</f>
        <v>UN</v>
      </c>
      <c r="E129" s="410">
        <f>ADAPTAÇÕES!E130</f>
        <v>20</v>
      </c>
      <c r="F129" s="158">
        <f>ADAPTAÇÕES!H130</f>
        <v>23.69</v>
      </c>
      <c r="G129" s="159">
        <f>ADAPTAÇÕES!K130</f>
        <v>473.8</v>
      </c>
      <c r="H129" s="160">
        <f>G129/$G$154</f>
        <v>0.0024357133708272664</v>
      </c>
      <c r="I129" s="293"/>
      <c r="J129" s="293"/>
      <c r="K129" s="295"/>
      <c r="L129" s="297"/>
      <c r="M129" s="290">
        <f>G129/$G$50</f>
        <v>0.017473679210393278</v>
      </c>
      <c r="N129" s="291"/>
      <c r="O129" s="293"/>
      <c r="P129" s="161">
        <f aca="true" t="shared" si="132" ref="P129">G129*1.2</f>
        <v>568.56</v>
      </c>
      <c r="Q129" s="162">
        <v>0</v>
      </c>
      <c r="R129" s="410">
        <v>0</v>
      </c>
      <c r="S129" s="163">
        <v>0</v>
      </c>
      <c r="T129" s="164">
        <f t="shared" si="116"/>
        <v>0</v>
      </c>
      <c r="U129" s="156">
        <v>0</v>
      </c>
      <c r="V129" s="163">
        <f t="shared" si="117"/>
        <v>0</v>
      </c>
      <c r="W129" s="162">
        <f t="shared" si="118"/>
        <v>0</v>
      </c>
      <c r="X129" s="156">
        <f t="shared" si="119"/>
        <v>0</v>
      </c>
      <c r="Y129" s="163">
        <f t="shared" si="120"/>
        <v>0</v>
      </c>
    </row>
    <row r="130" spans="1:25" s="55" customFormat="1" ht="32.1" customHeight="1">
      <c r="A130" s="165" t="str">
        <f>ADAPTAÇÕES!A131</f>
        <v>8.31</v>
      </c>
      <c r="B130" s="281" t="str">
        <f>ADAPTAÇÕES!B131</f>
        <v>38.04.040</v>
      </c>
      <c r="C130" s="212" t="str">
        <f>ADAPTAÇÕES!C131</f>
        <v>Eletroduto galvanizado conforme NBR13057 -  3/4´ com acessórios</v>
      </c>
      <c r="D130" s="155" t="str">
        <f>ADAPTAÇÕES!D131</f>
        <v>M</v>
      </c>
      <c r="E130" s="410">
        <f>ADAPTAÇÕES!E131</f>
        <v>28</v>
      </c>
      <c r="F130" s="158">
        <f>ADAPTAÇÕES!H131</f>
        <v>31.36</v>
      </c>
      <c r="G130" s="159">
        <f>ADAPTAÇÕES!K131</f>
        <v>878.0799999999999</v>
      </c>
      <c r="H130" s="160"/>
      <c r="I130" s="293"/>
      <c r="J130" s="293"/>
      <c r="K130" s="295"/>
      <c r="L130" s="290"/>
      <c r="M130" s="291"/>
      <c r="N130" s="296"/>
      <c r="O130" s="293"/>
      <c r="P130" s="161"/>
      <c r="Q130" s="162">
        <v>0</v>
      </c>
      <c r="R130" s="410">
        <v>0</v>
      </c>
      <c r="S130" s="163">
        <v>0</v>
      </c>
      <c r="T130" s="164">
        <f t="shared" si="116"/>
        <v>0</v>
      </c>
      <c r="U130" s="156">
        <v>0</v>
      </c>
      <c r="V130" s="163">
        <f t="shared" si="117"/>
        <v>0</v>
      </c>
      <c r="W130" s="162">
        <f t="shared" si="118"/>
        <v>0</v>
      </c>
      <c r="X130" s="156">
        <f t="shared" si="119"/>
        <v>0</v>
      </c>
      <c r="Y130" s="163">
        <f t="shared" si="120"/>
        <v>0</v>
      </c>
    </row>
    <row r="131" spans="1:25" s="55" customFormat="1" ht="32.1" customHeight="1">
      <c r="A131" s="165" t="str">
        <f>ADAPTAÇÕES!A132</f>
        <v>8.32</v>
      </c>
      <c r="B131" s="281" t="str">
        <f>ADAPTAÇÕES!B132</f>
        <v>40.04.450</v>
      </c>
      <c r="C131" s="212" t="str">
        <f>ADAPTAÇÕES!C132</f>
        <v>Tomada 2P+T de 10 A - 250 V, completa</v>
      </c>
      <c r="D131" s="155" t="str">
        <f>ADAPTAÇÕES!D132</f>
        <v>CJ</v>
      </c>
      <c r="E131" s="410">
        <f>ADAPTAÇÕES!E132</f>
        <v>20</v>
      </c>
      <c r="F131" s="158">
        <f>ADAPTAÇÕES!H132</f>
        <v>22.16</v>
      </c>
      <c r="G131" s="159">
        <f>ADAPTAÇÕES!K132</f>
        <v>443.2</v>
      </c>
      <c r="H131" s="160">
        <f>G131/$G$154</f>
        <v>0.0022784047402926223</v>
      </c>
      <c r="I131" s="293"/>
      <c r="J131" s="293"/>
      <c r="K131" s="295"/>
      <c r="L131" s="290">
        <f>G131/$G$50</f>
        <v>0.016345155394779022</v>
      </c>
      <c r="M131" s="291"/>
      <c r="N131" s="296"/>
      <c r="O131" s="293"/>
      <c r="P131" s="161">
        <f aca="true" t="shared" si="133" ref="P131:P132">G131*1.2</f>
        <v>531.8399999999999</v>
      </c>
      <c r="Q131" s="162">
        <v>0</v>
      </c>
      <c r="R131" s="410">
        <v>0</v>
      </c>
      <c r="S131" s="163">
        <v>0</v>
      </c>
      <c r="T131" s="164">
        <f t="shared" si="116"/>
        <v>0</v>
      </c>
      <c r="U131" s="156">
        <v>0</v>
      </c>
      <c r="V131" s="163">
        <f t="shared" si="117"/>
        <v>0</v>
      </c>
      <c r="W131" s="162">
        <f t="shared" si="118"/>
        <v>0</v>
      </c>
      <c r="X131" s="156">
        <f t="shared" si="119"/>
        <v>0</v>
      </c>
      <c r="Y131" s="163">
        <f t="shared" si="120"/>
        <v>0</v>
      </c>
    </row>
    <row r="132" spans="1:25" s="55" customFormat="1" ht="32.1" customHeight="1">
      <c r="A132" s="165" t="str">
        <f>ADAPTAÇÕES!A133</f>
        <v>8.33</v>
      </c>
      <c r="B132" s="281" t="str">
        <f>ADAPTAÇÕES!B133</f>
        <v>14053</v>
      </c>
      <c r="C132" s="212" t="str">
        <f>ADAPTAÇÕES!C133</f>
        <v>CONDULETE DE ALUMINIO TIPO B, PARA ELETRODUTO ROSCAVEL DE 3/4", COM TAMPA CEGA</v>
      </c>
      <c r="D132" s="155" t="str">
        <f>ADAPTAÇÕES!D133</f>
        <v>UN</v>
      </c>
      <c r="E132" s="410">
        <f>ADAPTAÇÕES!E133</f>
        <v>12</v>
      </c>
      <c r="F132" s="158">
        <f>ADAPTAÇÕES!H133</f>
        <v>12.34</v>
      </c>
      <c r="G132" s="159">
        <f>ADAPTAÇÕES!K133</f>
        <v>148.07999999999998</v>
      </c>
      <c r="H132" s="160">
        <f>G132/$G$154</f>
        <v>0.0007612503924696107</v>
      </c>
      <c r="I132" s="293"/>
      <c r="J132" s="293"/>
      <c r="K132" s="295"/>
      <c r="L132" s="297"/>
      <c r="M132" s="290">
        <f>G132/$G$50</f>
        <v>0.005461170150854867</v>
      </c>
      <c r="N132" s="291"/>
      <c r="O132" s="293"/>
      <c r="P132" s="161">
        <f t="shared" si="133"/>
        <v>177.69599999999997</v>
      </c>
      <c r="Q132" s="162">
        <v>0</v>
      </c>
      <c r="R132" s="410">
        <v>0</v>
      </c>
      <c r="S132" s="163">
        <v>0</v>
      </c>
      <c r="T132" s="164">
        <f aca="true" t="shared" si="134" ref="T132:T151">U132/E132</f>
        <v>0</v>
      </c>
      <c r="U132" s="156">
        <v>0</v>
      </c>
      <c r="V132" s="163">
        <f t="shared" si="117"/>
        <v>0</v>
      </c>
      <c r="W132" s="162">
        <f t="shared" si="118"/>
        <v>0</v>
      </c>
      <c r="X132" s="156">
        <f t="shared" si="119"/>
        <v>0</v>
      </c>
      <c r="Y132" s="163">
        <f t="shared" si="120"/>
        <v>0</v>
      </c>
    </row>
    <row r="133" spans="1:25" s="55" customFormat="1" ht="32.1" customHeight="1">
      <c r="A133" s="165" t="str">
        <f>ADAPTAÇÕES!A134</f>
        <v>8.34</v>
      </c>
      <c r="B133" s="281" t="str">
        <f>ADAPTAÇÕES!B134</f>
        <v>2488</v>
      </c>
      <c r="C133" s="212" t="str">
        <f>ADAPTAÇÕES!C134</f>
        <v>CONECTOR RETO DE ALUMINIO PARA ELETRODUTO DE 3/4", PARA ADAPTAR ENTRADA DE ELETRODUTO METALICO FLEXIVEL EM QUADROS</v>
      </c>
      <c r="D133" s="155" t="str">
        <f>ADAPTAÇÕES!D134</f>
        <v>UN</v>
      </c>
      <c r="E133" s="410">
        <f>ADAPTAÇÕES!E134</f>
        <v>20</v>
      </c>
      <c r="F133" s="158">
        <f>ADAPTAÇÕES!H134</f>
        <v>2.13</v>
      </c>
      <c r="G133" s="159">
        <f>ADAPTAÇÕES!K134</f>
        <v>42.599999999999994</v>
      </c>
      <c r="H133" s="160"/>
      <c r="I133" s="293"/>
      <c r="J133" s="293"/>
      <c r="K133" s="295"/>
      <c r="L133" s="297"/>
      <c r="M133" s="290"/>
      <c r="N133" s="291"/>
      <c r="O133" s="293"/>
      <c r="P133" s="161"/>
      <c r="Q133" s="162">
        <v>0</v>
      </c>
      <c r="R133" s="410">
        <v>0</v>
      </c>
      <c r="S133" s="163">
        <v>0</v>
      </c>
      <c r="T133" s="164">
        <f t="shared" si="134"/>
        <v>0</v>
      </c>
      <c r="U133" s="156">
        <v>0</v>
      </c>
      <c r="V133" s="163">
        <f t="shared" si="117"/>
        <v>0</v>
      </c>
      <c r="W133" s="162">
        <f t="shared" si="118"/>
        <v>0</v>
      </c>
      <c r="X133" s="156">
        <f t="shared" si="119"/>
        <v>0</v>
      </c>
      <c r="Y133" s="163">
        <f t="shared" si="120"/>
        <v>0</v>
      </c>
    </row>
    <row r="134" spans="1:25" s="55" customFormat="1" ht="32.1" customHeight="1">
      <c r="A134" s="165" t="str">
        <f>ADAPTAÇÕES!A135</f>
        <v>8.35</v>
      </c>
      <c r="B134" s="281" t="str">
        <f>ADAPTAÇÕES!B135</f>
        <v>2637</v>
      </c>
      <c r="C134" s="212" t="str">
        <f>ADAPTAÇÕES!C135</f>
        <v>LUVA PARA ELETRODUTO, EM ACO GALVANIZADO ELETROLITICO, DIAMETRO DE 20 MM (3/4")</v>
      </c>
      <c r="D134" s="155" t="str">
        <f>ADAPTAÇÕES!D135</f>
        <v>UN</v>
      </c>
      <c r="E134" s="410">
        <f>ADAPTAÇÕES!E135</f>
        <v>36</v>
      </c>
      <c r="F134" s="158">
        <f>ADAPTAÇÕES!H135</f>
        <v>2.3</v>
      </c>
      <c r="G134" s="159">
        <f>ADAPTAÇÕES!K135</f>
        <v>82.8</v>
      </c>
      <c r="H134" s="160">
        <f>G134/$G$154</f>
        <v>0.0004256586473290368</v>
      </c>
      <c r="I134" s="293"/>
      <c r="J134" s="293"/>
      <c r="K134" s="295"/>
      <c r="L134" s="297"/>
      <c r="M134" s="290">
        <f>G134/$G$50</f>
        <v>0.003053652677544456</v>
      </c>
      <c r="N134" s="291"/>
      <c r="O134" s="293"/>
      <c r="P134" s="161">
        <f aca="true" t="shared" si="135" ref="P134">G134*1.2</f>
        <v>99.36</v>
      </c>
      <c r="Q134" s="162">
        <v>0</v>
      </c>
      <c r="R134" s="410">
        <v>0</v>
      </c>
      <c r="S134" s="163">
        <v>0</v>
      </c>
      <c r="T134" s="164">
        <f t="shared" si="134"/>
        <v>0</v>
      </c>
      <c r="U134" s="156">
        <v>0</v>
      </c>
      <c r="V134" s="163">
        <f t="shared" si="117"/>
        <v>0</v>
      </c>
      <c r="W134" s="162">
        <f t="shared" si="118"/>
        <v>0</v>
      </c>
      <c r="X134" s="156">
        <f t="shared" si="119"/>
        <v>0</v>
      </c>
      <c r="Y134" s="163">
        <f t="shared" si="120"/>
        <v>0</v>
      </c>
    </row>
    <row r="135" spans="1:25" s="55" customFormat="1" ht="32.1" customHeight="1">
      <c r="A135" s="165" t="str">
        <f>ADAPTAÇÕES!A136</f>
        <v>8.36</v>
      </c>
      <c r="B135" s="281" t="str">
        <f>ADAPTAÇÕES!B136</f>
        <v>39346</v>
      </c>
      <c r="C135" s="212" t="str">
        <f>ADAPTAÇÕES!C136</f>
        <v>TAMPA PARA CONDULETE, EM PVC, PARA 1 INTERRUPTOR</v>
      </c>
      <c r="D135" s="155" t="str">
        <f>ADAPTAÇÕES!D136</f>
        <v>UN</v>
      </c>
      <c r="E135" s="410">
        <f>ADAPTAÇÕES!E136</f>
        <v>60</v>
      </c>
      <c r="F135" s="158">
        <f>ADAPTAÇÕES!H136</f>
        <v>4.19</v>
      </c>
      <c r="G135" s="159">
        <f>ADAPTAÇÕES!K136</f>
        <v>251.40000000000003</v>
      </c>
      <c r="H135" s="160"/>
      <c r="I135" s="293"/>
      <c r="J135" s="293"/>
      <c r="K135" s="295"/>
      <c r="L135" s="290"/>
      <c r="M135" s="291"/>
      <c r="N135" s="296"/>
      <c r="O135" s="293"/>
      <c r="P135" s="161"/>
      <c r="Q135" s="162">
        <v>0</v>
      </c>
      <c r="R135" s="410">
        <v>0</v>
      </c>
      <c r="S135" s="163">
        <v>0</v>
      </c>
      <c r="T135" s="164">
        <f t="shared" si="134"/>
        <v>0</v>
      </c>
      <c r="U135" s="156">
        <v>0</v>
      </c>
      <c r="V135" s="163">
        <f aca="true" t="shared" si="136" ref="V135:V139">U135*F135</f>
        <v>0</v>
      </c>
      <c r="W135" s="162">
        <f aca="true" t="shared" si="137" ref="W135:W139">T135+Q135</f>
        <v>0</v>
      </c>
      <c r="X135" s="156">
        <f aca="true" t="shared" si="138" ref="X135:X139">R135+U135</f>
        <v>0</v>
      </c>
      <c r="Y135" s="163">
        <f aca="true" t="shared" si="139" ref="Y135:Y139">V135+S135</f>
        <v>0</v>
      </c>
    </row>
    <row r="136" spans="1:25" s="55" customFormat="1" ht="32.1" customHeight="1">
      <c r="A136" s="165" t="str">
        <f>ADAPTAÇÕES!A137</f>
        <v>8.37</v>
      </c>
      <c r="B136" s="281" t="str">
        <f>ADAPTAÇÕES!B137</f>
        <v>21.20.300</v>
      </c>
      <c r="C136" s="212" t="str">
        <f>ADAPTAÇÕES!C137</f>
        <v>Fita adesiva antiderrapante com largura de 5 cm</v>
      </c>
      <c r="D136" s="155" t="str">
        <f>ADAPTAÇÕES!D137</f>
        <v>M</v>
      </c>
      <c r="E136" s="410">
        <f>ADAPTAÇÕES!E137</f>
        <v>40</v>
      </c>
      <c r="F136" s="158">
        <f>ADAPTAÇÕES!H137</f>
        <v>21.14</v>
      </c>
      <c r="G136" s="159">
        <f>ADAPTAÇÕES!K137</f>
        <v>845.6</v>
      </c>
      <c r="H136" s="160">
        <f>G136/$G$154</f>
        <v>0.004347064639872386</v>
      </c>
      <c r="I136" s="293"/>
      <c r="J136" s="293"/>
      <c r="K136" s="295"/>
      <c r="L136" s="290">
        <f>G136/$G$50</f>
        <v>0.031185612368739037</v>
      </c>
      <c r="M136" s="291"/>
      <c r="N136" s="296"/>
      <c r="O136" s="293"/>
      <c r="P136" s="161">
        <f aca="true" t="shared" si="140" ref="P136:P137">G136*1.2</f>
        <v>1014.72</v>
      </c>
      <c r="Q136" s="162">
        <v>0</v>
      </c>
      <c r="R136" s="410">
        <v>0</v>
      </c>
      <c r="S136" s="163">
        <v>0</v>
      </c>
      <c r="T136" s="164">
        <f t="shared" si="134"/>
        <v>0</v>
      </c>
      <c r="U136" s="156">
        <v>0</v>
      </c>
      <c r="V136" s="163">
        <f t="shared" si="136"/>
        <v>0</v>
      </c>
      <c r="W136" s="162">
        <f t="shared" si="137"/>
        <v>0</v>
      </c>
      <c r="X136" s="156">
        <f t="shared" si="138"/>
        <v>0</v>
      </c>
      <c r="Y136" s="163">
        <f t="shared" si="139"/>
        <v>0</v>
      </c>
    </row>
    <row r="137" spans="1:25" s="55" customFormat="1" ht="32.1" customHeight="1">
      <c r="A137" s="165" t="str">
        <f>ADAPTAÇÕES!A138</f>
        <v>8.38</v>
      </c>
      <c r="B137" s="281" t="str">
        <f>ADAPTAÇÕES!B138</f>
        <v>33.11.050</v>
      </c>
      <c r="C137" s="212" t="str">
        <f>ADAPTAÇÕES!C138</f>
        <v>Esmalte à base água em superfície metálica, inclusive preparo</v>
      </c>
      <c r="D137" s="155" t="str">
        <f>ADAPTAÇÕES!D138</f>
        <v>M2</v>
      </c>
      <c r="E137" s="410">
        <f>ADAPTAÇÕES!E138</f>
        <v>12.42</v>
      </c>
      <c r="F137" s="158">
        <f>ADAPTAÇÕES!H138</f>
        <v>36.33</v>
      </c>
      <c r="G137" s="159">
        <f>ADAPTAÇÕES!K138</f>
        <v>451.2186</v>
      </c>
      <c r="H137" s="160">
        <f>G137/$G$154</f>
        <v>0.0023196267986195862</v>
      </c>
      <c r="I137" s="293"/>
      <c r="J137" s="293"/>
      <c r="K137" s="295"/>
      <c r="L137" s="297"/>
      <c r="M137" s="290">
        <f>G137/$G$50</f>
        <v>0.016640880266278513</v>
      </c>
      <c r="N137" s="291"/>
      <c r="O137" s="293"/>
      <c r="P137" s="161">
        <f t="shared" si="140"/>
        <v>541.46232</v>
      </c>
      <c r="Q137" s="162">
        <v>0</v>
      </c>
      <c r="R137" s="410">
        <v>0</v>
      </c>
      <c r="S137" s="163">
        <v>0</v>
      </c>
      <c r="T137" s="164">
        <f t="shared" si="134"/>
        <v>0</v>
      </c>
      <c r="U137" s="156">
        <v>0</v>
      </c>
      <c r="V137" s="163">
        <f t="shared" si="136"/>
        <v>0</v>
      </c>
      <c r="W137" s="162">
        <f t="shared" si="137"/>
        <v>0</v>
      </c>
      <c r="X137" s="156">
        <f t="shared" si="138"/>
        <v>0</v>
      </c>
      <c r="Y137" s="163">
        <f t="shared" si="139"/>
        <v>0</v>
      </c>
    </row>
    <row r="138" spans="1:25" s="55" customFormat="1" ht="32.1" customHeight="1">
      <c r="A138" s="165" t="str">
        <f>ADAPTAÇÕES!A139</f>
        <v>8.39</v>
      </c>
      <c r="B138" s="281" t="str">
        <f>ADAPTAÇÕES!B139</f>
        <v>COTAÇÃO</v>
      </c>
      <c r="C138" s="212" t="str">
        <f>ADAPTAÇÕES!C139</f>
        <v xml:space="preserve">Chapas para suporte </v>
      </c>
      <c r="D138" s="155" t="str">
        <f>ADAPTAÇÕES!D139</f>
        <v>UN</v>
      </c>
      <c r="E138" s="410">
        <f>ADAPTAÇÕES!E139</f>
        <v>3</v>
      </c>
      <c r="F138" s="158">
        <f>ADAPTAÇÕES!H139</f>
        <v>128</v>
      </c>
      <c r="G138" s="159">
        <f>ADAPTAÇÕES!K139</f>
        <v>384</v>
      </c>
      <c r="H138" s="160"/>
      <c r="I138" s="293"/>
      <c r="J138" s="293"/>
      <c r="K138" s="295"/>
      <c r="L138" s="297"/>
      <c r="M138" s="290"/>
      <c r="N138" s="291"/>
      <c r="O138" s="293"/>
      <c r="P138" s="161"/>
      <c r="Q138" s="162">
        <v>0</v>
      </c>
      <c r="R138" s="410">
        <v>0</v>
      </c>
      <c r="S138" s="163">
        <v>0</v>
      </c>
      <c r="T138" s="164">
        <f t="shared" si="134"/>
        <v>0</v>
      </c>
      <c r="U138" s="156">
        <v>0</v>
      </c>
      <c r="V138" s="163">
        <f t="shared" si="136"/>
        <v>0</v>
      </c>
      <c r="W138" s="162">
        <f t="shared" si="137"/>
        <v>0</v>
      </c>
      <c r="X138" s="156">
        <f t="shared" si="138"/>
        <v>0</v>
      </c>
      <c r="Y138" s="163">
        <f t="shared" si="139"/>
        <v>0</v>
      </c>
    </row>
    <row r="139" spans="1:25" s="55" customFormat="1" ht="32.1" customHeight="1">
      <c r="A139" s="165" t="str">
        <f>ADAPTAÇÕES!A140</f>
        <v>8.40</v>
      </c>
      <c r="B139" s="281" t="str">
        <f>ADAPTAÇÕES!B140</f>
        <v>37557</v>
      </c>
      <c r="C139" s="212" t="str">
        <f>ADAPTAÇÕES!C140</f>
        <v>PLACA DE SINALIZACAO DE SEGURANCA CONTRA INCENDIO, FOTOLUMINESCENTE, QUADRADA, *14 X 14* CM, EM PVC *2* MM ANTI-CHAMAS (SIMBOLOS, CORES E PICTOGRAMAS CONFORME NBR 16820)</v>
      </c>
      <c r="D139" s="155" t="str">
        <f>ADAPTAÇÕES!D140</f>
        <v>UN</v>
      </c>
      <c r="E139" s="410">
        <f>ADAPTAÇÕES!E140</f>
        <v>3</v>
      </c>
      <c r="F139" s="158">
        <f>ADAPTAÇÕES!H140</f>
        <v>12.77</v>
      </c>
      <c r="G139" s="159">
        <f>ADAPTAÇÕES!K140</f>
        <v>38.31</v>
      </c>
      <c r="H139" s="160">
        <f>G139/$G$154</f>
        <v>0.00019694423646347104</v>
      </c>
      <c r="I139" s="293"/>
      <c r="J139" s="293"/>
      <c r="K139" s="295"/>
      <c r="L139" s="297"/>
      <c r="M139" s="290">
        <f>G139/$G$50</f>
        <v>0.0014128675613131415</v>
      </c>
      <c r="N139" s="291"/>
      <c r="O139" s="293"/>
      <c r="P139" s="161">
        <f aca="true" t="shared" si="141" ref="P139:P140">G139*1.2</f>
        <v>45.972</v>
      </c>
      <c r="Q139" s="162">
        <v>0</v>
      </c>
      <c r="R139" s="410">
        <v>0</v>
      </c>
      <c r="S139" s="163">
        <v>0</v>
      </c>
      <c r="T139" s="164">
        <f t="shared" si="134"/>
        <v>0</v>
      </c>
      <c r="U139" s="156">
        <v>0</v>
      </c>
      <c r="V139" s="163">
        <f t="shared" si="136"/>
        <v>0</v>
      </c>
      <c r="W139" s="162">
        <f t="shared" si="137"/>
        <v>0</v>
      </c>
      <c r="X139" s="156">
        <f t="shared" si="138"/>
        <v>0</v>
      </c>
      <c r="Y139" s="163">
        <f t="shared" si="139"/>
        <v>0</v>
      </c>
    </row>
    <row r="140" spans="1:25" s="55" customFormat="1" ht="32.1" customHeight="1">
      <c r="A140" s="165" t="str">
        <f>ADAPTAÇÕES!A141</f>
        <v>8.41</v>
      </c>
      <c r="B140" s="281" t="str">
        <f>ADAPTAÇÕES!B141</f>
        <v>37.13.650</v>
      </c>
      <c r="C140" s="212" t="str">
        <f>ADAPTAÇÕES!C141</f>
        <v>Disjuntor termomagnético, tripolar 220/380 V, corrente de 10 A até 50 A</v>
      </c>
      <c r="D140" s="155" t="str">
        <f>ADAPTAÇÕES!D141</f>
        <v>UN</v>
      </c>
      <c r="E140" s="410">
        <f>ADAPTAÇÕES!E141</f>
        <v>1</v>
      </c>
      <c r="F140" s="158">
        <f>ADAPTAÇÕES!H141</f>
        <v>156.72</v>
      </c>
      <c r="G140" s="159">
        <f>ADAPTAÇÕES!K141</f>
        <v>156.72</v>
      </c>
      <c r="H140" s="160">
        <f>G140/$G$154</f>
        <v>0.0008056669469735103</v>
      </c>
      <c r="I140" s="293"/>
      <c r="J140" s="293"/>
      <c r="K140" s="295"/>
      <c r="L140" s="297"/>
      <c r="M140" s="290">
        <f>G140/$G$50</f>
        <v>0.005779812169381246</v>
      </c>
      <c r="N140" s="291"/>
      <c r="O140" s="293"/>
      <c r="P140" s="161">
        <f t="shared" si="141"/>
        <v>188.064</v>
      </c>
      <c r="Q140" s="162">
        <v>0</v>
      </c>
      <c r="R140" s="410">
        <v>0</v>
      </c>
      <c r="S140" s="163">
        <v>0</v>
      </c>
      <c r="T140" s="164">
        <f t="shared" si="134"/>
        <v>0</v>
      </c>
      <c r="U140" s="156">
        <v>0</v>
      </c>
      <c r="V140" s="163">
        <f aca="true" t="shared" si="142" ref="V140:V144">U140*F140</f>
        <v>0</v>
      </c>
      <c r="W140" s="162">
        <f aca="true" t="shared" si="143" ref="W140:W144">T140+Q140</f>
        <v>0</v>
      </c>
      <c r="X140" s="156">
        <f aca="true" t="shared" si="144" ref="X140:X144">R140+U140</f>
        <v>0</v>
      </c>
      <c r="Y140" s="163">
        <f aca="true" t="shared" si="145" ref="Y140:Y144">V140+S140</f>
        <v>0</v>
      </c>
    </row>
    <row r="141" spans="1:25" s="55" customFormat="1" ht="32.1" customHeight="1">
      <c r="A141" s="165" t="str">
        <f>ADAPTAÇÕES!A142</f>
        <v>8.42</v>
      </c>
      <c r="B141" s="281" t="str">
        <f>ADAPTAÇÕES!B142</f>
        <v>39961</v>
      </c>
      <c r="C141" s="212" t="str">
        <f>ADAPTAÇÕES!C142</f>
        <v>SILICONE ACETICO USO GERAL INCOLOR 280 G</v>
      </c>
      <c r="D141" s="155" t="str">
        <f>ADAPTAÇÕES!D142</f>
        <v>UN</v>
      </c>
      <c r="E141" s="410">
        <f>ADAPTAÇÕES!E142</f>
        <v>3</v>
      </c>
      <c r="F141" s="158">
        <f>ADAPTAÇÕES!H142</f>
        <v>23.07</v>
      </c>
      <c r="G141" s="159">
        <f>ADAPTAÇÕES!K142</f>
        <v>69.21000000000001</v>
      </c>
      <c r="H141" s="160"/>
      <c r="I141" s="293"/>
      <c r="J141" s="293"/>
      <c r="K141" s="295"/>
      <c r="L141" s="297"/>
      <c r="M141" s="290"/>
      <c r="N141" s="291"/>
      <c r="O141" s="293"/>
      <c r="P141" s="161"/>
      <c r="Q141" s="162">
        <v>0</v>
      </c>
      <c r="R141" s="410">
        <v>0</v>
      </c>
      <c r="S141" s="163">
        <v>0</v>
      </c>
      <c r="T141" s="164">
        <f t="shared" si="134"/>
        <v>0</v>
      </c>
      <c r="U141" s="156">
        <v>0</v>
      </c>
      <c r="V141" s="163">
        <f t="shared" si="142"/>
        <v>0</v>
      </c>
      <c r="W141" s="162">
        <f t="shared" si="143"/>
        <v>0</v>
      </c>
      <c r="X141" s="156">
        <f t="shared" si="144"/>
        <v>0</v>
      </c>
      <c r="Y141" s="163">
        <f t="shared" si="145"/>
        <v>0</v>
      </c>
    </row>
    <row r="142" spans="1:25" s="55" customFormat="1" ht="32.1" customHeight="1">
      <c r="A142" s="165" t="str">
        <f>ADAPTAÇÕES!A143</f>
        <v>8.43</v>
      </c>
      <c r="B142" s="281" t="str">
        <f>ADAPTAÇÕES!B143</f>
        <v>21127</v>
      </c>
      <c r="C142" s="212" t="str">
        <f>ADAPTAÇÕES!C143</f>
        <v>FITA ISOLANTE ADESIVA ANTICHAMA, USO ATE 750 V, EM ROLO DE 19 MM X 5 M</v>
      </c>
      <c r="D142" s="155" t="str">
        <f>ADAPTAÇÕES!D143</f>
        <v>UN</v>
      </c>
      <c r="E142" s="410">
        <f>ADAPTAÇÕES!E143</f>
        <v>2</v>
      </c>
      <c r="F142" s="158">
        <f>ADAPTAÇÕES!H143</f>
        <v>6.07</v>
      </c>
      <c r="G142" s="159">
        <f>ADAPTAÇÕES!K143</f>
        <v>12.14</v>
      </c>
      <c r="H142" s="160">
        <f>G142/$G$154</f>
        <v>6.240937172191434E-05</v>
      </c>
      <c r="I142" s="293"/>
      <c r="J142" s="293"/>
      <c r="K142" s="295"/>
      <c r="L142" s="297"/>
      <c r="M142" s="290">
        <f>G142/$G$50</f>
        <v>0.0004477215399201655</v>
      </c>
      <c r="N142" s="291"/>
      <c r="O142" s="293"/>
      <c r="P142" s="161">
        <f aca="true" t="shared" si="146" ref="P142">G142*1.2</f>
        <v>14.568</v>
      </c>
      <c r="Q142" s="162">
        <v>0</v>
      </c>
      <c r="R142" s="410">
        <v>0</v>
      </c>
      <c r="S142" s="163">
        <v>0</v>
      </c>
      <c r="T142" s="164">
        <f t="shared" si="134"/>
        <v>0</v>
      </c>
      <c r="U142" s="156">
        <v>0</v>
      </c>
      <c r="V142" s="163">
        <f t="shared" si="142"/>
        <v>0</v>
      </c>
      <c r="W142" s="162">
        <f t="shared" si="143"/>
        <v>0</v>
      </c>
      <c r="X142" s="156">
        <f t="shared" si="144"/>
        <v>0</v>
      </c>
      <c r="Y142" s="163">
        <f t="shared" si="145"/>
        <v>0</v>
      </c>
    </row>
    <row r="143" spans="1:25" s="55" customFormat="1" ht="32.1" customHeight="1">
      <c r="A143" s="165" t="str">
        <f>ADAPTAÇÕES!A144</f>
        <v>8.44</v>
      </c>
      <c r="B143" s="281" t="str">
        <f>ADAPTAÇÕES!B144</f>
        <v>COTAÇÃO</v>
      </c>
      <c r="C143" s="212" t="str">
        <f>ADAPTAÇÕES!C144</f>
        <v>Serviços para adaptação de roscas</v>
      </c>
      <c r="D143" s="155" t="str">
        <f>ADAPTAÇÕES!D144</f>
        <v>UN</v>
      </c>
      <c r="E143" s="410">
        <f>ADAPTAÇÕES!E144</f>
        <v>10</v>
      </c>
      <c r="F143" s="158">
        <f>ADAPTAÇÕES!H144</f>
        <v>30</v>
      </c>
      <c r="G143" s="159">
        <f>ADAPTAÇÕES!K144</f>
        <v>300</v>
      </c>
      <c r="H143" s="160"/>
      <c r="I143" s="293"/>
      <c r="J143" s="293"/>
      <c r="K143" s="295"/>
      <c r="L143" s="297"/>
      <c r="M143" s="290"/>
      <c r="N143" s="291"/>
      <c r="O143" s="293"/>
      <c r="P143" s="161"/>
      <c r="Q143" s="162">
        <v>0</v>
      </c>
      <c r="R143" s="410">
        <v>0</v>
      </c>
      <c r="S143" s="163">
        <v>0</v>
      </c>
      <c r="T143" s="164">
        <f t="shared" si="134"/>
        <v>0</v>
      </c>
      <c r="U143" s="156">
        <v>0</v>
      </c>
      <c r="V143" s="163">
        <f t="shared" si="142"/>
        <v>0</v>
      </c>
      <c r="W143" s="162">
        <f t="shared" si="143"/>
        <v>0</v>
      </c>
      <c r="X143" s="156">
        <f t="shared" si="144"/>
        <v>0</v>
      </c>
      <c r="Y143" s="163">
        <f t="shared" si="145"/>
        <v>0</v>
      </c>
    </row>
    <row r="144" spans="1:25" s="55" customFormat="1" ht="32.1" customHeight="1">
      <c r="A144" s="165" t="str">
        <f>ADAPTAÇÕES!A145</f>
        <v>8.45</v>
      </c>
      <c r="B144" s="281" t="str">
        <f>ADAPTAÇÕES!B145</f>
        <v>COTAÇÃO</v>
      </c>
      <c r="C144" s="212" t="str">
        <f>ADAPTAÇÕES!C145</f>
        <v>Tomada de água de 3", tubo, acoplamento, peças hidráulicas</v>
      </c>
      <c r="D144" s="155" t="str">
        <f>ADAPTAÇÕES!D145</f>
        <v>VB</v>
      </c>
      <c r="E144" s="410">
        <f>ADAPTAÇÕES!E145</f>
        <v>1</v>
      </c>
      <c r="F144" s="158">
        <f>ADAPTAÇÕES!H145</f>
        <v>480</v>
      </c>
      <c r="G144" s="159">
        <f>ADAPTAÇÕES!K145</f>
        <v>480</v>
      </c>
      <c r="H144" s="160">
        <f>G144/$G$154</f>
        <v>0.0024675863613277497</v>
      </c>
      <c r="I144" s="293"/>
      <c r="J144" s="293"/>
      <c r="K144" s="295"/>
      <c r="L144" s="297"/>
      <c r="M144" s="290">
        <f>G144/$G$50</f>
        <v>0.01770233436257656</v>
      </c>
      <c r="N144" s="291"/>
      <c r="O144" s="293"/>
      <c r="P144" s="161">
        <f aca="true" t="shared" si="147" ref="P144:P145">G144*1.2</f>
        <v>576</v>
      </c>
      <c r="Q144" s="162">
        <v>0</v>
      </c>
      <c r="R144" s="410">
        <v>0</v>
      </c>
      <c r="S144" s="163">
        <v>0</v>
      </c>
      <c r="T144" s="164">
        <f t="shared" si="134"/>
        <v>0</v>
      </c>
      <c r="U144" s="156">
        <v>0</v>
      </c>
      <c r="V144" s="163">
        <f t="shared" si="142"/>
        <v>0</v>
      </c>
      <c r="W144" s="162">
        <f t="shared" si="143"/>
        <v>0</v>
      </c>
      <c r="X144" s="156">
        <f t="shared" si="144"/>
        <v>0</v>
      </c>
      <c r="Y144" s="163">
        <f t="shared" si="145"/>
        <v>0</v>
      </c>
    </row>
    <row r="145" spans="1:25" s="55" customFormat="1" ht="32.1" customHeight="1">
      <c r="A145" s="165" t="str">
        <f>ADAPTAÇÕES!A146</f>
        <v>8.46</v>
      </c>
      <c r="B145" s="281" t="str">
        <f>ADAPTAÇÕES!B146</f>
        <v>10527</v>
      </c>
      <c r="C145" s="212" t="str">
        <f>ADAPTAÇÕES!C146</f>
        <v>LOCACAO DE ANDAIME METALICO TUBULAR DE ENCAIXE, TIPO DE TORRE, COM LARGURA DE 1 ATE 1,5 M E ALTURA DE *1,00* M (INCLUSO SAPATAS FIXAS OU RODIZIOS)</v>
      </c>
      <c r="D145" s="155" t="str">
        <f>ADAPTAÇÕES!D146</f>
        <v>MxMES</v>
      </c>
      <c r="E145" s="410">
        <f>ADAPTAÇÕES!E146</f>
        <v>8</v>
      </c>
      <c r="F145" s="158">
        <f>ADAPTAÇÕES!H146</f>
        <v>20.4</v>
      </c>
      <c r="G145" s="159">
        <f>ADAPTAÇÕES!K146</f>
        <v>163.2</v>
      </c>
      <c r="H145" s="160">
        <f>G145/$G$154</f>
        <v>0.0008389793628514349</v>
      </c>
      <c r="I145" s="293"/>
      <c r="J145" s="293"/>
      <c r="K145" s="295"/>
      <c r="L145" s="297"/>
      <c r="M145" s="290">
        <f>G145/$G$50</f>
        <v>0.006018793683276029</v>
      </c>
      <c r="N145" s="291"/>
      <c r="O145" s="293"/>
      <c r="P145" s="161">
        <f t="shared" si="147"/>
        <v>195.83999999999997</v>
      </c>
      <c r="Q145" s="162">
        <v>0</v>
      </c>
      <c r="R145" s="410">
        <v>0</v>
      </c>
      <c r="S145" s="163">
        <v>0</v>
      </c>
      <c r="T145" s="164">
        <f t="shared" si="134"/>
        <v>0</v>
      </c>
      <c r="U145" s="156">
        <v>0</v>
      </c>
      <c r="V145" s="163">
        <f aca="true" t="shared" si="148" ref="V145:V150">U145*F145</f>
        <v>0</v>
      </c>
      <c r="W145" s="162">
        <f aca="true" t="shared" si="149" ref="W145:W150">T145+Q145</f>
        <v>0</v>
      </c>
      <c r="X145" s="156">
        <f aca="true" t="shared" si="150" ref="X145:X150">R145+U145</f>
        <v>0</v>
      </c>
      <c r="Y145" s="163">
        <f aca="true" t="shared" si="151" ref="Y145:Y150">V145+S145</f>
        <v>0</v>
      </c>
    </row>
    <row r="146" spans="1:25" s="55" customFormat="1" ht="32.1" customHeight="1">
      <c r="A146" s="165" t="str">
        <f>ADAPTAÇÕES!A147</f>
        <v>8.47</v>
      </c>
      <c r="B146" s="281" t="str">
        <f>ADAPTAÇÕES!B147</f>
        <v>COTAÇÃO</v>
      </c>
      <c r="C146" s="212" t="str">
        <f>ADAPTAÇÕES!C147</f>
        <v>Locação de guindaste</v>
      </c>
      <c r="D146" s="155" t="str">
        <f>ADAPTAÇÕES!D147</f>
        <v>DIÁRIA</v>
      </c>
      <c r="E146" s="410">
        <f>ADAPTAÇÕES!E147</f>
        <v>1</v>
      </c>
      <c r="F146" s="158">
        <f>ADAPTAÇÕES!H147</f>
        <v>3500</v>
      </c>
      <c r="G146" s="159">
        <f>ADAPTAÇÕES!K147</f>
        <v>3500</v>
      </c>
      <c r="H146" s="160"/>
      <c r="I146" s="293"/>
      <c r="J146" s="293"/>
      <c r="K146" s="295"/>
      <c r="L146" s="297"/>
      <c r="M146" s="290"/>
      <c r="N146" s="291"/>
      <c r="O146" s="293"/>
      <c r="P146" s="161"/>
      <c r="Q146" s="162">
        <v>0</v>
      </c>
      <c r="R146" s="410">
        <v>0</v>
      </c>
      <c r="S146" s="163">
        <v>0</v>
      </c>
      <c r="T146" s="164">
        <f t="shared" si="134"/>
        <v>0</v>
      </c>
      <c r="U146" s="156">
        <v>0</v>
      </c>
      <c r="V146" s="163">
        <f t="shared" si="148"/>
        <v>0</v>
      </c>
      <c r="W146" s="162">
        <f t="shared" si="149"/>
        <v>0</v>
      </c>
      <c r="X146" s="156">
        <f t="shared" si="150"/>
        <v>0</v>
      </c>
      <c r="Y146" s="163">
        <f t="shared" si="151"/>
        <v>0</v>
      </c>
    </row>
    <row r="147" spans="1:25" s="55" customFormat="1" ht="32.1" customHeight="1">
      <c r="A147" s="165" t="str">
        <f>ADAPTAÇÕES!A148</f>
        <v>8.48</v>
      </c>
      <c r="B147" s="281" t="str">
        <f>ADAPTAÇÕES!B148</f>
        <v>COTAÇÃO</v>
      </c>
      <c r="C147" s="212" t="str">
        <f>ADAPTAÇÕES!C148</f>
        <v xml:space="preserve">Taxa de mobilização e desmobilização </v>
      </c>
      <c r="D147" s="155" t="str">
        <f>ADAPTAÇÕES!D148</f>
        <v>VB</v>
      </c>
      <c r="E147" s="410">
        <f>ADAPTAÇÕES!E148</f>
        <v>1</v>
      </c>
      <c r="F147" s="158">
        <f>ADAPTAÇÕES!H148</f>
        <v>600</v>
      </c>
      <c r="G147" s="159">
        <f>ADAPTAÇÕES!K148</f>
        <v>600</v>
      </c>
      <c r="H147" s="160">
        <f>G147/$G$154</f>
        <v>0.003084482951659687</v>
      </c>
      <c r="I147" s="293"/>
      <c r="J147" s="293"/>
      <c r="K147" s="295"/>
      <c r="L147" s="297"/>
      <c r="M147" s="290">
        <f>G147/$G$50</f>
        <v>0.022127917953220697</v>
      </c>
      <c r="N147" s="291"/>
      <c r="O147" s="293"/>
      <c r="P147" s="161">
        <f aca="true" t="shared" si="152" ref="P147">G147*1.2</f>
        <v>720</v>
      </c>
      <c r="Q147" s="162">
        <v>0</v>
      </c>
      <c r="R147" s="410">
        <v>0</v>
      </c>
      <c r="S147" s="163">
        <v>0</v>
      </c>
      <c r="T147" s="164">
        <f t="shared" si="134"/>
        <v>0</v>
      </c>
      <c r="U147" s="156">
        <v>0</v>
      </c>
      <c r="V147" s="163">
        <f t="shared" si="148"/>
        <v>0</v>
      </c>
      <c r="W147" s="162">
        <f t="shared" si="149"/>
        <v>0</v>
      </c>
      <c r="X147" s="156">
        <f t="shared" si="150"/>
        <v>0</v>
      </c>
      <c r="Y147" s="163">
        <f t="shared" si="151"/>
        <v>0</v>
      </c>
    </row>
    <row r="148" spans="1:25" s="55" customFormat="1" ht="32.1" customHeight="1">
      <c r="A148" s="165" t="str">
        <f>ADAPTAÇÕES!A149</f>
        <v>8.49</v>
      </c>
      <c r="B148" s="281" t="str">
        <f>ADAPTAÇÕES!B149</f>
        <v>COTAÇÃO</v>
      </c>
      <c r="C148" s="212" t="str">
        <f>ADAPTAÇÕES!C149</f>
        <v>Base em concreto armado para apoio da caixa d´água (mão de obra e materiais)</v>
      </c>
      <c r="D148" s="155" t="str">
        <f>ADAPTAÇÕES!D149</f>
        <v>VB</v>
      </c>
      <c r="E148" s="410">
        <f>ADAPTAÇÕES!E149</f>
        <v>1</v>
      </c>
      <c r="F148" s="158">
        <f>ADAPTAÇÕES!H149</f>
        <v>4500</v>
      </c>
      <c r="G148" s="159">
        <f>ADAPTAÇÕES!K149</f>
        <v>4500</v>
      </c>
      <c r="H148" s="160"/>
      <c r="I148" s="293"/>
      <c r="J148" s="293"/>
      <c r="K148" s="295"/>
      <c r="L148" s="297"/>
      <c r="M148" s="290"/>
      <c r="N148" s="291"/>
      <c r="O148" s="293"/>
      <c r="P148" s="161"/>
      <c r="Q148" s="162">
        <v>0</v>
      </c>
      <c r="R148" s="410">
        <v>0</v>
      </c>
      <c r="S148" s="163">
        <v>0</v>
      </c>
      <c r="T148" s="164">
        <f t="shared" si="134"/>
        <v>0</v>
      </c>
      <c r="U148" s="156">
        <v>0</v>
      </c>
      <c r="V148" s="163">
        <f t="shared" si="148"/>
        <v>0</v>
      </c>
      <c r="W148" s="162">
        <f t="shared" si="149"/>
        <v>0</v>
      </c>
      <c r="X148" s="156">
        <f t="shared" si="150"/>
        <v>0</v>
      </c>
      <c r="Y148" s="163">
        <f t="shared" si="151"/>
        <v>0</v>
      </c>
    </row>
    <row r="149" spans="1:25" s="55" customFormat="1" ht="32.1" customHeight="1">
      <c r="A149" s="165" t="str">
        <f>ADAPTAÇÕES!A150</f>
        <v>8.50</v>
      </c>
      <c r="B149" s="281" t="str">
        <f>ADAPTAÇÕES!B150</f>
        <v>COTAÇÃO</v>
      </c>
      <c r="C149" s="212" t="str">
        <f>ADAPTAÇÕES!C150</f>
        <v>Construção de abrigo coberto para bomba com 6 m2 (mao de obra e materiais)</v>
      </c>
      <c r="D149" s="155" t="str">
        <f>ADAPTAÇÕES!D150</f>
        <v>VB</v>
      </c>
      <c r="E149" s="410">
        <f>ADAPTAÇÕES!E150</f>
        <v>1</v>
      </c>
      <c r="F149" s="158">
        <f>ADAPTAÇÕES!H150</f>
        <v>3000</v>
      </c>
      <c r="G149" s="159">
        <f>ADAPTAÇÕES!K150</f>
        <v>3000</v>
      </c>
      <c r="H149" s="160">
        <f>G149/$G$154</f>
        <v>0.015422414758298437</v>
      </c>
      <c r="I149" s="293"/>
      <c r="J149" s="293"/>
      <c r="K149" s="295"/>
      <c r="L149" s="297"/>
      <c r="M149" s="290">
        <f>G149/$G$50</f>
        <v>0.11063958976610348</v>
      </c>
      <c r="N149" s="291"/>
      <c r="O149" s="293"/>
      <c r="P149" s="161">
        <f aca="true" t="shared" si="153" ref="P149">G149*1.2</f>
        <v>3600</v>
      </c>
      <c r="Q149" s="162">
        <v>0</v>
      </c>
      <c r="R149" s="410">
        <v>0</v>
      </c>
      <c r="S149" s="163">
        <v>0</v>
      </c>
      <c r="T149" s="164">
        <f aca="true" t="shared" si="154" ref="T149">U149/E149</f>
        <v>0</v>
      </c>
      <c r="U149" s="156">
        <v>0</v>
      </c>
      <c r="V149" s="163">
        <f aca="true" t="shared" si="155" ref="V149">U149*F149</f>
        <v>0</v>
      </c>
      <c r="W149" s="162">
        <f aca="true" t="shared" si="156" ref="W149">T149+Q149</f>
        <v>0</v>
      </c>
      <c r="X149" s="156">
        <f aca="true" t="shared" si="157" ref="X149">R149+U149</f>
        <v>0</v>
      </c>
      <c r="Y149" s="163">
        <f aca="true" t="shared" si="158" ref="Y149">V149+S149</f>
        <v>0</v>
      </c>
    </row>
    <row r="150" spans="1:25" s="55" customFormat="1" ht="32.1" customHeight="1">
      <c r="A150" s="165" t="str">
        <f>ADAPTAÇÕES!A151</f>
        <v>8.51</v>
      </c>
      <c r="B150" s="281" t="str">
        <f>ADAPTAÇÕES!B151</f>
        <v>COTAÇÃO</v>
      </c>
      <c r="C150" s="212" t="str">
        <f>ADAPTAÇÕES!C151</f>
        <v>Guarda-corpo (adequação da estrutura existente - sacada no salão onde são realizadas as sessões de câmara)</v>
      </c>
      <c r="D150" s="155" t="str">
        <f>ADAPTAÇÕES!D151</f>
        <v>VB</v>
      </c>
      <c r="E150" s="410">
        <f>ADAPTAÇÕES!E151</f>
        <v>1</v>
      </c>
      <c r="F150" s="158">
        <f>ADAPTAÇÕES!H151</f>
        <v>800</v>
      </c>
      <c r="G150" s="159">
        <f>ADAPTAÇÕES!K151</f>
        <v>800</v>
      </c>
      <c r="H150" s="160">
        <f>G150/$G$154</f>
        <v>0.00411264393554625</v>
      </c>
      <c r="I150" s="293"/>
      <c r="J150" s="293"/>
      <c r="K150" s="295"/>
      <c r="L150" s="297"/>
      <c r="M150" s="290">
        <f>G150/$G$50</f>
        <v>0.029503890604294262</v>
      </c>
      <c r="N150" s="291"/>
      <c r="O150" s="293"/>
      <c r="P150" s="161">
        <f aca="true" t="shared" si="159" ref="P150:P151">G150*1.2</f>
        <v>960</v>
      </c>
      <c r="Q150" s="162">
        <v>0</v>
      </c>
      <c r="R150" s="410">
        <v>0</v>
      </c>
      <c r="S150" s="163">
        <v>0</v>
      </c>
      <c r="T150" s="164">
        <f t="shared" si="134"/>
        <v>0</v>
      </c>
      <c r="U150" s="156">
        <v>0</v>
      </c>
      <c r="V150" s="163">
        <f t="shared" si="148"/>
        <v>0</v>
      </c>
      <c r="W150" s="162">
        <f t="shared" si="149"/>
        <v>0</v>
      </c>
      <c r="X150" s="156">
        <f t="shared" si="150"/>
        <v>0</v>
      </c>
      <c r="Y150" s="163">
        <f t="shared" si="151"/>
        <v>0</v>
      </c>
    </row>
    <row r="151" spans="1:25" s="55" customFormat="1" ht="32.1" customHeight="1">
      <c r="A151" s="165" t="str">
        <f>ADAPTAÇÕES!A152</f>
        <v>8.52</v>
      </c>
      <c r="B151" s="281" t="str">
        <f>ADAPTAÇÕES!B152</f>
        <v>COTAÇÃO</v>
      </c>
      <c r="C151" s="212" t="str">
        <f>ADAPTAÇÕES!C152</f>
        <v>Mão de obra para a instalação de todos os equipamentos de prevenção e combate a incêndio</v>
      </c>
      <c r="D151" s="155" t="str">
        <f>ADAPTAÇÕES!D152</f>
        <v>VB</v>
      </c>
      <c r="E151" s="410">
        <f>ADAPTAÇÕES!E152</f>
        <v>1</v>
      </c>
      <c r="F151" s="158">
        <f>ADAPTAÇÕES!H152</f>
        <v>28000</v>
      </c>
      <c r="G151" s="159">
        <f>ADAPTAÇÕES!K152</f>
        <v>28000</v>
      </c>
      <c r="H151" s="160">
        <f>G151/$G$154</f>
        <v>0.14394253774411875</v>
      </c>
      <c r="I151" s="293"/>
      <c r="J151" s="293"/>
      <c r="K151" s="295"/>
      <c r="L151" s="297"/>
      <c r="M151" s="290">
        <f>G151/$G$50</f>
        <v>1.0326361711502992</v>
      </c>
      <c r="N151" s="291"/>
      <c r="O151" s="293"/>
      <c r="P151" s="161">
        <f t="shared" si="159"/>
        <v>33600</v>
      </c>
      <c r="Q151" s="162">
        <v>0</v>
      </c>
      <c r="R151" s="410">
        <v>0</v>
      </c>
      <c r="S151" s="163">
        <v>0</v>
      </c>
      <c r="T151" s="164">
        <f t="shared" si="134"/>
        <v>0</v>
      </c>
      <c r="U151" s="156">
        <v>0</v>
      </c>
      <c r="V151" s="163">
        <f aca="true" t="shared" si="160" ref="V151">U151*F151</f>
        <v>0</v>
      </c>
      <c r="W151" s="162">
        <f aca="true" t="shared" si="161" ref="W151">T151+Q151</f>
        <v>0</v>
      </c>
      <c r="X151" s="156">
        <f aca="true" t="shared" si="162" ref="X151">R151+U151</f>
        <v>0</v>
      </c>
      <c r="Y151" s="163">
        <f aca="true" t="shared" si="163" ref="Y151">V151+S151</f>
        <v>0</v>
      </c>
    </row>
    <row r="152" spans="1:25" s="359" customFormat="1" ht="23.1" customHeight="1">
      <c r="A152" s="360"/>
      <c r="B152" s="373"/>
      <c r="C152" s="339" t="s">
        <v>7520</v>
      </c>
      <c r="D152" s="354" t="str">
        <f>A99</f>
        <v>8.</v>
      </c>
      <c r="E152" s="374"/>
      <c r="F152" s="375"/>
      <c r="G152" s="343">
        <f>SUM(G100:G151)</f>
        <v>100275.35859999998</v>
      </c>
      <c r="H152" s="344">
        <f>SUBTOTAL(9,H132:H151)</f>
        <v>0.17878726614725182</v>
      </c>
      <c r="I152" s="170"/>
      <c r="J152" s="167">
        <f>G152*1.2</f>
        <v>120330.43031999997</v>
      </c>
      <c r="K152" s="168">
        <f>SUM(K132:K151)*$J$50</f>
        <v>0</v>
      </c>
      <c r="L152" s="168">
        <f>SUM(L132:L151)*$J$50</f>
        <v>1014.72</v>
      </c>
      <c r="M152" s="168">
        <f>SUM(M132:M151)*$J$50</f>
        <v>40718.96231999999</v>
      </c>
      <c r="N152" s="168">
        <f>SUM(N132:N151)*$J$50</f>
        <v>0</v>
      </c>
      <c r="O152" s="170"/>
      <c r="P152" s="169">
        <f>SUBTOTAL(9,P132:P151)</f>
        <v>41733.68232</v>
      </c>
      <c r="Q152" s="348">
        <f>S152/G152</f>
        <v>0</v>
      </c>
      <c r="R152" s="173"/>
      <c r="S152" s="343">
        <f>SUM(S100:S151)</f>
        <v>0</v>
      </c>
      <c r="T152" s="348">
        <f>V152/G152</f>
        <v>0</v>
      </c>
      <c r="U152" s="173"/>
      <c r="V152" s="343">
        <f>SUBTOTAL(9,V100:V151)</f>
        <v>0</v>
      </c>
      <c r="W152" s="349">
        <f>Q152+T152</f>
        <v>0</v>
      </c>
      <c r="X152" s="341"/>
      <c r="Y152" s="350">
        <f>S152+V152</f>
        <v>0</v>
      </c>
    </row>
    <row r="153" spans="1:25" s="55" customFormat="1" ht="17.1" customHeight="1" thickBot="1">
      <c r="A153" s="10"/>
      <c r="B153" s="11"/>
      <c r="C153" s="12"/>
      <c r="D153" s="13"/>
      <c r="E153" s="14"/>
      <c r="F153" s="15"/>
      <c r="G153" s="181"/>
      <c r="H153" s="16"/>
      <c r="K153" s="301" t="e">
        <f>#REF!+#REF!+#REF!+#REF!+#REF!+K50</f>
        <v>#REF!</v>
      </c>
      <c r="L153" s="302" t="e">
        <f>#REF!+#REF!+#REF!+#REF!+#REF!+L50</f>
        <v>#REF!</v>
      </c>
      <c r="M153" s="303" t="e">
        <f>#REF!+#REF!+#REF!+#REF!+#REF!+M50</f>
        <v>#REF!</v>
      </c>
      <c r="N153" s="304" t="e">
        <f>#REF!+#REF!+#REF!+#REF!+#REF!+N50</f>
        <v>#REF!</v>
      </c>
      <c r="Q153" s="305"/>
      <c r="R153" s="306"/>
      <c r="S153" s="307"/>
      <c r="T153" s="305"/>
      <c r="U153" s="306"/>
      <c r="V153" s="307"/>
      <c r="W153" s="305"/>
      <c r="X153" s="306"/>
      <c r="Y153" s="307"/>
    </row>
    <row r="154" spans="1:25" s="316" customFormat="1" ht="23.1" customHeight="1" thickBot="1" thickTop="1">
      <c r="A154" s="551"/>
      <c r="B154" s="552"/>
      <c r="C154" s="553" t="s">
        <v>7521</v>
      </c>
      <c r="D154" s="553"/>
      <c r="E154" s="553"/>
      <c r="F154" s="362"/>
      <c r="G154" s="363">
        <f>G24+G44+G50+G61+G84+G89+G97+G152</f>
        <v>194522.0672</v>
      </c>
      <c r="H154" s="364">
        <v>1</v>
      </c>
      <c r="K154" s="365"/>
      <c r="Q154" s="366"/>
      <c r="R154" s="367"/>
      <c r="S154" s="363">
        <f>SUM(S152+S97+S89+S50+S44+S24+S84)</f>
        <v>0</v>
      </c>
      <c r="T154" s="366">
        <f>V154/G154</f>
        <v>0</v>
      </c>
      <c r="U154" s="367"/>
      <c r="V154" s="444">
        <f>SUM(V152+V97+V89+V84+V50+V44+V24)</f>
        <v>0</v>
      </c>
      <c r="W154" s="366">
        <f>Q154+T154</f>
        <v>0</v>
      </c>
      <c r="X154" s="367"/>
      <c r="Y154" s="363">
        <f>V154+S154</f>
        <v>0</v>
      </c>
    </row>
    <row r="155" spans="1:27" s="316" customFormat="1" ht="23.1" customHeight="1" thickBot="1" thickTop="1">
      <c r="A155" s="551"/>
      <c r="B155" s="552"/>
      <c r="C155" s="553" t="s">
        <v>7522</v>
      </c>
      <c r="D155" s="553"/>
      <c r="E155" s="553"/>
      <c r="F155" s="407">
        <f>ADAPTAÇÕES!H155</f>
        <v>0.25</v>
      </c>
      <c r="G155" s="363">
        <f>G154*(1+F155)</f>
        <v>243152.58399999997</v>
      </c>
      <c r="H155" s="364">
        <f>G155/G154</f>
        <v>1.25</v>
      </c>
      <c r="J155" s="213" t="e">
        <f>#REF!+#REF!+#REF!+#REF!+J44+#REF!</f>
        <v>#REF!</v>
      </c>
      <c r="K155" s="365"/>
      <c r="P155" s="368">
        <f>SUBTOTAL(9,P9:P49)</f>
        <v>62842.59599999999</v>
      </c>
      <c r="Q155" s="363"/>
      <c r="R155" s="367"/>
      <c r="S155" s="363">
        <f>S154*(1+F155)</f>
        <v>0</v>
      </c>
      <c r="T155" s="366">
        <f>V155/G155</f>
        <v>0</v>
      </c>
      <c r="U155" s="367"/>
      <c r="V155" s="363">
        <f>V154*(1+F155)</f>
        <v>0</v>
      </c>
      <c r="W155" s="441">
        <f>Q155+T155</f>
        <v>0</v>
      </c>
      <c r="X155" s="367"/>
      <c r="Y155" s="363">
        <f>V155+S155</f>
        <v>0</v>
      </c>
      <c r="AA155" s="24"/>
    </row>
    <row r="156" spans="1:11" s="5" customFormat="1" ht="18.75" thickTop="1">
      <c r="A156" s="18"/>
      <c r="B156" s="19"/>
      <c r="C156" s="20"/>
      <c r="D156" s="21"/>
      <c r="E156" s="22"/>
      <c r="F156" s="18"/>
      <c r="K156" s="17"/>
    </row>
    <row r="157" spans="1:11" s="41" customFormat="1" ht="17.25">
      <c r="A157" s="44"/>
      <c r="B157" s="42"/>
      <c r="C157" s="43"/>
      <c r="D157" s="44"/>
      <c r="E157" s="45"/>
      <c r="F157" s="46"/>
      <c r="G157" s="182"/>
      <c r="H157" s="9"/>
      <c r="K157" s="17"/>
    </row>
    <row r="158" spans="1:11" s="9" customFormat="1" ht="99.95" customHeight="1">
      <c r="A158" s="44"/>
      <c r="B158" s="42"/>
      <c r="C158" s="95" t="str">
        <f>ADAPTAÇÕES!C159</f>
        <v>CARLOS EDUARDO XAVIER</v>
      </c>
      <c r="D158" s="44"/>
      <c r="E158" s="45"/>
      <c r="F158" s="46"/>
      <c r="H158" s="5"/>
      <c r="K158" s="7"/>
    </row>
    <row r="159" spans="1:20" s="9" customFormat="1" ht="17.1" customHeight="1">
      <c r="A159" s="44"/>
      <c r="B159" s="42"/>
      <c r="C159" s="196" t="str">
        <f>ADAPTAÇÕES!C160</f>
        <v>Engenheiro civil e de segurança do trabalho - CREASP 5061148937</v>
      </c>
      <c r="D159" s="44"/>
      <c r="E159" s="45"/>
      <c r="F159" s="46"/>
      <c r="H159" s="5"/>
      <c r="K159" s="7"/>
      <c r="S159" s="411" t="s">
        <v>8357</v>
      </c>
      <c r="T159" s="412">
        <f>T8</f>
        <v>44798</v>
      </c>
    </row>
    <row r="160" spans="1:11" s="9" customFormat="1" ht="17.25">
      <c r="A160" s="44"/>
      <c r="B160" s="42"/>
      <c r="C160" s="50"/>
      <c r="D160" s="44"/>
      <c r="E160" s="45"/>
      <c r="F160" s="46"/>
      <c r="G160" s="6"/>
      <c r="H160" s="5"/>
      <c r="K160" s="7"/>
    </row>
    <row r="161" spans="1:11" s="5" customFormat="1" ht="17.25">
      <c r="A161" s="44"/>
      <c r="B161" s="42"/>
      <c r="C161" s="50"/>
      <c r="D161" s="44"/>
      <c r="E161" s="45"/>
      <c r="F161" s="46"/>
      <c r="G161" s="7"/>
      <c r="H161" s="9"/>
      <c r="K161" s="17"/>
    </row>
    <row r="162" spans="1:11" s="5" customFormat="1" ht="14.25">
      <c r="A162" s="44"/>
      <c r="B162" s="42"/>
      <c r="C162" s="50"/>
      <c r="D162" s="44"/>
      <c r="E162" s="45"/>
      <c r="F162" s="46"/>
      <c r="G162" s="26"/>
      <c r="H162" s="55"/>
      <c r="K162" s="17"/>
    </row>
    <row r="163" spans="1:11" s="5" customFormat="1" ht="14.25">
      <c r="A163" s="44"/>
      <c r="B163" s="42"/>
      <c r="C163" s="50"/>
      <c r="D163" s="44"/>
      <c r="E163" s="45"/>
      <c r="F163" s="46"/>
      <c r="G163" s="26"/>
      <c r="H163" s="55"/>
      <c r="K163" s="17"/>
    </row>
    <row r="164" spans="1:11" s="5" customFormat="1" ht="14.25">
      <c r="A164" s="44"/>
      <c r="B164" s="42"/>
      <c r="C164" s="50"/>
      <c r="D164" s="44"/>
      <c r="E164" s="45"/>
      <c r="F164" s="46"/>
      <c r="G164" s="51"/>
      <c r="H164" s="51"/>
      <c r="K164" s="17"/>
    </row>
    <row r="165" spans="1:11" s="5" customFormat="1" ht="14.25">
      <c r="A165" s="44"/>
      <c r="B165" s="42"/>
      <c r="C165" s="50"/>
      <c r="D165" s="44"/>
      <c r="E165" s="45"/>
      <c r="F165" s="46"/>
      <c r="G165" s="51"/>
      <c r="H165" s="51"/>
      <c r="K165" s="23"/>
    </row>
    <row r="166" spans="1:11" s="5" customFormat="1" ht="14.25">
      <c r="A166" s="44"/>
      <c r="B166" s="42"/>
      <c r="C166" s="50"/>
      <c r="D166" s="44"/>
      <c r="E166" s="45"/>
      <c r="F166" s="46"/>
      <c r="G166" s="51"/>
      <c r="H166" s="51"/>
      <c r="K166" s="26"/>
    </row>
    <row r="167" spans="1:11" s="9" customFormat="1" ht="17.25">
      <c r="A167" s="44"/>
      <c r="B167" s="42"/>
      <c r="C167" s="50"/>
      <c r="D167" s="44"/>
      <c r="E167" s="45"/>
      <c r="F167" s="46"/>
      <c r="G167" s="51"/>
      <c r="H167" s="51"/>
      <c r="K167" s="7"/>
    </row>
    <row r="168" spans="1:11" s="41" customFormat="1" ht="14.25">
      <c r="A168" s="44"/>
      <c r="B168" s="42"/>
      <c r="C168" s="50"/>
      <c r="D168" s="44"/>
      <c r="E168" s="45"/>
      <c r="F168" s="46"/>
      <c r="G168" s="51"/>
      <c r="H168" s="51"/>
      <c r="K168" s="17"/>
    </row>
    <row r="169" spans="1:11" s="41" customFormat="1" ht="14.25">
      <c r="A169" s="44"/>
      <c r="B169" s="42"/>
      <c r="C169" s="50"/>
      <c r="D169" s="44"/>
      <c r="E169" s="45"/>
      <c r="F169" s="46"/>
      <c r="G169" s="51"/>
      <c r="H169" s="51"/>
      <c r="K169" s="17"/>
    </row>
    <row r="170" spans="1:11" s="41" customFormat="1" ht="14.25">
      <c r="A170" s="44"/>
      <c r="B170" s="42"/>
      <c r="C170" s="50"/>
      <c r="D170" s="44"/>
      <c r="E170" s="45"/>
      <c r="F170" s="46"/>
      <c r="G170" s="51"/>
      <c r="H170" s="51"/>
      <c r="K170" s="17"/>
    </row>
    <row r="171" spans="1:11" s="5" customFormat="1" ht="14.25">
      <c r="A171" s="44"/>
      <c r="B171" s="42"/>
      <c r="C171" s="50"/>
      <c r="D171" s="44"/>
      <c r="E171" s="45"/>
      <c r="F171" s="46"/>
      <c r="G171" s="51"/>
      <c r="H171" s="51"/>
      <c r="K171" s="23"/>
    </row>
    <row r="172" spans="1:11" s="5" customFormat="1" ht="14.25">
      <c r="A172" s="44"/>
      <c r="B172" s="42"/>
      <c r="C172" s="50"/>
      <c r="D172" s="44"/>
      <c r="E172" s="45"/>
      <c r="F172" s="46"/>
      <c r="G172" s="51"/>
      <c r="H172" s="51"/>
      <c r="K172" s="23"/>
    </row>
    <row r="173" spans="1:11" s="56" customFormat="1" ht="17.25">
      <c r="A173" s="44"/>
      <c r="B173" s="42"/>
      <c r="C173" s="50"/>
      <c r="D173" s="44"/>
      <c r="E173" s="45"/>
      <c r="F173" s="46"/>
      <c r="G173" s="51"/>
      <c r="H173" s="51"/>
      <c r="K173" s="57"/>
    </row>
    <row r="174" spans="1:11" s="41" customFormat="1" ht="14.25">
      <c r="A174" s="44"/>
      <c r="B174" s="42"/>
      <c r="C174" s="50"/>
      <c r="D174" s="44"/>
      <c r="E174" s="45"/>
      <c r="F174" s="46"/>
      <c r="G174" s="51"/>
      <c r="H174" s="51"/>
      <c r="K174" s="17"/>
    </row>
    <row r="175" spans="1:11" s="5" customFormat="1" ht="14.25">
      <c r="A175" s="44"/>
      <c r="B175" s="42"/>
      <c r="C175" s="50"/>
      <c r="D175" s="44"/>
      <c r="E175" s="45"/>
      <c r="F175" s="46"/>
      <c r="G175" s="51"/>
      <c r="H175" s="51"/>
      <c r="K175" s="23"/>
    </row>
    <row r="176" spans="1:8" s="5" customFormat="1" ht="14.25">
      <c r="A176" s="44"/>
      <c r="B176" s="42"/>
      <c r="C176" s="50"/>
      <c r="D176" s="44"/>
      <c r="E176" s="45"/>
      <c r="F176" s="46"/>
      <c r="G176" s="51"/>
      <c r="H176" s="51"/>
    </row>
    <row r="177" spans="1:11" s="58" customFormat="1" ht="18">
      <c r="A177" s="44"/>
      <c r="B177" s="42"/>
      <c r="C177" s="50"/>
      <c r="D177" s="44"/>
      <c r="E177" s="45"/>
      <c r="F177" s="46"/>
      <c r="G177" s="51"/>
      <c r="H177" s="51"/>
      <c r="K177" s="183"/>
    </row>
    <row r="178" spans="1:11" s="58" customFormat="1" ht="18">
      <c r="A178" s="44"/>
      <c r="B178" s="42"/>
      <c r="C178" s="50"/>
      <c r="D178" s="44"/>
      <c r="E178" s="45"/>
      <c r="F178" s="46"/>
      <c r="G178" s="51"/>
      <c r="H178" s="51"/>
      <c r="K178" s="183"/>
    </row>
    <row r="179" spans="1:11" s="58" customFormat="1" ht="18">
      <c r="A179" s="44"/>
      <c r="B179" s="42"/>
      <c r="C179" s="50"/>
      <c r="D179" s="44"/>
      <c r="E179" s="45"/>
      <c r="F179" s="46"/>
      <c r="G179" s="51"/>
      <c r="H179" s="51"/>
      <c r="K179" s="183"/>
    </row>
    <row r="180" spans="1:8" s="24" customFormat="1" ht="18">
      <c r="A180" s="44"/>
      <c r="B180" s="42"/>
      <c r="C180" s="50"/>
      <c r="D180" s="44"/>
      <c r="E180" s="45"/>
      <c r="F180" s="46"/>
      <c r="G180" s="51"/>
      <c r="H180" s="51"/>
    </row>
    <row r="181" spans="1:8" s="24" customFormat="1" ht="18">
      <c r="A181" s="44"/>
      <c r="B181" s="42"/>
      <c r="C181" s="50"/>
      <c r="D181" s="44"/>
      <c r="E181" s="45"/>
      <c r="F181" s="46"/>
      <c r="G181" s="51"/>
      <c r="H181" s="51"/>
    </row>
    <row r="182" spans="1:8" s="24" customFormat="1" ht="18">
      <c r="A182" s="44"/>
      <c r="B182" s="42"/>
      <c r="C182" s="50"/>
      <c r="D182" s="44"/>
      <c r="E182" s="45"/>
      <c r="F182" s="46"/>
      <c r="G182" s="51"/>
      <c r="H182" s="51"/>
    </row>
    <row r="183" spans="1:8" s="24" customFormat="1" ht="18">
      <c r="A183" s="44"/>
      <c r="B183" s="42"/>
      <c r="C183" s="50"/>
      <c r="D183" s="44"/>
      <c r="E183" s="45"/>
      <c r="F183" s="46"/>
      <c r="G183" s="51"/>
      <c r="H183" s="51"/>
    </row>
    <row r="184" spans="1:8" s="59" customFormat="1" ht="18">
      <c r="A184" s="44"/>
      <c r="B184" s="42"/>
      <c r="C184" s="50"/>
      <c r="D184" s="44"/>
      <c r="E184" s="45"/>
      <c r="F184" s="46"/>
      <c r="G184" s="51"/>
      <c r="H184" s="51"/>
    </row>
    <row r="185" spans="1:8" s="24" customFormat="1" ht="18">
      <c r="A185" s="44"/>
      <c r="B185" s="42"/>
      <c r="C185" s="50"/>
      <c r="D185" s="44"/>
      <c r="E185" s="45"/>
      <c r="F185" s="46"/>
      <c r="G185" s="51"/>
      <c r="H185" s="51"/>
    </row>
    <row r="186" spans="1:8" s="37" customFormat="1" ht="14.25">
      <c r="A186" s="44"/>
      <c r="B186" s="42"/>
      <c r="C186" s="50"/>
      <c r="D186" s="44"/>
      <c r="E186" s="45"/>
      <c r="F186" s="46"/>
      <c r="G186" s="51"/>
      <c r="H186" s="51"/>
    </row>
    <row r="187" spans="1:8" s="38" customFormat="1" ht="14.25">
      <c r="A187" s="44"/>
      <c r="B187" s="42"/>
      <c r="C187" s="50"/>
      <c r="D187" s="44"/>
      <c r="E187" s="45"/>
      <c r="F187" s="46"/>
      <c r="G187" s="35"/>
      <c r="H187" s="49"/>
    </row>
    <row r="188" spans="1:8" s="41" customFormat="1" ht="14.25">
      <c r="A188" s="44"/>
      <c r="B188" s="42"/>
      <c r="C188" s="50"/>
      <c r="D188" s="44"/>
      <c r="E188" s="45"/>
      <c r="F188" s="46"/>
      <c r="G188" s="6"/>
      <c r="H188" s="5"/>
    </row>
    <row r="189" spans="1:8" s="41" customFormat="1" ht="14.25">
      <c r="A189" s="44"/>
      <c r="B189" s="42"/>
      <c r="C189" s="50"/>
      <c r="D189" s="44"/>
      <c r="E189" s="45"/>
      <c r="F189" s="46"/>
      <c r="G189" s="26"/>
      <c r="H189" s="5"/>
    </row>
    <row r="190" spans="1:8" s="41" customFormat="1" ht="17.25">
      <c r="A190" s="44"/>
      <c r="B190" s="42"/>
      <c r="C190" s="50"/>
      <c r="D190" s="44"/>
      <c r="E190" s="45"/>
      <c r="F190" s="46"/>
      <c r="G190" s="7"/>
      <c r="H190" s="9"/>
    </row>
    <row r="191" spans="1:8" s="41" customFormat="1" ht="14.25">
      <c r="A191" s="44"/>
      <c r="B191" s="42"/>
      <c r="C191" s="50"/>
      <c r="D191" s="44"/>
      <c r="E191" s="45"/>
      <c r="F191" s="46"/>
      <c r="G191" s="51"/>
      <c r="H191" s="51"/>
    </row>
    <row r="192" spans="1:8" s="41" customFormat="1" ht="14.25">
      <c r="A192" s="44"/>
      <c r="B192" s="42"/>
      <c r="C192" s="50"/>
      <c r="D192" s="44"/>
      <c r="E192" s="45"/>
      <c r="F192" s="46"/>
      <c r="G192" s="51"/>
      <c r="H192" s="51"/>
    </row>
    <row r="193" spans="1:8" s="41" customFormat="1" ht="14.25">
      <c r="A193" s="44"/>
      <c r="B193" s="42"/>
      <c r="C193" s="50"/>
      <c r="D193" s="44"/>
      <c r="E193" s="45"/>
      <c r="F193" s="46"/>
      <c r="G193" s="51"/>
      <c r="H193" s="51"/>
    </row>
    <row r="194" spans="1:8" s="41" customFormat="1" ht="14.25">
      <c r="A194" s="44"/>
      <c r="B194" s="42"/>
      <c r="C194" s="50"/>
      <c r="D194" s="44"/>
      <c r="E194" s="45"/>
      <c r="F194" s="46"/>
      <c r="G194" s="51"/>
      <c r="H194" s="51"/>
    </row>
    <row r="195" spans="1:8" s="41" customFormat="1" ht="14.25">
      <c r="A195" s="44"/>
      <c r="B195" s="42"/>
      <c r="C195" s="50"/>
      <c r="D195" s="44"/>
      <c r="E195" s="45"/>
      <c r="F195" s="46"/>
      <c r="G195" s="51"/>
      <c r="H195" s="51"/>
    </row>
    <row r="196" spans="1:8" s="41" customFormat="1" ht="14.25">
      <c r="A196" s="44"/>
      <c r="B196" s="42"/>
      <c r="C196" s="50"/>
      <c r="D196" s="44"/>
      <c r="E196" s="45"/>
      <c r="F196" s="46"/>
      <c r="G196" s="51"/>
      <c r="H196" s="51"/>
    </row>
    <row r="197" spans="1:8" s="41" customFormat="1" ht="14.25">
      <c r="A197" s="44"/>
      <c r="B197" s="42"/>
      <c r="C197" s="50"/>
      <c r="D197" s="44"/>
      <c r="E197" s="45"/>
      <c r="F197" s="46"/>
      <c r="G197" s="51"/>
      <c r="H197" s="51"/>
    </row>
    <row r="198" spans="1:8" s="41" customFormat="1" ht="14.25">
      <c r="A198" s="44"/>
      <c r="B198" s="42"/>
      <c r="C198" s="50"/>
      <c r="D198" s="44"/>
      <c r="E198" s="45"/>
      <c r="F198" s="46"/>
      <c r="G198" s="51"/>
      <c r="H198" s="51"/>
    </row>
    <row r="199" spans="1:8" s="41" customFormat="1" ht="14.25">
      <c r="A199" s="44"/>
      <c r="B199" s="42"/>
      <c r="C199" s="50"/>
      <c r="D199" s="44"/>
      <c r="E199" s="45"/>
      <c r="F199" s="46"/>
      <c r="G199" s="51"/>
      <c r="H199" s="51"/>
    </row>
    <row r="200" spans="1:8" s="41" customFormat="1" ht="14.25">
      <c r="A200" s="44"/>
      <c r="B200" s="42"/>
      <c r="C200" s="50"/>
      <c r="D200" s="44"/>
      <c r="E200" s="45"/>
      <c r="F200" s="46"/>
      <c r="G200" s="51"/>
      <c r="H200" s="51"/>
    </row>
    <row r="201" spans="1:8" s="41" customFormat="1" ht="14.25">
      <c r="A201" s="44"/>
      <c r="B201" s="42"/>
      <c r="C201" s="50"/>
      <c r="D201" s="44"/>
      <c r="E201" s="45"/>
      <c r="F201" s="46"/>
      <c r="G201" s="51"/>
      <c r="H201" s="51"/>
    </row>
    <row r="202" spans="1:8" s="41" customFormat="1" ht="14.25">
      <c r="A202" s="44"/>
      <c r="B202" s="42"/>
      <c r="C202" s="50"/>
      <c r="D202" s="44"/>
      <c r="E202" s="45"/>
      <c r="F202" s="46"/>
      <c r="G202" s="51"/>
      <c r="H202" s="51"/>
    </row>
    <row r="203" spans="1:8" s="41" customFormat="1" ht="14.25">
      <c r="A203" s="44"/>
      <c r="B203" s="42"/>
      <c r="C203" s="50"/>
      <c r="D203" s="44"/>
      <c r="E203" s="45"/>
      <c r="F203" s="46"/>
      <c r="G203" s="51"/>
      <c r="H203" s="51"/>
    </row>
    <row r="204" spans="1:8" s="41" customFormat="1" ht="14.25">
      <c r="A204" s="44"/>
      <c r="B204" s="42"/>
      <c r="C204" s="50"/>
      <c r="D204" s="44"/>
      <c r="E204" s="45"/>
      <c r="F204" s="46"/>
      <c r="G204" s="51"/>
      <c r="H204" s="51"/>
    </row>
    <row r="205" spans="1:8" s="41" customFormat="1" ht="14.25">
      <c r="A205" s="44"/>
      <c r="B205" s="42"/>
      <c r="C205" s="50"/>
      <c r="D205" s="44"/>
      <c r="E205" s="45"/>
      <c r="F205" s="46"/>
      <c r="G205" s="51"/>
      <c r="H205" s="51"/>
    </row>
    <row r="206" spans="1:8" s="41" customFormat="1" ht="14.25">
      <c r="A206" s="44"/>
      <c r="B206" s="42"/>
      <c r="C206" s="50"/>
      <c r="D206" s="44"/>
      <c r="E206" s="45"/>
      <c r="F206" s="46"/>
      <c r="G206" s="23"/>
      <c r="H206" s="5"/>
    </row>
    <row r="207" spans="1:8" s="41" customFormat="1" ht="14.25">
      <c r="A207" s="44"/>
      <c r="B207" s="42"/>
      <c r="C207" s="50"/>
      <c r="D207" s="44"/>
      <c r="E207" s="45"/>
      <c r="F207" s="46"/>
      <c r="G207" s="26"/>
      <c r="H207" s="5"/>
    </row>
    <row r="208" spans="1:8" s="41" customFormat="1" ht="17.25">
      <c r="A208" s="44"/>
      <c r="B208" s="42"/>
      <c r="C208" s="50"/>
      <c r="D208" s="44"/>
      <c r="E208" s="45"/>
      <c r="F208" s="46"/>
      <c r="G208" s="7"/>
      <c r="H208" s="9"/>
    </row>
    <row r="209" spans="1:8" s="41" customFormat="1" ht="14.25">
      <c r="A209" s="44"/>
      <c r="B209" s="42"/>
      <c r="C209" s="50"/>
      <c r="D209" s="44"/>
      <c r="E209" s="45"/>
      <c r="F209" s="46"/>
      <c r="G209" s="35"/>
      <c r="H209" s="35"/>
    </row>
    <row r="210" spans="1:8" s="41" customFormat="1" ht="14.25">
      <c r="A210" s="44"/>
      <c r="B210" s="42"/>
      <c r="C210" s="50"/>
      <c r="D210" s="44"/>
      <c r="E210" s="45"/>
      <c r="F210" s="46"/>
      <c r="G210" s="35"/>
      <c r="H210" s="35"/>
    </row>
    <row r="211" spans="1:8" s="41" customFormat="1" ht="14.25">
      <c r="A211" s="44"/>
      <c r="B211" s="42"/>
      <c r="C211" s="50"/>
      <c r="D211" s="44"/>
      <c r="E211" s="45"/>
      <c r="F211" s="46"/>
      <c r="G211" s="35"/>
      <c r="H211" s="35"/>
    </row>
    <row r="212" spans="1:8" s="41" customFormat="1" ht="14.25">
      <c r="A212" s="44"/>
      <c r="B212" s="42"/>
      <c r="C212" s="50"/>
      <c r="D212" s="44"/>
      <c r="E212" s="45"/>
      <c r="F212" s="46"/>
      <c r="G212" s="51"/>
      <c r="H212" s="51"/>
    </row>
    <row r="213" spans="1:8" s="41" customFormat="1" ht="14.25">
      <c r="A213" s="44"/>
      <c r="B213" s="42"/>
      <c r="C213" s="50"/>
      <c r="D213" s="44"/>
      <c r="E213" s="45"/>
      <c r="F213" s="46"/>
      <c r="G213" s="35"/>
      <c r="H213" s="49"/>
    </row>
    <row r="214" spans="1:8" s="41" customFormat="1" ht="14.25">
      <c r="A214" s="44"/>
      <c r="B214" s="42"/>
      <c r="C214" s="50"/>
      <c r="D214" s="44"/>
      <c r="E214" s="45"/>
      <c r="F214" s="46"/>
      <c r="G214" s="51"/>
      <c r="H214" s="51"/>
    </row>
    <row r="215" spans="1:8" s="41" customFormat="1" ht="14.25">
      <c r="A215" s="44"/>
      <c r="B215" s="42"/>
      <c r="C215" s="50"/>
      <c r="D215" s="44"/>
      <c r="E215" s="45"/>
      <c r="F215" s="46"/>
      <c r="G215" s="51"/>
      <c r="H215" s="51"/>
    </row>
    <row r="216" spans="1:8" s="41" customFormat="1" ht="14.25">
      <c r="A216" s="44"/>
      <c r="B216" s="42"/>
      <c r="C216" s="50"/>
      <c r="D216" s="44"/>
      <c r="E216" s="45"/>
      <c r="F216" s="46"/>
      <c r="G216" s="51"/>
      <c r="H216" s="51"/>
    </row>
    <row r="217" spans="1:8" s="41" customFormat="1" ht="14.25">
      <c r="A217" s="44"/>
      <c r="B217" s="42"/>
      <c r="C217" s="50"/>
      <c r="D217" s="44"/>
      <c r="E217" s="45"/>
      <c r="F217" s="46"/>
      <c r="G217" s="51"/>
      <c r="H217" s="51"/>
    </row>
    <row r="218" spans="1:7" s="41" customFormat="1" ht="14.25">
      <c r="A218" s="44"/>
      <c r="B218" s="42"/>
      <c r="C218" s="50"/>
      <c r="D218" s="44"/>
      <c r="E218" s="45"/>
      <c r="F218" s="46"/>
      <c r="G218" s="23"/>
    </row>
    <row r="219" spans="1:7" s="41" customFormat="1" ht="14.25">
      <c r="A219" s="44"/>
      <c r="B219" s="42"/>
      <c r="C219" s="50"/>
      <c r="D219" s="44"/>
      <c r="E219" s="45"/>
      <c r="F219" s="46"/>
      <c r="G219" s="26"/>
    </row>
    <row r="220" spans="1:8" s="41" customFormat="1" ht="17.25">
      <c r="A220" s="44"/>
      <c r="B220" s="42"/>
      <c r="C220" s="50"/>
      <c r="D220" s="44"/>
      <c r="E220" s="45"/>
      <c r="F220" s="46"/>
      <c r="G220" s="7"/>
      <c r="H220" s="9"/>
    </row>
    <row r="221" spans="1:8" s="41" customFormat="1" ht="17.25">
      <c r="A221" s="44"/>
      <c r="B221" s="42"/>
      <c r="C221" s="50"/>
      <c r="D221" s="44"/>
      <c r="E221" s="45"/>
      <c r="F221" s="46"/>
      <c r="G221" s="7"/>
      <c r="H221" s="9"/>
    </row>
    <row r="222" spans="1:8" s="41" customFormat="1" ht="17.25">
      <c r="A222" s="44"/>
      <c r="B222" s="42"/>
      <c r="C222" s="50"/>
      <c r="D222" s="44"/>
      <c r="E222" s="45"/>
      <c r="F222" s="46"/>
      <c r="G222" s="7"/>
      <c r="H222" s="9"/>
    </row>
    <row r="223" spans="1:8" s="41" customFormat="1" ht="17.25">
      <c r="A223" s="44"/>
      <c r="B223" s="42"/>
      <c r="C223" s="50"/>
      <c r="D223" s="44"/>
      <c r="E223" s="45"/>
      <c r="F223" s="46"/>
      <c r="G223" s="7"/>
      <c r="H223" s="9"/>
    </row>
    <row r="224" spans="1:8" s="41" customFormat="1" ht="14.25">
      <c r="A224" s="44"/>
      <c r="B224" s="42"/>
      <c r="C224" s="50"/>
      <c r="D224" s="44"/>
      <c r="E224" s="45"/>
      <c r="F224" s="46"/>
      <c r="G224" s="51"/>
      <c r="H224" s="51"/>
    </row>
    <row r="225" spans="1:8" s="41" customFormat="1" ht="14.25">
      <c r="A225" s="44"/>
      <c r="B225" s="42"/>
      <c r="C225" s="50"/>
      <c r="D225" s="44"/>
      <c r="E225" s="45"/>
      <c r="F225" s="46"/>
      <c r="G225" s="51"/>
      <c r="H225" s="51"/>
    </row>
    <row r="226" spans="1:8" s="41" customFormat="1" ht="14.25">
      <c r="A226" s="44"/>
      <c r="B226" s="42"/>
      <c r="C226" s="50"/>
      <c r="D226" s="44"/>
      <c r="E226" s="45"/>
      <c r="F226" s="46"/>
      <c r="G226" s="51"/>
      <c r="H226" s="51"/>
    </row>
    <row r="227" spans="1:8" s="41" customFormat="1" ht="14.25">
      <c r="A227" s="44"/>
      <c r="B227" s="42"/>
      <c r="C227" s="50"/>
      <c r="D227" s="44"/>
      <c r="E227" s="45"/>
      <c r="F227" s="46"/>
      <c r="G227" s="51"/>
      <c r="H227" s="51"/>
    </row>
    <row r="228" spans="1:8" s="41" customFormat="1" ht="14.25">
      <c r="A228" s="44"/>
      <c r="B228" s="42"/>
      <c r="C228" s="50"/>
      <c r="D228" s="44"/>
      <c r="E228" s="45"/>
      <c r="F228" s="46"/>
      <c r="G228" s="23"/>
      <c r="H228" s="5"/>
    </row>
    <row r="229" spans="1:8" s="41" customFormat="1" ht="14.25">
      <c r="A229" s="44"/>
      <c r="B229" s="42"/>
      <c r="C229" s="50"/>
      <c r="D229" s="44"/>
      <c r="E229" s="45"/>
      <c r="F229" s="46"/>
      <c r="G229" s="26"/>
      <c r="H229" s="5"/>
    </row>
    <row r="230" spans="1:8" s="41" customFormat="1" ht="17.25">
      <c r="A230" s="44"/>
      <c r="B230" s="42"/>
      <c r="C230" s="50"/>
      <c r="D230" s="44"/>
      <c r="E230" s="45"/>
      <c r="F230" s="46"/>
      <c r="G230" s="7"/>
      <c r="H230" s="9"/>
    </row>
    <row r="231" spans="1:8" s="41" customFormat="1" ht="14.25">
      <c r="A231" s="44"/>
      <c r="B231" s="42"/>
      <c r="C231" s="50"/>
      <c r="D231" s="44"/>
      <c r="E231" s="45"/>
      <c r="F231" s="46"/>
      <c r="G231" s="51"/>
      <c r="H231" s="51"/>
    </row>
    <row r="232" spans="1:8" s="41" customFormat="1" ht="14.25">
      <c r="A232" s="44"/>
      <c r="B232" s="42"/>
      <c r="C232" s="50"/>
      <c r="D232" s="44"/>
      <c r="E232" s="45"/>
      <c r="F232" s="46"/>
      <c r="G232" s="51"/>
      <c r="H232" s="51"/>
    </row>
    <row r="233" spans="1:8" s="41" customFormat="1" ht="14.25">
      <c r="A233" s="44"/>
      <c r="B233" s="42"/>
      <c r="C233" s="50"/>
      <c r="D233" s="44"/>
      <c r="E233" s="45"/>
      <c r="F233" s="46"/>
      <c r="G233" s="51"/>
      <c r="H233" s="51"/>
    </row>
    <row r="234" spans="1:8" s="41" customFormat="1" ht="14.25">
      <c r="A234" s="44"/>
      <c r="B234" s="42"/>
      <c r="C234" s="50"/>
      <c r="D234" s="44"/>
      <c r="E234" s="45"/>
      <c r="F234" s="46"/>
      <c r="G234" s="23"/>
      <c r="H234" s="5"/>
    </row>
    <row r="235" spans="1:8" s="41" customFormat="1" ht="14.25">
      <c r="A235" s="44"/>
      <c r="B235" s="42"/>
      <c r="C235" s="50"/>
      <c r="D235" s="44"/>
      <c r="E235" s="45"/>
      <c r="F235" s="46"/>
      <c r="G235" s="23"/>
      <c r="H235" s="5"/>
    </row>
    <row r="236" spans="1:8" s="41" customFormat="1" ht="17.25">
      <c r="A236" s="44"/>
      <c r="B236" s="42"/>
      <c r="C236" s="50"/>
      <c r="D236" s="44"/>
      <c r="E236" s="45"/>
      <c r="F236" s="46"/>
      <c r="G236" s="57"/>
      <c r="H236" s="56"/>
    </row>
    <row r="237" spans="1:8" s="41" customFormat="1" ht="14.25">
      <c r="A237" s="44"/>
      <c r="B237" s="42"/>
      <c r="C237" s="50"/>
      <c r="D237" s="44"/>
      <c r="E237" s="45"/>
      <c r="F237" s="46"/>
      <c r="G237" s="51"/>
      <c r="H237" s="51"/>
    </row>
    <row r="238" spans="1:8" s="41" customFormat="1" ht="14.25">
      <c r="A238" s="44"/>
      <c r="B238" s="42"/>
      <c r="C238" s="50"/>
      <c r="D238" s="44"/>
      <c r="E238" s="45"/>
      <c r="F238" s="46"/>
      <c r="G238" s="23"/>
      <c r="H238" s="5"/>
    </row>
    <row r="239" spans="1:8" s="41" customFormat="1" ht="12.75">
      <c r="A239" s="44"/>
      <c r="B239" s="42"/>
      <c r="C239" s="50"/>
      <c r="D239" s="44"/>
      <c r="E239" s="45"/>
      <c r="F239" s="46"/>
      <c r="G239" s="61"/>
      <c r="H239" s="5"/>
    </row>
    <row r="240" spans="1:8" s="41" customFormat="1" ht="18">
      <c r="A240" s="44"/>
      <c r="B240" s="42"/>
      <c r="C240" s="50"/>
      <c r="D240" s="44"/>
      <c r="E240" s="45"/>
      <c r="F240" s="46"/>
      <c r="G240" s="62"/>
      <c r="H240" s="58"/>
    </row>
    <row r="241" spans="1:8" s="41" customFormat="1" ht="18">
      <c r="A241" s="44"/>
      <c r="B241" s="42"/>
      <c r="C241" s="50"/>
      <c r="D241" s="44"/>
      <c r="E241" s="45"/>
      <c r="F241" s="46"/>
      <c r="G241" s="62"/>
      <c r="H241" s="58"/>
    </row>
    <row r="242" spans="1:8" s="41" customFormat="1" ht="18">
      <c r="A242" s="44"/>
      <c r="B242" s="42"/>
      <c r="C242" s="50"/>
      <c r="D242" s="44"/>
      <c r="E242" s="45"/>
      <c r="F242" s="46"/>
      <c r="G242" s="62"/>
      <c r="H242" s="58"/>
    </row>
    <row r="243" spans="1:8" s="41" customFormat="1" ht="18">
      <c r="A243" s="44"/>
      <c r="B243" s="42"/>
      <c r="C243" s="50"/>
      <c r="D243" s="44"/>
      <c r="E243" s="45"/>
      <c r="F243" s="46"/>
      <c r="G243" s="22"/>
      <c r="H243" s="24"/>
    </row>
    <row r="244" spans="1:8" s="41" customFormat="1" ht="18">
      <c r="A244" s="44"/>
      <c r="B244" s="42"/>
      <c r="C244" s="50"/>
      <c r="D244" s="44"/>
      <c r="E244" s="45"/>
      <c r="F244" s="46"/>
      <c r="G244" s="24"/>
      <c r="H244" s="24"/>
    </row>
    <row r="245" spans="1:8" s="41" customFormat="1" ht="18">
      <c r="A245" s="44"/>
      <c r="B245" s="42"/>
      <c r="C245" s="50"/>
      <c r="D245" s="44"/>
      <c r="E245" s="45"/>
      <c r="F245" s="46"/>
      <c r="G245" s="25"/>
      <c r="H245" s="24"/>
    </row>
    <row r="246" spans="1:8" s="41" customFormat="1" ht="18">
      <c r="A246" s="44"/>
      <c r="B246" s="42"/>
      <c r="C246" s="50"/>
      <c r="D246" s="44"/>
      <c r="E246" s="45"/>
      <c r="F246" s="46"/>
      <c r="G246" s="25"/>
      <c r="H246" s="24"/>
    </row>
    <row r="247" spans="1:8" s="41" customFormat="1" ht="18">
      <c r="A247" s="44"/>
      <c r="B247" s="42"/>
      <c r="C247" s="50"/>
      <c r="D247" s="44"/>
      <c r="E247" s="45"/>
      <c r="F247" s="46"/>
      <c r="G247" s="63"/>
      <c r="H247" s="59"/>
    </row>
    <row r="248" spans="1:8" s="41" customFormat="1" ht="18">
      <c r="A248" s="44"/>
      <c r="B248" s="42"/>
      <c r="C248" s="50"/>
      <c r="D248" s="44"/>
      <c r="E248" s="45"/>
      <c r="F248" s="46"/>
      <c r="G248" s="64"/>
      <c r="H248" s="24"/>
    </row>
    <row r="249" spans="1:8" s="41" customFormat="1" ht="12.75">
      <c r="A249" s="44"/>
      <c r="B249" s="42"/>
      <c r="C249" s="50"/>
      <c r="D249" s="44"/>
      <c r="E249" s="45"/>
      <c r="F249" s="46"/>
      <c r="G249" s="37"/>
      <c r="H249" s="37"/>
    </row>
    <row r="250" spans="1:8" s="41" customFormat="1" ht="12.75">
      <c r="A250" s="44"/>
      <c r="B250" s="42"/>
      <c r="C250" s="50"/>
      <c r="D250" s="44"/>
      <c r="E250" s="45"/>
      <c r="F250" s="46"/>
      <c r="G250" s="38"/>
      <c r="H250" s="38"/>
    </row>
    <row r="251" spans="1:7" s="41" customFormat="1" ht="13.5">
      <c r="A251" s="44"/>
      <c r="B251" s="42"/>
      <c r="C251" s="50"/>
      <c r="D251" s="44"/>
      <c r="E251" s="45"/>
      <c r="F251" s="46"/>
      <c r="G251" s="39"/>
    </row>
    <row r="252" spans="1:7" s="41" customFormat="1" ht="12.75">
      <c r="A252" s="44"/>
      <c r="B252" s="42"/>
      <c r="C252" s="50"/>
      <c r="D252" s="44"/>
      <c r="E252" s="45"/>
      <c r="F252" s="46"/>
      <c r="G252" s="45"/>
    </row>
    <row r="253" spans="1:7" s="41" customFormat="1" ht="12.75">
      <c r="A253" s="44"/>
      <c r="B253" s="42"/>
      <c r="C253" s="50"/>
      <c r="D253" s="44"/>
      <c r="E253" s="45"/>
      <c r="F253" s="46"/>
      <c r="G253" s="45"/>
    </row>
    <row r="254" spans="1:7" s="41" customFormat="1" ht="12.75">
      <c r="A254" s="44"/>
      <c r="B254" s="42"/>
      <c r="C254" s="50"/>
      <c r="D254" s="44"/>
      <c r="E254" s="45"/>
      <c r="F254" s="46"/>
      <c r="G254" s="45"/>
    </row>
    <row r="255" spans="1:7" s="41" customFormat="1" ht="12.75">
      <c r="A255" s="44"/>
      <c r="B255" s="42"/>
      <c r="C255" s="50"/>
      <c r="D255" s="44"/>
      <c r="E255" s="45"/>
      <c r="F255" s="46"/>
      <c r="G255" s="45"/>
    </row>
    <row r="256" spans="1:7" s="41" customFormat="1" ht="12.75">
      <c r="A256" s="44"/>
      <c r="B256" s="42"/>
      <c r="C256" s="50"/>
      <c r="D256" s="44"/>
      <c r="E256" s="45"/>
      <c r="F256" s="46"/>
      <c r="G256" s="45"/>
    </row>
    <row r="257" spans="1:7" s="41" customFormat="1" ht="12.75">
      <c r="A257" s="44"/>
      <c r="B257" s="42"/>
      <c r="C257" s="50"/>
      <c r="D257" s="44"/>
      <c r="E257" s="45"/>
      <c r="F257" s="46"/>
      <c r="G257" s="45"/>
    </row>
    <row r="258" spans="1:7" s="41" customFormat="1" ht="12.75">
      <c r="A258" s="44"/>
      <c r="B258" s="42"/>
      <c r="C258" s="50"/>
      <c r="D258" s="44"/>
      <c r="E258" s="45"/>
      <c r="F258" s="46"/>
      <c r="G258" s="45"/>
    </row>
    <row r="259" spans="1:7" s="41" customFormat="1" ht="12.75">
      <c r="A259" s="44"/>
      <c r="B259" s="42"/>
      <c r="C259" s="50"/>
      <c r="D259" s="44"/>
      <c r="E259" s="45"/>
      <c r="F259" s="46"/>
      <c r="G259" s="45"/>
    </row>
    <row r="260" spans="1:7" s="41" customFormat="1" ht="12.75">
      <c r="A260" s="44"/>
      <c r="B260" s="42"/>
      <c r="C260" s="50"/>
      <c r="D260" s="44"/>
      <c r="E260" s="45"/>
      <c r="F260" s="46"/>
      <c r="G260" s="45"/>
    </row>
    <row r="261" spans="1:7" s="41" customFormat="1" ht="12.75">
      <c r="A261" s="44"/>
      <c r="B261" s="42"/>
      <c r="C261" s="50"/>
      <c r="D261" s="44"/>
      <c r="E261" s="45"/>
      <c r="F261" s="46"/>
      <c r="G261" s="45"/>
    </row>
    <row r="262" spans="1:7" s="41" customFormat="1" ht="12.75">
      <c r="A262" s="44"/>
      <c r="B262" s="42"/>
      <c r="C262" s="50"/>
      <c r="D262" s="44"/>
      <c r="E262" s="45"/>
      <c r="F262" s="46"/>
      <c r="G262" s="45"/>
    </row>
    <row r="263" spans="1:7" s="41" customFormat="1" ht="55.5" customHeight="1">
      <c r="A263" s="44"/>
      <c r="B263" s="42"/>
      <c r="C263" s="50"/>
      <c r="D263" s="44"/>
      <c r="E263" s="45"/>
      <c r="F263" s="46"/>
      <c r="G263" s="45"/>
    </row>
    <row r="264" spans="1:7" s="41" customFormat="1" ht="78" customHeight="1">
      <c r="A264" s="44"/>
      <c r="B264" s="42"/>
      <c r="C264" s="50"/>
      <c r="D264" s="44"/>
      <c r="E264" s="45"/>
      <c r="F264" s="46"/>
      <c r="G264" s="45"/>
    </row>
    <row r="265" spans="1:7" s="41" customFormat="1" ht="12.75">
      <c r="A265" s="44"/>
      <c r="B265" s="42"/>
      <c r="C265" s="50"/>
      <c r="D265" s="44"/>
      <c r="E265" s="45"/>
      <c r="F265" s="46"/>
      <c r="G265" s="45"/>
    </row>
    <row r="266" spans="1:7" s="41" customFormat="1" ht="12.75">
      <c r="A266" s="44"/>
      <c r="B266" s="42"/>
      <c r="C266" s="50"/>
      <c r="D266" s="44"/>
      <c r="E266" s="45"/>
      <c r="F266" s="46"/>
      <c r="G266" s="45"/>
    </row>
    <row r="267" spans="1:7" s="41" customFormat="1" ht="12.75">
      <c r="A267" s="44"/>
      <c r="B267" s="42"/>
      <c r="C267" s="50"/>
      <c r="D267" s="44"/>
      <c r="E267" s="45"/>
      <c r="F267" s="65"/>
      <c r="G267" s="45"/>
    </row>
    <row r="268" spans="1:7" s="41" customFormat="1" ht="12.75">
      <c r="A268" s="44"/>
      <c r="B268" s="42"/>
      <c r="C268" s="50"/>
      <c r="D268" s="44"/>
      <c r="E268" s="45"/>
      <c r="F268" s="65"/>
      <c r="G268" s="45"/>
    </row>
    <row r="269" spans="1:7" s="41" customFormat="1" ht="58.5" customHeight="1">
      <c r="A269" s="44"/>
      <c r="B269" s="42"/>
      <c r="C269" s="50"/>
      <c r="D269" s="44"/>
      <c r="E269" s="45"/>
      <c r="F269" s="65"/>
      <c r="G269" s="45"/>
    </row>
    <row r="270" spans="1:7" s="41" customFormat="1" ht="12.75">
      <c r="A270" s="44"/>
      <c r="B270" s="42"/>
      <c r="C270" s="50"/>
      <c r="D270" s="44"/>
      <c r="E270" s="45"/>
      <c r="F270" s="65"/>
      <c r="G270" s="45"/>
    </row>
    <row r="271" spans="1:7" s="41" customFormat="1" ht="12.75">
      <c r="A271" s="44"/>
      <c r="B271" s="42"/>
      <c r="C271" s="50"/>
      <c r="D271" s="44"/>
      <c r="E271" s="45"/>
      <c r="F271" s="65"/>
      <c r="G271" s="45"/>
    </row>
    <row r="272" spans="1:7" s="41" customFormat="1" ht="12.75">
      <c r="A272" s="44"/>
      <c r="B272" s="42"/>
      <c r="C272" s="50"/>
      <c r="D272" s="44"/>
      <c r="E272" s="45"/>
      <c r="F272" s="65"/>
      <c r="G272" s="45"/>
    </row>
    <row r="273" spans="1:7" s="41" customFormat="1" ht="12.75">
      <c r="A273" s="44"/>
      <c r="B273" s="42"/>
      <c r="C273" s="50"/>
      <c r="D273" s="44"/>
      <c r="E273" s="45"/>
      <c r="F273" s="65"/>
      <c r="G273" s="45"/>
    </row>
    <row r="274" spans="1:7" s="41" customFormat="1" ht="12.75">
      <c r="A274" s="44"/>
      <c r="B274" s="42"/>
      <c r="C274" s="50"/>
      <c r="D274" s="44"/>
      <c r="E274" s="45"/>
      <c r="F274" s="65"/>
      <c r="G274" s="45"/>
    </row>
    <row r="275" spans="1:7" s="41" customFormat="1" ht="12.75">
      <c r="A275" s="44"/>
      <c r="B275" s="42"/>
      <c r="C275" s="50"/>
      <c r="D275" s="44"/>
      <c r="E275" s="45"/>
      <c r="F275" s="65"/>
      <c r="G275" s="45"/>
    </row>
    <row r="276" spans="1:7" s="41" customFormat="1" ht="12.75">
      <c r="A276" s="44"/>
      <c r="B276" s="42"/>
      <c r="C276" s="50"/>
      <c r="D276" s="44"/>
      <c r="E276" s="45"/>
      <c r="F276" s="65"/>
      <c r="G276" s="45"/>
    </row>
    <row r="277" spans="1:7" s="41" customFormat="1" ht="12.75">
      <c r="A277" s="44"/>
      <c r="B277" s="42"/>
      <c r="C277" s="50"/>
      <c r="D277" s="44"/>
      <c r="E277" s="45"/>
      <c r="F277" s="65"/>
      <c r="G277" s="45"/>
    </row>
    <row r="278" spans="1:7" s="41" customFormat="1" ht="12.75">
      <c r="A278" s="44"/>
      <c r="B278" s="42"/>
      <c r="C278" s="50"/>
      <c r="D278" s="44"/>
      <c r="E278" s="45"/>
      <c r="F278" s="65"/>
      <c r="G278" s="45"/>
    </row>
    <row r="279" spans="1:7" s="41" customFormat="1" ht="12.75">
      <c r="A279" s="44"/>
      <c r="B279" s="42"/>
      <c r="C279" s="50"/>
      <c r="D279" s="44"/>
      <c r="E279" s="45"/>
      <c r="F279" s="65"/>
      <c r="G279" s="45"/>
    </row>
    <row r="280" spans="1:7" s="41" customFormat="1" ht="12.75">
      <c r="A280" s="44"/>
      <c r="B280" s="42"/>
      <c r="C280" s="50"/>
      <c r="D280" s="44"/>
      <c r="E280" s="45"/>
      <c r="F280" s="65"/>
      <c r="G280" s="45"/>
    </row>
    <row r="281" spans="1:7" s="41" customFormat="1" ht="12.75">
      <c r="A281" s="44"/>
      <c r="B281" s="42"/>
      <c r="C281" s="50"/>
      <c r="D281" s="44"/>
      <c r="E281" s="45"/>
      <c r="F281" s="65"/>
      <c r="G281" s="45"/>
    </row>
    <row r="282" spans="1:7" s="41" customFormat="1" ht="12.75">
      <c r="A282" s="44"/>
      <c r="B282" s="42"/>
      <c r="C282" s="50"/>
      <c r="D282" s="44"/>
      <c r="E282" s="45"/>
      <c r="F282" s="65"/>
      <c r="G282" s="45"/>
    </row>
    <row r="283" spans="1:7" s="41" customFormat="1" ht="12.75">
      <c r="A283" s="44"/>
      <c r="B283" s="42"/>
      <c r="C283" s="50"/>
      <c r="D283" s="44"/>
      <c r="E283" s="45"/>
      <c r="F283" s="65"/>
      <c r="G283" s="45"/>
    </row>
    <row r="284" spans="1:7" s="41" customFormat="1" ht="12.75">
      <c r="A284" s="44"/>
      <c r="B284" s="42"/>
      <c r="C284" s="50"/>
      <c r="D284" s="44"/>
      <c r="E284" s="45"/>
      <c r="F284" s="65"/>
      <c r="G284" s="45"/>
    </row>
    <row r="285" spans="1:7" s="41" customFormat="1" ht="12.75">
      <c r="A285" s="44"/>
      <c r="B285" s="42"/>
      <c r="C285" s="50"/>
      <c r="D285" s="44"/>
      <c r="E285" s="45"/>
      <c r="F285" s="65"/>
      <c r="G285" s="45"/>
    </row>
    <row r="286" spans="1:7" s="41" customFormat="1" ht="12.75">
      <c r="A286" s="44"/>
      <c r="B286" s="42"/>
      <c r="C286" s="50"/>
      <c r="D286" s="44"/>
      <c r="E286" s="45"/>
      <c r="F286" s="65"/>
      <c r="G286" s="45"/>
    </row>
    <row r="287" spans="1:7" s="41" customFormat="1" ht="12.75">
      <c r="A287" s="44"/>
      <c r="B287" s="42"/>
      <c r="C287" s="50"/>
      <c r="D287" s="44"/>
      <c r="E287" s="45"/>
      <c r="F287" s="65"/>
      <c r="G287" s="45"/>
    </row>
    <row r="288" spans="1:7" s="41" customFormat="1" ht="12.75">
      <c r="A288" s="44"/>
      <c r="B288" s="42"/>
      <c r="C288" s="50"/>
      <c r="D288" s="44"/>
      <c r="E288" s="45"/>
      <c r="F288" s="65"/>
      <c r="G288" s="45"/>
    </row>
    <row r="289" spans="1:7" s="41" customFormat="1" ht="12.75">
      <c r="A289" s="44"/>
      <c r="B289" s="42"/>
      <c r="C289" s="50"/>
      <c r="D289" s="44"/>
      <c r="E289" s="45"/>
      <c r="F289" s="65"/>
      <c r="G289" s="45"/>
    </row>
    <row r="290" spans="1:7" s="41" customFormat="1" ht="12.75">
      <c r="A290" s="44"/>
      <c r="B290" s="42"/>
      <c r="C290" s="50"/>
      <c r="D290" s="44"/>
      <c r="E290" s="45"/>
      <c r="F290" s="65"/>
      <c r="G290" s="45"/>
    </row>
    <row r="291" spans="1:7" s="41" customFormat="1" ht="12.75">
      <c r="A291" s="44"/>
      <c r="B291" s="42"/>
      <c r="C291" s="50"/>
      <c r="D291" s="44"/>
      <c r="E291" s="45"/>
      <c r="F291" s="65"/>
      <c r="G291" s="45"/>
    </row>
    <row r="292" spans="1:7" s="41" customFormat="1" ht="12.75">
      <c r="A292" s="44"/>
      <c r="B292" s="42"/>
      <c r="C292" s="50"/>
      <c r="D292" s="44"/>
      <c r="E292" s="45"/>
      <c r="F292" s="65"/>
      <c r="G292" s="45"/>
    </row>
    <row r="293" spans="1:7" s="41" customFormat="1" ht="12.75">
      <c r="A293" s="44"/>
      <c r="B293" s="42"/>
      <c r="C293" s="50"/>
      <c r="D293" s="44"/>
      <c r="E293" s="45"/>
      <c r="F293" s="65"/>
      <c r="G293" s="45"/>
    </row>
    <row r="294" spans="1:7" s="41" customFormat="1" ht="12.75">
      <c r="A294" s="44"/>
      <c r="B294" s="42"/>
      <c r="C294" s="50"/>
      <c r="D294" s="44"/>
      <c r="E294" s="45"/>
      <c r="F294" s="65"/>
      <c r="G294" s="45"/>
    </row>
    <row r="295" spans="1:7" s="41" customFormat="1" ht="12.75">
      <c r="A295" s="44"/>
      <c r="B295" s="42"/>
      <c r="C295" s="50"/>
      <c r="D295" s="44"/>
      <c r="E295" s="45"/>
      <c r="F295" s="65"/>
      <c r="G295" s="45"/>
    </row>
    <row r="296" spans="1:7" s="41" customFormat="1" ht="12.75">
      <c r="A296" s="44"/>
      <c r="B296" s="42"/>
      <c r="C296" s="50"/>
      <c r="D296" s="44"/>
      <c r="E296" s="45"/>
      <c r="F296" s="65"/>
      <c r="G296" s="45"/>
    </row>
    <row r="297" spans="1:7" s="41" customFormat="1" ht="12.75">
      <c r="A297" s="44"/>
      <c r="B297" s="42"/>
      <c r="C297" s="50"/>
      <c r="D297" s="44"/>
      <c r="E297" s="45"/>
      <c r="F297" s="65"/>
      <c r="G297" s="45"/>
    </row>
    <row r="298" spans="1:7" s="41" customFormat="1" ht="12.75">
      <c r="A298" s="44"/>
      <c r="B298" s="42"/>
      <c r="C298" s="50"/>
      <c r="D298" s="44"/>
      <c r="E298" s="45"/>
      <c r="F298" s="65"/>
      <c r="G298" s="45"/>
    </row>
    <row r="299" spans="1:7" s="41" customFormat="1" ht="12.75">
      <c r="A299" s="44"/>
      <c r="B299" s="42"/>
      <c r="C299" s="50"/>
      <c r="D299" s="44"/>
      <c r="E299" s="45"/>
      <c r="F299" s="65"/>
      <c r="G299" s="45"/>
    </row>
    <row r="300" spans="1:7" s="41" customFormat="1" ht="12.75">
      <c r="A300" s="44"/>
      <c r="B300" s="42"/>
      <c r="C300" s="50"/>
      <c r="D300" s="44"/>
      <c r="E300" s="45"/>
      <c r="F300" s="65"/>
      <c r="G300" s="45"/>
    </row>
    <row r="301" spans="1:7" s="41" customFormat="1" ht="12.75">
      <c r="A301" s="44"/>
      <c r="B301" s="42"/>
      <c r="C301" s="50"/>
      <c r="D301" s="44"/>
      <c r="E301" s="45"/>
      <c r="F301" s="65"/>
      <c r="G301" s="45"/>
    </row>
    <row r="302" spans="1:7" s="41" customFormat="1" ht="12.75">
      <c r="A302" s="44"/>
      <c r="B302" s="42"/>
      <c r="C302" s="50"/>
      <c r="D302" s="44"/>
      <c r="E302" s="45"/>
      <c r="F302" s="65"/>
      <c r="G302" s="45"/>
    </row>
    <row r="303" spans="1:7" s="41" customFormat="1" ht="12.75">
      <c r="A303" s="44"/>
      <c r="B303" s="42"/>
      <c r="C303" s="50"/>
      <c r="D303" s="44"/>
      <c r="E303" s="45"/>
      <c r="F303" s="65"/>
      <c r="G303" s="45"/>
    </row>
    <row r="304" spans="1:7" s="41" customFormat="1" ht="12.75">
      <c r="A304" s="44"/>
      <c r="B304" s="42"/>
      <c r="C304" s="50"/>
      <c r="D304" s="44"/>
      <c r="E304" s="45"/>
      <c r="F304" s="65"/>
      <c r="G304" s="45"/>
    </row>
    <row r="305" spans="1:7" s="41" customFormat="1" ht="12.75">
      <c r="A305" s="44"/>
      <c r="B305" s="42"/>
      <c r="C305" s="50"/>
      <c r="D305" s="44"/>
      <c r="E305" s="45"/>
      <c r="F305" s="65"/>
      <c r="G305" s="45"/>
    </row>
    <row r="306" ht="12.75">
      <c r="H306" s="41"/>
    </row>
    <row r="307" ht="12.75">
      <c r="H307" s="41"/>
    </row>
    <row r="308" ht="12.75">
      <c r="H308" s="41"/>
    </row>
    <row r="309" ht="12.75">
      <c r="H309" s="41"/>
    </row>
    <row r="310" ht="12.75">
      <c r="H310" s="41"/>
    </row>
    <row r="311" ht="12.75">
      <c r="H311" s="41"/>
    </row>
    <row r="312" ht="12.75">
      <c r="H312" s="41"/>
    </row>
    <row r="313" ht="12.75">
      <c r="H313" s="41"/>
    </row>
    <row r="314" ht="12.75">
      <c r="H314" s="41"/>
    </row>
    <row r="315" ht="12.75">
      <c r="H315" s="41"/>
    </row>
    <row r="316" ht="12.75">
      <c r="H316" s="41"/>
    </row>
    <row r="317" ht="12.75">
      <c r="H317" s="41"/>
    </row>
    <row r="318" ht="12.75">
      <c r="H318" s="41"/>
    </row>
    <row r="319" ht="12.75">
      <c r="H319" s="41"/>
    </row>
    <row r="320" ht="12.75">
      <c r="H320" s="41"/>
    </row>
    <row r="321" ht="12.75">
      <c r="H321" s="41"/>
    </row>
    <row r="322" ht="12.75">
      <c r="H322" s="41"/>
    </row>
    <row r="323" ht="12.75">
      <c r="H323" s="41"/>
    </row>
    <row r="324" ht="12.75">
      <c r="H324" s="41"/>
    </row>
    <row r="325" ht="12.75">
      <c r="H325" s="41"/>
    </row>
    <row r="326" ht="12.75">
      <c r="H326" s="41"/>
    </row>
    <row r="327" ht="12.75">
      <c r="H327" s="41"/>
    </row>
    <row r="328" ht="12.75">
      <c r="H328" s="41"/>
    </row>
    <row r="329" ht="12.75">
      <c r="H329" s="41"/>
    </row>
    <row r="330" ht="12.75">
      <c r="H330" s="41"/>
    </row>
    <row r="331" ht="12.75">
      <c r="H331" s="41"/>
    </row>
    <row r="332" ht="12.75">
      <c r="H332" s="41"/>
    </row>
    <row r="333" ht="12.75">
      <c r="H333" s="41"/>
    </row>
    <row r="334" ht="12.75">
      <c r="H334" s="41"/>
    </row>
    <row r="335" ht="12.75">
      <c r="H335" s="41"/>
    </row>
    <row r="336" ht="12.75">
      <c r="H336" s="41"/>
    </row>
    <row r="337" ht="12.75">
      <c r="H337" s="41"/>
    </row>
    <row r="338" ht="12.75">
      <c r="H338" s="41"/>
    </row>
    <row r="339" ht="12.75">
      <c r="H339" s="41"/>
    </row>
    <row r="340" ht="12.75">
      <c r="H340" s="41"/>
    </row>
    <row r="341" ht="12.75">
      <c r="H341" s="41"/>
    </row>
    <row r="342" ht="12.75">
      <c r="H342" s="41"/>
    </row>
    <row r="343" ht="12.75">
      <c r="H343" s="41"/>
    </row>
    <row r="344" ht="12.75">
      <c r="H344" s="41"/>
    </row>
    <row r="345" ht="12.75">
      <c r="H345" s="41"/>
    </row>
    <row r="346" ht="12.75">
      <c r="H346" s="41"/>
    </row>
    <row r="347" ht="12.75">
      <c r="H347" s="41"/>
    </row>
    <row r="348" ht="12.75">
      <c r="H348" s="41"/>
    </row>
    <row r="349" ht="12.75">
      <c r="H349" s="41"/>
    </row>
    <row r="350" spans="1:8" ht="12.75">
      <c r="A350" s="1"/>
      <c r="B350" s="1"/>
      <c r="C350" s="1"/>
      <c r="D350" s="1"/>
      <c r="E350" s="1"/>
      <c r="F350" s="1"/>
      <c r="H350" s="41"/>
    </row>
    <row r="351" spans="1:8" ht="12.75">
      <c r="A351" s="1"/>
      <c r="B351" s="1"/>
      <c r="C351" s="1"/>
      <c r="D351" s="1"/>
      <c r="E351" s="1"/>
      <c r="F351" s="1"/>
      <c r="H351" s="41"/>
    </row>
    <row r="352" spans="1:8" ht="12.75">
      <c r="A352" s="1"/>
      <c r="B352" s="1"/>
      <c r="C352" s="1"/>
      <c r="D352" s="1"/>
      <c r="E352" s="1"/>
      <c r="F352" s="1"/>
      <c r="H352" s="41"/>
    </row>
    <row r="353" spans="1:8" ht="12.75">
      <c r="A353" s="1"/>
      <c r="B353" s="1"/>
      <c r="C353" s="1"/>
      <c r="D353" s="1"/>
      <c r="E353" s="1"/>
      <c r="F353" s="1"/>
      <c r="H353" s="41"/>
    </row>
    <row r="354" spans="1:8" ht="12.75">
      <c r="A354" s="1"/>
      <c r="B354" s="1"/>
      <c r="C354" s="1"/>
      <c r="D354" s="1"/>
      <c r="E354" s="1"/>
      <c r="F354" s="1"/>
      <c r="H354" s="41"/>
    </row>
    <row r="355" spans="1:8" ht="12.75">
      <c r="A355" s="1"/>
      <c r="B355" s="1"/>
      <c r="C355" s="1"/>
      <c r="D355" s="1"/>
      <c r="E355" s="1"/>
      <c r="F355" s="1"/>
      <c r="H355" s="41"/>
    </row>
    <row r="356" spans="1:8" ht="12.75">
      <c r="A356" s="1"/>
      <c r="B356" s="1"/>
      <c r="C356" s="1"/>
      <c r="D356" s="1"/>
      <c r="E356" s="1"/>
      <c r="F356" s="1"/>
      <c r="H356" s="41"/>
    </row>
    <row r="357" spans="1:8" ht="12.75">
      <c r="A357" s="1"/>
      <c r="B357" s="1"/>
      <c r="C357" s="1"/>
      <c r="D357" s="1"/>
      <c r="E357" s="1"/>
      <c r="F357" s="1"/>
      <c r="H357" s="41"/>
    </row>
    <row r="358" spans="1:8" ht="12.75">
      <c r="A358" s="1"/>
      <c r="B358" s="1"/>
      <c r="C358" s="1"/>
      <c r="D358" s="1"/>
      <c r="E358" s="1"/>
      <c r="F358" s="1"/>
      <c r="H358" s="41"/>
    </row>
    <row r="359" spans="1:8" ht="12.75">
      <c r="A359" s="1"/>
      <c r="B359" s="1"/>
      <c r="C359" s="1"/>
      <c r="D359" s="1"/>
      <c r="E359" s="1"/>
      <c r="F359" s="1"/>
      <c r="H359" s="41"/>
    </row>
    <row r="360" spans="1:8" ht="12.75">
      <c r="A360" s="1"/>
      <c r="B360" s="1"/>
      <c r="C360" s="1"/>
      <c r="D360" s="1"/>
      <c r="E360" s="1"/>
      <c r="F360" s="1"/>
      <c r="H360" s="41"/>
    </row>
    <row r="361" spans="1:8" ht="12.75">
      <c r="A361" s="1"/>
      <c r="B361" s="1"/>
      <c r="C361" s="1"/>
      <c r="D361" s="1"/>
      <c r="E361" s="1"/>
      <c r="F361" s="1"/>
      <c r="H361" s="41"/>
    </row>
    <row r="362" spans="1:8" ht="12.75">
      <c r="A362" s="1"/>
      <c r="B362" s="1"/>
      <c r="C362" s="1"/>
      <c r="D362" s="1"/>
      <c r="E362" s="1"/>
      <c r="F362" s="1"/>
      <c r="H362" s="41"/>
    </row>
    <row r="363" spans="1:8" ht="12.75">
      <c r="A363" s="1"/>
      <c r="B363" s="1"/>
      <c r="C363" s="1"/>
      <c r="D363" s="1"/>
      <c r="E363" s="1"/>
      <c r="F363" s="1"/>
      <c r="H363" s="41"/>
    </row>
    <row r="364" spans="1:8" ht="12.75">
      <c r="A364" s="1"/>
      <c r="B364" s="1"/>
      <c r="C364" s="1"/>
      <c r="D364" s="1"/>
      <c r="E364" s="1"/>
      <c r="F364" s="1"/>
      <c r="H364" s="41"/>
    </row>
    <row r="365" spans="1:8" ht="12.75">
      <c r="A365" s="1"/>
      <c r="B365" s="1"/>
      <c r="C365" s="1"/>
      <c r="D365" s="1"/>
      <c r="E365" s="1"/>
      <c r="F365" s="1"/>
      <c r="H365" s="41"/>
    </row>
    <row r="366" spans="1:8" ht="12.75">
      <c r="A366" s="1"/>
      <c r="B366" s="1"/>
      <c r="C366" s="1"/>
      <c r="D366" s="1"/>
      <c r="E366" s="1"/>
      <c r="F366" s="1"/>
      <c r="H366" s="41"/>
    </row>
    <row r="367" spans="1:8" ht="12.75">
      <c r="A367" s="1"/>
      <c r="B367" s="1"/>
      <c r="C367" s="1"/>
      <c r="D367" s="1"/>
      <c r="E367" s="1"/>
      <c r="F367" s="1"/>
      <c r="H367" s="41"/>
    </row>
    <row r="368" spans="1:8" ht="12.75">
      <c r="A368" s="1"/>
      <c r="B368" s="1"/>
      <c r="C368" s="1"/>
      <c r="D368" s="1"/>
      <c r="E368" s="1"/>
      <c r="F368" s="1"/>
      <c r="H368" s="41"/>
    </row>
  </sheetData>
  <mergeCells count="25">
    <mergeCell ref="T5:V6"/>
    <mergeCell ref="W5:Y6"/>
    <mergeCell ref="T8:V8"/>
    <mergeCell ref="A154:B154"/>
    <mergeCell ref="M5:M6"/>
    <mergeCell ref="N5:N6"/>
    <mergeCell ref="P5:P6"/>
    <mergeCell ref="Q5:S6"/>
    <mergeCell ref="E5:E6"/>
    <mergeCell ref="A2:Y2"/>
    <mergeCell ref="A3:Y3"/>
    <mergeCell ref="A4:Y4"/>
    <mergeCell ref="A1:Y1"/>
    <mergeCell ref="A155:B155"/>
    <mergeCell ref="C154:E154"/>
    <mergeCell ref="C155:E155"/>
    <mergeCell ref="K5:K6"/>
    <mergeCell ref="L5:L6"/>
    <mergeCell ref="F5:F6"/>
    <mergeCell ref="G5:G6"/>
    <mergeCell ref="H5:H6"/>
    <mergeCell ref="A5:A6"/>
    <mergeCell ref="B5:B6"/>
    <mergeCell ref="C5:C6"/>
    <mergeCell ref="D5:D6"/>
  </mergeCells>
  <conditionalFormatting sqref="Q48:Q49 T47:T49 T44:T45 Q44:Q45">
    <cfRule type="cellIs" priority="590" dxfId="0" operator="greaterThan" stopIfTrue="1">
      <formula>1</formula>
    </cfRule>
  </conditionalFormatting>
  <conditionalFormatting sqref="W47:W49 W24:W25">
    <cfRule type="cellIs" priority="566" dxfId="8" operator="equal" stopIfTrue="1">
      <formula>1</formula>
    </cfRule>
    <cfRule type="cellIs" priority="567" dxfId="7" operator="equal" stopIfTrue="1">
      <formula>1</formula>
    </cfRule>
    <cfRule type="cellIs" priority="588" dxfId="0" operator="greaterThan" stopIfTrue="1">
      <formula>1</formula>
    </cfRule>
  </conditionalFormatting>
  <conditionalFormatting sqref="U44:U45">
    <cfRule type="cellIs" priority="576" dxfId="9" operator="greaterThan" stopIfTrue="1">
      <formula>0</formula>
    </cfRule>
  </conditionalFormatting>
  <conditionalFormatting sqref="Q10:Q13 Q23">
    <cfRule type="cellIs" priority="532" dxfId="0" operator="greaterThan" stopIfTrue="1">
      <formula>1</formula>
    </cfRule>
  </conditionalFormatting>
  <conditionalFormatting sqref="T10:T13 T23">
    <cfRule type="cellIs" priority="531" dxfId="0" operator="greaterThan" stopIfTrue="1">
      <formula>1</formula>
    </cfRule>
  </conditionalFormatting>
  <conditionalFormatting sqref="U10:U13 U23">
    <cfRule type="cellIs" priority="528" dxfId="9" operator="greaterThan" stopIfTrue="1">
      <formula>0</formula>
    </cfRule>
  </conditionalFormatting>
  <conditionalFormatting sqref="W10:W13 W23">
    <cfRule type="cellIs" priority="523" dxfId="8" operator="equal" stopIfTrue="1">
      <formula>1</formula>
    </cfRule>
    <cfRule type="cellIs" priority="524" dxfId="7" operator="equal" stopIfTrue="1">
      <formula>1</formula>
    </cfRule>
    <cfRule type="cellIs" priority="525" dxfId="0" operator="greaterThan" stopIfTrue="1">
      <formula>1</formula>
    </cfRule>
  </conditionalFormatting>
  <conditionalFormatting sqref="Q27:Q31 Q42:Q43">
    <cfRule type="cellIs" priority="516" dxfId="0" operator="greaterThan" stopIfTrue="1">
      <formula>1</formula>
    </cfRule>
  </conditionalFormatting>
  <conditionalFormatting sqref="T27:T30">
    <cfRule type="cellIs" priority="514" dxfId="0" operator="greaterThan" stopIfTrue="1">
      <formula>1</formula>
    </cfRule>
  </conditionalFormatting>
  <conditionalFormatting sqref="T31 T42">
    <cfRule type="cellIs" priority="513" dxfId="0" operator="greaterThan" stopIfTrue="1">
      <formula>1</formula>
    </cfRule>
  </conditionalFormatting>
  <conditionalFormatting sqref="T43">
    <cfRule type="cellIs" priority="512" dxfId="0" operator="greaterThan" stopIfTrue="1">
      <formula>1</formula>
    </cfRule>
  </conditionalFormatting>
  <conditionalFormatting sqref="W27:W30">
    <cfRule type="cellIs" priority="501" dxfId="8" operator="equal" stopIfTrue="1">
      <formula>1</formula>
    </cfRule>
    <cfRule type="cellIs" priority="502" dxfId="7" operator="equal" stopIfTrue="1">
      <formula>1</formula>
    </cfRule>
    <cfRule type="cellIs" priority="503" dxfId="0" operator="greaterThan" stopIfTrue="1">
      <formula>1</formula>
    </cfRule>
  </conditionalFormatting>
  <conditionalFormatting sqref="W31 W42">
    <cfRule type="cellIs" priority="498" dxfId="8" operator="equal" stopIfTrue="1">
      <formula>1</formula>
    </cfRule>
    <cfRule type="cellIs" priority="499" dxfId="7" operator="equal" stopIfTrue="1">
      <formula>1</formula>
    </cfRule>
    <cfRule type="cellIs" priority="500" dxfId="0" operator="greaterThan" stopIfTrue="1">
      <formula>1</formula>
    </cfRule>
  </conditionalFormatting>
  <conditionalFormatting sqref="W43">
    <cfRule type="cellIs" priority="495" dxfId="8" operator="equal" stopIfTrue="1">
      <formula>1</formula>
    </cfRule>
    <cfRule type="cellIs" priority="496" dxfId="7" operator="equal" stopIfTrue="1">
      <formula>1</formula>
    </cfRule>
    <cfRule type="cellIs" priority="497" dxfId="0" operator="greaterThan" stopIfTrue="1">
      <formula>1</formula>
    </cfRule>
  </conditionalFormatting>
  <conditionalFormatting sqref="Q26">
    <cfRule type="cellIs" priority="449" dxfId="0" operator="greaterThan" stopIfTrue="1">
      <formula>1</formula>
    </cfRule>
  </conditionalFormatting>
  <conditionalFormatting sqref="T26">
    <cfRule type="cellIs" priority="448" dxfId="0" operator="greaterThan" stopIfTrue="1">
      <formula>1</formula>
    </cfRule>
  </conditionalFormatting>
  <conditionalFormatting sqref="U26">
    <cfRule type="cellIs" priority="447" dxfId="9" operator="greaterThan" stopIfTrue="1">
      <formula>0</formula>
    </cfRule>
  </conditionalFormatting>
  <conditionalFormatting sqref="W26">
    <cfRule type="cellIs" priority="444" dxfId="8" operator="equal" stopIfTrue="1">
      <formula>1</formula>
    </cfRule>
    <cfRule type="cellIs" priority="445" dxfId="7" operator="equal" stopIfTrue="1">
      <formula>1</formula>
    </cfRule>
    <cfRule type="cellIs" priority="446" dxfId="0" operator="greaterThan" stopIfTrue="1">
      <formula>1</formula>
    </cfRule>
  </conditionalFormatting>
  <conditionalFormatting sqref="Q47">
    <cfRule type="cellIs" priority="395" dxfId="0" operator="greaterThan" stopIfTrue="1">
      <formula>1</formula>
    </cfRule>
  </conditionalFormatting>
  <conditionalFormatting sqref="Q24:Q25">
    <cfRule type="cellIs" priority="390" dxfId="0" operator="greaterThan" stopIfTrue="1">
      <formula>1</formula>
    </cfRule>
  </conditionalFormatting>
  <conditionalFormatting sqref="Q65:Q80 T64:T80 T82:T83 Q82:Q83">
    <cfRule type="cellIs" priority="388" dxfId="0" operator="greaterThan" stopIfTrue="1">
      <formula>1</formula>
    </cfRule>
  </conditionalFormatting>
  <conditionalFormatting sqref="W64:W80 W82:W83">
    <cfRule type="cellIs" priority="384" dxfId="8" operator="equal" stopIfTrue="1">
      <formula>1</formula>
    </cfRule>
    <cfRule type="cellIs" priority="385" dxfId="7" operator="equal" stopIfTrue="1">
      <formula>1</formula>
    </cfRule>
    <cfRule type="cellIs" priority="387" dxfId="0" operator="greaterThan" stopIfTrue="1">
      <formula>1</formula>
    </cfRule>
  </conditionalFormatting>
  <conditionalFormatting sqref="Q64">
    <cfRule type="cellIs" priority="383" dxfId="0" operator="greaterThan" stopIfTrue="1">
      <formula>1</formula>
    </cfRule>
  </conditionalFormatting>
  <conditionalFormatting sqref="U30">
    <cfRule type="cellIs" priority="283" dxfId="9" operator="greaterThan" stopIfTrue="1">
      <formula>0</formula>
    </cfRule>
  </conditionalFormatting>
  <conditionalFormatting sqref="T88">
    <cfRule type="cellIs" priority="381" dxfId="0" operator="greaterThan" stopIfTrue="1">
      <formula>1</formula>
    </cfRule>
  </conditionalFormatting>
  <conditionalFormatting sqref="W88">
    <cfRule type="cellIs" priority="377" dxfId="8" operator="equal" stopIfTrue="1">
      <formula>1</formula>
    </cfRule>
    <cfRule type="cellIs" priority="378" dxfId="7" operator="equal" stopIfTrue="1">
      <formula>1</formula>
    </cfRule>
    <cfRule type="cellIs" priority="380" dxfId="0" operator="greaterThan" stopIfTrue="1">
      <formula>1</formula>
    </cfRule>
  </conditionalFormatting>
  <conditionalFormatting sqref="Q88">
    <cfRule type="cellIs" priority="376" dxfId="0" operator="greaterThan" stopIfTrue="1">
      <formula>1</formula>
    </cfRule>
  </conditionalFormatting>
  <conditionalFormatting sqref="Q96 T93 T98 Q98 T96">
    <cfRule type="cellIs" priority="374" dxfId="0" operator="greaterThan" stopIfTrue="1">
      <formula>1</formula>
    </cfRule>
  </conditionalFormatting>
  <conditionalFormatting sqref="W93 W98 W96">
    <cfRule type="cellIs" priority="370" dxfId="8" operator="equal" stopIfTrue="1">
      <formula>1</formula>
    </cfRule>
    <cfRule type="cellIs" priority="371" dxfId="7" operator="equal" stopIfTrue="1">
      <formula>1</formula>
    </cfRule>
    <cfRule type="cellIs" priority="373" dxfId="0" operator="greaterThan" stopIfTrue="1">
      <formula>1</formula>
    </cfRule>
  </conditionalFormatting>
  <conditionalFormatting sqref="U98">
    <cfRule type="cellIs" priority="372" dxfId="9" operator="greaterThan" stopIfTrue="1">
      <formula>0</formula>
    </cfRule>
  </conditionalFormatting>
  <conditionalFormatting sqref="Q93">
    <cfRule type="cellIs" priority="369" dxfId="0" operator="greaterThan" stopIfTrue="1">
      <formula>1</formula>
    </cfRule>
  </conditionalFormatting>
  <conditionalFormatting sqref="W152">
    <cfRule type="cellIs" priority="169" dxfId="8" operator="equal" stopIfTrue="1">
      <formula>1</formula>
    </cfRule>
    <cfRule type="cellIs" priority="170" dxfId="7" operator="equal" stopIfTrue="1">
      <formula>1</formula>
    </cfRule>
    <cfRule type="cellIs" priority="171" dxfId="0" operator="greaterThan" stopIfTrue="1">
      <formula>1</formula>
    </cfRule>
  </conditionalFormatting>
  <conditionalFormatting sqref="U47">
    <cfRule type="cellIs" priority="272" dxfId="9" operator="greaterThan" stopIfTrue="1">
      <formula>0</formula>
    </cfRule>
  </conditionalFormatting>
  <conditionalFormatting sqref="Q136:Q139 T135:T139">
    <cfRule type="cellIs" priority="367" dxfId="0" operator="greaterThan" stopIfTrue="1">
      <formula>1</formula>
    </cfRule>
  </conditionalFormatting>
  <conditionalFormatting sqref="W135:W139">
    <cfRule type="cellIs" priority="363" dxfId="8" operator="equal" stopIfTrue="1">
      <formula>1</formula>
    </cfRule>
    <cfRule type="cellIs" priority="364" dxfId="7" operator="equal" stopIfTrue="1">
      <formula>1</formula>
    </cfRule>
    <cfRule type="cellIs" priority="366" dxfId="0" operator="greaterThan" stopIfTrue="1">
      <formula>1</formula>
    </cfRule>
  </conditionalFormatting>
  <conditionalFormatting sqref="Q135">
    <cfRule type="cellIs" priority="362" dxfId="0" operator="greaterThan" stopIfTrue="1">
      <formula>1</formula>
    </cfRule>
  </conditionalFormatting>
  <conditionalFormatting sqref="U29">
    <cfRule type="cellIs" priority="284" dxfId="9" operator="greaterThan" stopIfTrue="1">
      <formula>0</formula>
    </cfRule>
  </conditionalFormatting>
  <conditionalFormatting sqref="Q101:Q104 T100:T104">
    <cfRule type="cellIs" priority="360" dxfId="0" operator="greaterThan" stopIfTrue="1">
      <formula>1</formula>
    </cfRule>
  </conditionalFormatting>
  <conditionalFormatting sqref="W100:W104">
    <cfRule type="cellIs" priority="356" dxfId="8" operator="equal" stopIfTrue="1">
      <formula>1</formula>
    </cfRule>
    <cfRule type="cellIs" priority="357" dxfId="7" operator="equal" stopIfTrue="1">
      <formula>1</formula>
    </cfRule>
    <cfRule type="cellIs" priority="359" dxfId="0" operator="greaterThan" stopIfTrue="1">
      <formula>1</formula>
    </cfRule>
  </conditionalFormatting>
  <conditionalFormatting sqref="Q100">
    <cfRule type="cellIs" priority="355" dxfId="0" operator="greaterThan" stopIfTrue="1">
      <formula>1</formula>
    </cfRule>
  </conditionalFormatting>
  <conditionalFormatting sqref="U31">
    <cfRule type="cellIs" priority="282" dxfId="9" operator="greaterThan" stopIfTrue="1">
      <formula>0</formula>
    </cfRule>
  </conditionalFormatting>
  <conditionalFormatting sqref="Q106:Q109 T105:T109">
    <cfRule type="cellIs" priority="353" dxfId="0" operator="greaterThan" stopIfTrue="1">
      <formula>1</formula>
    </cfRule>
  </conditionalFormatting>
  <conditionalFormatting sqref="W105:W109">
    <cfRule type="cellIs" priority="349" dxfId="8" operator="equal" stopIfTrue="1">
      <formula>1</formula>
    </cfRule>
    <cfRule type="cellIs" priority="350" dxfId="7" operator="equal" stopIfTrue="1">
      <formula>1</formula>
    </cfRule>
    <cfRule type="cellIs" priority="352" dxfId="0" operator="greaterThan" stopIfTrue="1">
      <formula>1</formula>
    </cfRule>
  </conditionalFormatting>
  <conditionalFormatting sqref="Q105">
    <cfRule type="cellIs" priority="348" dxfId="0" operator="greaterThan" stopIfTrue="1">
      <formula>1</formula>
    </cfRule>
  </conditionalFormatting>
  <conditionalFormatting sqref="U43">
    <cfRule type="cellIs" priority="280" dxfId="9" operator="greaterThan" stopIfTrue="1">
      <formula>0</formula>
    </cfRule>
  </conditionalFormatting>
  <conditionalFormatting sqref="Q111:Q114 T110:T114">
    <cfRule type="cellIs" priority="346" dxfId="0" operator="greaterThan" stopIfTrue="1">
      <formula>1</formula>
    </cfRule>
  </conditionalFormatting>
  <conditionalFormatting sqref="W110:W114">
    <cfRule type="cellIs" priority="342" dxfId="8" operator="equal" stopIfTrue="1">
      <formula>1</formula>
    </cfRule>
    <cfRule type="cellIs" priority="343" dxfId="7" operator="equal" stopIfTrue="1">
      <formula>1</formula>
    </cfRule>
    <cfRule type="cellIs" priority="345" dxfId="0" operator="greaterThan" stopIfTrue="1">
      <formula>1</formula>
    </cfRule>
  </conditionalFormatting>
  <conditionalFormatting sqref="Q110">
    <cfRule type="cellIs" priority="341" dxfId="0" operator="greaterThan" stopIfTrue="1">
      <formula>1</formula>
    </cfRule>
  </conditionalFormatting>
  <conditionalFormatting sqref="Q116:Q119 T115:T119">
    <cfRule type="cellIs" priority="339" dxfId="0" operator="greaterThan" stopIfTrue="1">
      <formula>1</formula>
    </cfRule>
  </conditionalFormatting>
  <conditionalFormatting sqref="W115:W119">
    <cfRule type="cellIs" priority="335" dxfId="8" operator="equal" stopIfTrue="1">
      <formula>1</formula>
    </cfRule>
    <cfRule type="cellIs" priority="336" dxfId="7" operator="equal" stopIfTrue="1">
      <formula>1</formula>
    </cfRule>
    <cfRule type="cellIs" priority="338" dxfId="0" operator="greaterThan" stopIfTrue="1">
      <formula>1</formula>
    </cfRule>
  </conditionalFormatting>
  <conditionalFormatting sqref="U27">
    <cfRule type="cellIs" priority="286" dxfId="9" operator="greaterThan" stopIfTrue="1">
      <formula>0</formula>
    </cfRule>
  </conditionalFormatting>
  <conditionalFormatting sqref="Q115">
    <cfRule type="cellIs" priority="334" dxfId="0" operator="greaterThan" stopIfTrue="1">
      <formula>1</formula>
    </cfRule>
  </conditionalFormatting>
  <conditionalFormatting sqref="Q121:Q124 T120:T124">
    <cfRule type="cellIs" priority="332" dxfId="0" operator="greaterThan" stopIfTrue="1">
      <formula>1</formula>
    </cfRule>
  </conditionalFormatting>
  <conditionalFormatting sqref="W120:W124">
    <cfRule type="cellIs" priority="328" dxfId="8" operator="equal" stopIfTrue="1">
      <formula>1</formula>
    </cfRule>
    <cfRule type="cellIs" priority="329" dxfId="7" operator="equal" stopIfTrue="1">
      <formula>1</formula>
    </cfRule>
    <cfRule type="cellIs" priority="331" dxfId="0" operator="greaterThan" stopIfTrue="1">
      <formula>1</formula>
    </cfRule>
  </conditionalFormatting>
  <conditionalFormatting sqref="Q120">
    <cfRule type="cellIs" priority="327" dxfId="0" operator="greaterThan" stopIfTrue="1">
      <formula>1</formula>
    </cfRule>
  </conditionalFormatting>
  <conditionalFormatting sqref="Q126:Q129 T125:T129">
    <cfRule type="cellIs" priority="325" dxfId="0" operator="greaterThan" stopIfTrue="1">
      <formula>1</formula>
    </cfRule>
  </conditionalFormatting>
  <conditionalFormatting sqref="W125:W129">
    <cfRule type="cellIs" priority="321" dxfId="8" operator="equal" stopIfTrue="1">
      <formula>1</formula>
    </cfRule>
    <cfRule type="cellIs" priority="322" dxfId="7" operator="equal" stopIfTrue="1">
      <formula>1</formula>
    </cfRule>
    <cfRule type="cellIs" priority="324" dxfId="0" operator="greaterThan" stopIfTrue="1">
      <formula>1</formula>
    </cfRule>
  </conditionalFormatting>
  <conditionalFormatting sqref="Q125">
    <cfRule type="cellIs" priority="320" dxfId="0" operator="greaterThan" stopIfTrue="1">
      <formula>1</formula>
    </cfRule>
  </conditionalFormatting>
  <conditionalFormatting sqref="Q131:Q134 T130:T134">
    <cfRule type="cellIs" priority="318" dxfId="0" operator="greaterThan" stopIfTrue="1">
      <formula>1</formula>
    </cfRule>
  </conditionalFormatting>
  <conditionalFormatting sqref="W130:W134">
    <cfRule type="cellIs" priority="314" dxfId="8" operator="equal" stopIfTrue="1">
      <formula>1</formula>
    </cfRule>
    <cfRule type="cellIs" priority="315" dxfId="7" operator="equal" stopIfTrue="1">
      <formula>1</formula>
    </cfRule>
    <cfRule type="cellIs" priority="317" dxfId="0" operator="greaterThan" stopIfTrue="1">
      <formula>1</formula>
    </cfRule>
  </conditionalFormatting>
  <conditionalFormatting sqref="Q130">
    <cfRule type="cellIs" priority="313" dxfId="0" operator="greaterThan" stopIfTrue="1">
      <formula>1</formula>
    </cfRule>
  </conditionalFormatting>
  <conditionalFormatting sqref="Q140:Q142 T140:T142">
    <cfRule type="cellIs" priority="311" dxfId="0" operator="greaterThan" stopIfTrue="1">
      <formula>1</formula>
    </cfRule>
  </conditionalFormatting>
  <conditionalFormatting sqref="W140:W142">
    <cfRule type="cellIs" priority="307" dxfId="8" operator="equal" stopIfTrue="1">
      <formula>1</formula>
    </cfRule>
    <cfRule type="cellIs" priority="308" dxfId="7" operator="equal" stopIfTrue="1">
      <formula>1</formula>
    </cfRule>
    <cfRule type="cellIs" priority="310" dxfId="0" operator="greaterThan" stopIfTrue="1">
      <formula>1</formula>
    </cfRule>
  </conditionalFormatting>
  <conditionalFormatting sqref="U42">
    <cfRule type="cellIs" priority="281" dxfId="9" operator="greaterThan" stopIfTrue="1">
      <formula>0</formula>
    </cfRule>
  </conditionalFormatting>
  <conditionalFormatting sqref="Q143:Q144 T143:T144">
    <cfRule type="cellIs" priority="306" dxfId="0" operator="greaterThan" stopIfTrue="1">
      <formula>1</formula>
    </cfRule>
  </conditionalFormatting>
  <conditionalFormatting sqref="W143:W144">
    <cfRule type="cellIs" priority="302" dxfId="8" operator="equal" stopIfTrue="1">
      <formula>1</formula>
    </cfRule>
    <cfRule type="cellIs" priority="303" dxfId="7" operator="equal" stopIfTrue="1">
      <formula>1</formula>
    </cfRule>
    <cfRule type="cellIs" priority="305" dxfId="0" operator="greaterThan" stopIfTrue="1">
      <formula>1</formula>
    </cfRule>
  </conditionalFormatting>
  <conditionalFormatting sqref="Q145:Q147 T145:T147">
    <cfRule type="cellIs" priority="301" dxfId="0" operator="greaterThan" stopIfTrue="1">
      <formula>1</formula>
    </cfRule>
  </conditionalFormatting>
  <conditionalFormatting sqref="W145:W147">
    <cfRule type="cellIs" priority="297" dxfId="8" operator="equal" stopIfTrue="1">
      <formula>1</formula>
    </cfRule>
    <cfRule type="cellIs" priority="298" dxfId="7" operator="equal" stopIfTrue="1">
      <formula>1</formula>
    </cfRule>
    <cfRule type="cellIs" priority="300" dxfId="0" operator="greaterThan" stopIfTrue="1">
      <formula>1</formula>
    </cfRule>
  </conditionalFormatting>
  <conditionalFormatting sqref="Q148:Q150 T148:T150">
    <cfRule type="cellIs" priority="296" dxfId="0" operator="greaterThan" stopIfTrue="1">
      <formula>1</formula>
    </cfRule>
  </conditionalFormatting>
  <conditionalFormatting sqref="W148:W150">
    <cfRule type="cellIs" priority="292" dxfId="8" operator="equal" stopIfTrue="1">
      <formula>1</formula>
    </cfRule>
    <cfRule type="cellIs" priority="293" dxfId="7" operator="equal" stopIfTrue="1">
      <formula>1</formula>
    </cfRule>
    <cfRule type="cellIs" priority="295" dxfId="0" operator="greaterThan" stopIfTrue="1">
      <formula>1</formula>
    </cfRule>
  </conditionalFormatting>
  <conditionalFormatting sqref="Q151 T151">
    <cfRule type="cellIs" priority="291" dxfId="0" operator="greaterThan" stopIfTrue="1">
      <formula>1</formula>
    </cfRule>
  </conditionalFormatting>
  <conditionalFormatting sqref="W151">
    <cfRule type="cellIs" priority="287" dxfId="8" operator="equal" stopIfTrue="1">
      <formula>1</formula>
    </cfRule>
    <cfRule type="cellIs" priority="288" dxfId="7" operator="equal" stopIfTrue="1">
      <formula>1</formula>
    </cfRule>
    <cfRule type="cellIs" priority="290" dxfId="0" operator="greaterThan" stopIfTrue="1">
      <formula>1</formula>
    </cfRule>
  </conditionalFormatting>
  <conditionalFormatting sqref="U49">
    <cfRule type="cellIs" priority="270" dxfId="9" operator="greaterThan" stopIfTrue="1">
      <formula>0</formula>
    </cfRule>
  </conditionalFormatting>
  <conditionalFormatting sqref="U28">
    <cfRule type="cellIs" priority="285" dxfId="9" operator="greaterThan" stopIfTrue="1">
      <formula>0</formula>
    </cfRule>
  </conditionalFormatting>
  <conditionalFormatting sqref="U48">
    <cfRule type="cellIs" priority="271" dxfId="9" operator="greaterThan" stopIfTrue="1">
      <formula>0</formula>
    </cfRule>
  </conditionalFormatting>
  <conditionalFormatting sqref="U64">
    <cfRule type="cellIs" priority="267" dxfId="9" operator="greaterThan" stopIfTrue="1">
      <formula>0</formula>
    </cfRule>
  </conditionalFormatting>
  <conditionalFormatting sqref="U65">
    <cfRule type="cellIs" priority="266" dxfId="9" operator="greaterThan" stopIfTrue="1">
      <formula>0</formula>
    </cfRule>
  </conditionalFormatting>
  <conditionalFormatting sqref="U66">
    <cfRule type="cellIs" priority="265" dxfId="9" operator="greaterThan" stopIfTrue="1">
      <formula>0</formula>
    </cfRule>
  </conditionalFormatting>
  <conditionalFormatting sqref="U67">
    <cfRule type="cellIs" priority="264" dxfId="9" operator="greaterThan" stopIfTrue="1">
      <formula>0</formula>
    </cfRule>
  </conditionalFormatting>
  <conditionalFormatting sqref="U68">
    <cfRule type="cellIs" priority="263" dxfId="9" operator="greaterThan" stopIfTrue="1">
      <formula>0</formula>
    </cfRule>
  </conditionalFormatting>
  <conditionalFormatting sqref="U69">
    <cfRule type="cellIs" priority="262" dxfId="9" operator="greaterThan" stopIfTrue="1">
      <formula>0</formula>
    </cfRule>
  </conditionalFormatting>
  <conditionalFormatting sqref="U70">
    <cfRule type="cellIs" priority="261" dxfId="9" operator="greaterThan" stopIfTrue="1">
      <formula>0</formula>
    </cfRule>
  </conditionalFormatting>
  <conditionalFormatting sqref="U71">
    <cfRule type="cellIs" priority="260" dxfId="9" operator="greaterThan" stopIfTrue="1">
      <formula>0</formula>
    </cfRule>
  </conditionalFormatting>
  <conditionalFormatting sqref="U72">
    <cfRule type="cellIs" priority="259" dxfId="9" operator="greaterThan" stopIfTrue="1">
      <formula>0</formula>
    </cfRule>
  </conditionalFormatting>
  <conditionalFormatting sqref="U73">
    <cfRule type="cellIs" priority="258" dxfId="9" operator="greaterThan" stopIfTrue="1">
      <formula>0</formula>
    </cfRule>
  </conditionalFormatting>
  <conditionalFormatting sqref="U74">
    <cfRule type="cellIs" priority="257" dxfId="9" operator="greaterThan" stopIfTrue="1">
      <formula>0</formula>
    </cfRule>
  </conditionalFormatting>
  <conditionalFormatting sqref="U75">
    <cfRule type="cellIs" priority="256" dxfId="9" operator="greaterThan" stopIfTrue="1">
      <formula>0</formula>
    </cfRule>
  </conditionalFormatting>
  <conditionalFormatting sqref="U76">
    <cfRule type="cellIs" priority="255" dxfId="9" operator="greaterThan" stopIfTrue="1">
      <formula>0</formula>
    </cfRule>
  </conditionalFormatting>
  <conditionalFormatting sqref="U77">
    <cfRule type="cellIs" priority="254" dxfId="9" operator="greaterThan" stopIfTrue="1">
      <formula>0</formula>
    </cfRule>
  </conditionalFormatting>
  <conditionalFormatting sqref="U78">
    <cfRule type="cellIs" priority="253" dxfId="9" operator="greaterThan" stopIfTrue="1">
      <formula>0</formula>
    </cfRule>
  </conditionalFormatting>
  <conditionalFormatting sqref="U79">
    <cfRule type="cellIs" priority="252" dxfId="9" operator="greaterThan" stopIfTrue="1">
      <formula>0</formula>
    </cfRule>
  </conditionalFormatting>
  <conditionalFormatting sqref="U80">
    <cfRule type="cellIs" priority="251" dxfId="9" operator="greaterThan" stopIfTrue="1">
      <formula>0</formula>
    </cfRule>
  </conditionalFormatting>
  <conditionalFormatting sqref="U82:U83">
    <cfRule type="cellIs" priority="250" dxfId="9" operator="greaterThan" stopIfTrue="1">
      <formula>0</formula>
    </cfRule>
  </conditionalFormatting>
  <conditionalFormatting sqref="U88">
    <cfRule type="cellIs" priority="246" dxfId="9" operator="greaterThan" stopIfTrue="1">
      <formula>0</formula>
    </cfRule>
  </conditionalFormatting>
  <conditionalFormatting sqref="U93">
    <cfRule type="cellIs" priority="242" dxfId="9" operator="greaterThan" stopIfTrue="1">
      <formula>0</formula>
    </cfRule>
  </conditionalFormatting>
  <conditionalFormatting sqref="U96">
    <cfRule type="cellIs" priority="241" dxfId="9" operator="greaterThan" stopIfTrue="1">
      <formula>0</formula>
    </cfRule>
  </conditionalFormatting>
  <conditionalFormatting sqref="U100">
    <cfRule type="cellIs" priority="238" dxfId="9" operator="greaterThan" stopIfTrue="1">
      <formula>0</formula>
    </cfRule>
  </conditionalFormatting>
  <conditionalFormatting sqref="U101">
    <cfRule type="cellIs" priority="237" dxfId="9" operator="greaterThan" stopIfTrue="1">
      <formula>0</formula>
    </cfRule>
  </conditionalFormatting>
  <conditionalFormatting sqref="U102">
    <cfRule type="cellIs" priority="236" dxfId="9" operator="greaterThan" stopIfTrue="1">
      <formula>0</formula>
    </cfRule>
  </conditionalFormatting>
  <conditionalFormatting sqref="U103">
    <cfRule type="cellIs" priority="235" dxfId="9" operator="greaterThan" stopIfTrue="1">
      <formula>0</formula>
    </cfRule>
  </conditionalFormatting>
  <conditionalFormatting sqref="U104">
    <cfRule type="cellIs" priority="234" dxfId="9" operator="greaterThan" stopIfTrue="1">
      <formula>0</formula>
    </cfRule>
  </conditionalFormatting>
  <conditionalFormatting sqref="U105">
    <cfRule type="cellIs" priority="233" dxfId="9" operator="greaterThan" stopIfTrue="1">
      <formula>0</formula>
    </cfRule>
  </conditionalFormatting>
  <conditionalFormatting sqref="U106">
    <cfRule type="cellIs" priority="232" dxfId="9" operator="greaterThan" stopIfTrue="1">
      <formula>0</formula>
    </cfRule>
  </conditionalFormatting>
  <conditionalFormatting sqref="U107">
    <cfRule type="cellIs" priority="231" dxfId="9" operator="greaterThan" stopIfTrue="1">
      <formula>0</formula>
    </cfRule>
  </conditionalFormatting>
  <conditionalFormatting sqref="U108">
    <cfRule type="cellIs" priority="230" dxfId="9" operator="greaterThan" stopIfTrue="1">
      <formula>0</formula>
    </cfRule>
  </conditionalFormatting>
  <conditionalFormatting sqref="U109">
    <cfRule type="cellIs" priority="229" dxfId="9" operator="greaterThan" stopIfTrue="1">
      <formula>0</formula>
    </cfRule>
  </conditionalFormatting>
  <conditionalFormatting sqref="U110">
    <cfRule type="cellIs" priority="228" dxfId="9" operator="greaterThan" stopIfTrue="1">
      <formula>0</formula>
    </cfRule>
  </conditionalFormatting>
  <conditionalFormatting sqref="U111">
    <cfRule type="cellIs" priority="227" dxfId="9" operator="greaterThan" stopIfTrue="1">
      <formula>0</formula>
    </cfRule>
  </conditionalFormatting>
  <conditionalFormatting sqref="U112">
    <cfRule type="cellIs" priority="226" dxfId="9" operator="greaterThan" stopIfTrue="1">
      <formula>0</formula>
    </cfRule>
  </conditionalFormatting>
  <conditionalFormatting sqref="U113">
    <cfRule type="cellIs" priority="225" dxfId="9" operator="greaterThan" stopIfTrue="1">
      <formula>0</formula>
    </cfRule>
  </conditionalFormatting>
  <conditionalFormatting sqref="U114">
    <cfRule type="cellIs" priority="224" dxfId="9" operator="greaterThan" stopIfTrue="1">
      <formula>0</formula>
    </cfRule>
  </conditionalFormatting>
  <conditionalFormatting sqref="U115">
    <cfRule type="cellIs" priority="223" dxfId="9" operator="greaterThan" stopIfTrue="1">
      <formula>0</formula>
    </cfRule>
  </conditionalFormatting>
  <conditionalFormatting sqref="U116">
    <cfRule type="cellIs" priority="222" dxfId="9" operator="greaterThan" stopIfTrue="1">
      <formula>0</formula>
    </cfRule>
  </conditionalFormatting>
  <conditionalFormatting sqref="U117">
    <cfRule type="cellIs" priority="221" dxfId="9" operator="greaterThan" stopIfTrue="1">
      <formula>0</formula>
    </cfRule>
  </conditionalFormatting>
  <conditionalFormatting sqref="U118">
    <cfRule type="cellIs" priority="220" dxfId="9" operator="greaterThan" stopIfTrue="1">
      <formula>0</formula>
    </cfRule>
  </conditionalFormatting>
  <conditionalFormatting sqref="U119">
    <cfRule type="cellIs" priority="219" dxfId="9" operator="greaterThan" stopIfTrue="1">
      <formula>0</formula>
    </cfRule>
  </conditionalFormatting>
  <conditionalFormatting sqref="U120">
    <cfRule type="cellIs" priority="218" dxfId="9" operator="greaterThan" stopIfTrue="1">
      <formula>0</formula>
    </cfRule>
  </conditionalFormatting>
  <conditionalFormatting sqref="U121">
    <cfRule type="cellIs" priority="217" dxfId="9" operator="greaterThan" stopIfTrue="1">
      <formula>0</formula>
    </cfRule>
  </conditionalFormatting>
  <conditionalFormatting sqref="U122">
    <cfRule type="cellIs" priority="216" dxfId="9" operator="greaterThan" stopIfTrue="1">
      <formula>0</formula>
    </cfRule>
  </conditionalFormatting>
  <conditionalFormatting sqref="U123">
    <cfRule type="cellIs" priority="215" dxfId="9" operator="greaterThan" stopIfTrue="1">
      <formula>0</formula>
    </cfRule>
  </conditionalFormatting>
  <conditionalFormatting sqref="U124">
    <cfRule type="cellIs" priority="214" dxfId="9" operator="greaterThan" stopIfTrue="1">
      <formula>0</formula>
    </cfRule>
  </conditionalFormatting>
  <conditionalFormatting sqref="U125">
    <cfRule type="cellIs" priority="213" dxfId="9" operator="greaterThan" stopIfTrue="1">
      <formula>0</formula>
    </cfRule>
  </conditionalFormatting>
  <conditionalFormatting sqref="U126">
    <cfRule type="cellIs" priority="212" dxfId="9" operator="greaterThan" stopIfTrue="1">
      <formula>0</formula>
    </cfRule>
  </conditionalFormatting>
  <conditionalFormatting sqref="U127">
    <cfRule type="cellIs" priority="211" dxfId="9" operator="greaterThan" stopIfTrue="1">
      <formula>0</formula>
    </cfRule>
  </conditionalFormatting>
  <conditionalFormatting sqref="U128">
    <cfRule type="cellIs" priority="210" dxfId="9" operator="greaterThan" stopIfTrue="1">
      <formula>0</formula>
    </cfRule>
  </conditionalFormatting>
  <conditionalFormatting sqref="U129">
    <cfRule type="cellIs" priority="209" dxfId="9" operator="greaterThan" stopIfTrue="1">
      <formula>0</formula>
    </cfRule>
  </conditionalFormatting>
  <conditionalFormatting sqref="U130">
    <cfRule type="cellIs" priority="208" dxfId="9" operator="greaterThan" stopIfTrue="1">
      <formula>0</formula>
    </cfRule>
  </conditionalFormatting>
  <conditionalFormatting sqref="U131">
    <cfRule type="cellIs" priority="207" dxfId="9" operator="greaterThan" stopIfTrue="1">
      <formula>0</formula>
    </cfRule>
  </conditionalFormatting>
  <conditionalFormatting sqref="U132">
    <cfRule type="cellIs" priority="206" dxfId="9" operator="greaterThan" stopIfTrue="1">
      <formula>0</formula>
    </cfRule>
  </conditionalFormatting>
  <conditionalFormatting sqref="U133">
    <cfRule type="cellIs" priority="205" dxfId="9" operator="greaterThan" stopIfTrue="1">
      <formula>0</formula>
    </cfRule>
  </conditionalFormatting>
  <conditionalFormatting sqref="U134">
    <cfRule type="cellIs" priority="204" dxfId="9" operator="greaterThan" stopIfTrue="1">
      <formula>0</formula>
    </cfRule>
  </conditionalFormatting>
  <conditionalFormatting sqref="U135">
    <cfRule type="cellIs" priority="203" dxfId="9" operator="greaterThan" stopIfTrue="1">
      <formula>0</formula>
    </cfRule>
  </conditionalFormatting>
  <conditionalFormatting sqref="U136">
    <cfRule type="cellIs" priority="202" dxfId="9" operator="greaterThan" stopIfTrue="1">
      <formula>0</formula>
    </cfRule>
  </conditionalFormatting>
  <conditionalFormatting sqref="U137">
    <cfRule type="cellIs" priority="201" dxfId="9" operator="greaterThan" stopIfTrue="1">
      <formula>0</formula>
    </cfRule>
  </conditionalFormatting>
  <conditionalFormatting sqref="U138">
    <cfRule type="cellIs" priority="200" dxfId="9" operator="greaterThan" stopIfTrue="1">
      <formula>0</formula>
    </cfRule>
  </conditionalFormatting>
  <conditionalFormatting sqref="U139">
    <cfRule type="cellIs" priority="199" dxfId="9" operator="greaterThan" stopIfTrue="1">
      <formula>0</formula>
    </cfRule>
  </conditionalFormatting>
  <conditionalFormatting sqref="U140">
    <cfRule type="cellIs" priority="198" dxfId="9" operator="greaterThan" stopIfTrue="1">
      <formula>0</formula>
    </cfRule>
  </conditionalFormatting>
  <conditionalFormatting sqref="U141">
    <cfRule type="cellIs" priority="197" dxfId="9" operator="greaterThan" stopIfTrue="1">
      <formula>0</formula>
    </cfRule>
  </conditionalFormatting>
  <conditionalFormatting sqref="U142">
    <cfRule type="cellIs" priority="196" dxfId="9" operator="greaterThan" stopIfTrue="1">
      <formula>0</formula>
    </cfRule>
  </conditionalFormatting>
  <conditionalFormatting sqref="U143">
    <cfRule type="cellIs" priority="195" dxfId="9" operator="greaterThan" stopIfTrue="1">
      <formula>0</formula>
    </cfRule>
  </conditionalFormatting>
  <conditionalFormatting sqref="U144">
    <cfRule type="cellIs" priority="194" dxfId="9" operator="greaterThan" stopIfTrue="1">
      <formula>0</formula>
    </cfRule>
  </conditionalFormatting>
  <conditionalFormatting sqref="U145">
    <cfRule type="cellIs" priority="193" dxfId="9" operator="greaterThan" stopIfTrue="1">
      <formula>0</formula>
    </cfRule>
  </conditionalFormatting>
  <conditionalFormatting sqref="U146">
    <cfRule type="cellIs" priority="192" dxfId="9" operator="greaterThan" stopIfTrue="1">
      <formula>0</formula>
    </cfRule>
  </conditionalFormatting>
  <conditionalFormatting sqref="U147">
    <cfRule type="cellIs" priority="191" dxfId="9" operator="greaterThan" stopIfTrue="1">
      <formula>0</formula>
    </cfRule>
  </conditionalFormatting>
  <conditionalFormatting sqref="U148">
    <cfRule type="cellIs" priority="190" dxfId="9" operator="greaterThan" stopIfTrue="1">
      <formula>0</formula>
    </cfRule>
  </conditionalFormatting>
  <conditionalFormatting sqref="U149:U150">
    <cfRule type="cellIs" priority="189" dxfId="9" operator="greaterThan" stopIfTrue="1">
      <formula>0</formula>
    </cfRule>
  </conditionalFormatting>
  <conditionalFormatting sqref="U151">
    <cfRule type="cellIs" priority="188" dxfId="9" operator="greaterThan" stopIfTrue="1">
      <formula>0</formula>
    </cfRule>
  </conditionalFormatting>
  <conditionalFormatting sqref="W44:W45">
    <cfRule type="cellIs" priority="184" dxfId="8" operator="equal" stopIfTrue="1">
      <formula>1</formula>
    </cfRule>
    <cfRule type="cellIs" priority="185" dxfId="7" operator="equal" stopIfTrue="1">
      <formula>1</formula>
    </cfRule>
    <cfRule type="cellIs" priority="186" dxfId="0" operator="greaterThan" stopIfTrue="1">
      <formula>1</formula>
    </cfRule>
  </conditionalFormatting>
  <conditionalFormatting sqref="W50:W51">
    <cfRule type="cellIs" priority="181" dxfId="8" operator="equal" stopIfTrue="1">
      <formula>1</formula>
    </cfRule>
    <cfRule type="cellIs" priority="182" dxfId="7" operator="equal" stopIfTrue="1">
      <formula>1</formula>
    </cfRule>
    <cfRule type="cellIs" priority="183" dxfId="0" operator="greaterThan" stopIfTrue="1">
      <formula>1</formula>
    </cfRule>
  </conditionalFormatting>
  <conditionalFormatting sqref="W84">
    <cfRule type="cellIs" priority="178" dxfId="8" operator="equal" stopIfTrue="1">
      <formula>1</formula>
    </cfRule>
    <cfRule type="cellIs" priority="179" dxfId="7" operator="equal" stopIfTrue="1">
      <formula>1</formula>
    </cfRule>
    <cfRule type="cellIs" priority="180" dxfId="0" operator="greaterThan" stopIfTrue="1">
      <formula>1</formula>
    </cfRule>
  </conditionalFormatting>
  <conditionalFormatting sqref="W89">
    <cfRule type="cellIs" priority="175" dxfId="8" operator="equal" stopIfTrue="1">
      <formula>1</formula>
    </cfRule>
    <cfRule type="cellIs" priority="176" dxfId="7" operator="equal" stopIfTrue="1">
      <formula>1</formula>
    </cfRule>
    <cfRule type="cellIs" priority="177" dxfId="0" operator="greaterThan" stopIfTrue="1">
      <formula>1</formula>
    </cfRule>
  </conditionalFormatting>
  <conditionalFormatting sqref="W97">
    <cfRule type="cellIs" priority="172" dxfId="8" operator="equal" stopIfTrue="1">
      <formula>1</formula>
    </cfRule>
    <cfRule type="cellIs" priority="173" dxfId="7" operator="equal" stopIfTrue="1">
      <formula>1</formula>
    </cfRule>
    <cfRule type="cellIs" priority="174" dxfId="0" operator="greaterThan" stopIfTrue="1">
      <formula>1</formula>
    </cfRule>
  </conditionalFormatting>
  <conditionalFormatting sqref="T24:T25">
    <cfRule type="cellIs" priority="168" dxfId="0" operator="greaterThan" stopIfTrue="1">
      <formula>1</formula>
    </cfRule>
  </conditionalFormatting>
  <conditionalFormatting sqref="Q54 T53:T54 T60 Q60">
    <cfRule type="cellIs" priority="167" dxfId="0" operator="greaterThan" stopIfTrue="1">
      <formula>1</formula>
    </cfRule>
  </conditionalFormatting>
  <conditionalFormatting sqref="W53:W54 W60">
    <cfRule type="cellIs" priority="164" dxfId="8" operator="equal" stopIfTrue="1">
      <formula>1</formula>
    </cfRule>
    <cfRule type="cellIs" priority="165" dxfId="7" operator="equal" stopIfTrue="1">
      <formula>1</formula>
    </cfRule>
    <cfRule type="cellIs" priority="166" dxfId="0" operator="greaterThan" stopIfTrue="1">
      <formula>1</formula>
    </cfRule>
  </conditionalFormatting>
  <conditionalFormatting sqref="Q53">
    <cfRule type="cellIs" priority="163" dxfId="0" operator="greaterThan" stopIfTrue="1">
      <formula>1</formula>
    </cfRule>
  </conditionalFormatting>
  <conditionalFormatting sqref="U53">
    <cfRule type="cellIs" priority="162" dxfId="9" operator="greaterThan" stopIfTrue="1">
      <formula>0</formula>
    </cfRule>
  </conditionalFormatting>
  <conditionalFormatting sqref="U60">
    <cfRule type="cellIs" priority="160" dxfId="9" operator="greaterThan" stopIfTrue="1">
      <formula>0</formula>
    </cfRule>
  </conditionalFormatting>
  <conditionalFormatting sqref="U54">
    <cfRule type="cellIs" priority="161" dxfId="9" operator="greaterThan" stopIfTrue="1">
      <formula>0</formula>
    </cfRule>
  </conditionalFormatting>
  <conditionalFormatting sqref="W61:W62">
    <cfRule type="cellIs" priority="157" dxfId="8" operator="equal" stopIfTrue="1">
      <formula>1</formula>
    </cfRule>
    <cfRule type="cellIs" priority="158" dxfId="7" operator="equal" stopIfTrue="1">
      <formula>1</formula>
    </cfRule>
    <cfRule type="cellIs" priority="159" dxfId="0" operator="greaterThan" stopIfTrue="1">
      <formula>1</formula>
    </cfRule>
  </conditionalFormatting>
  <conditionalFormatting sqref="Q21:Q22">
    <cfRule type="cellIs" priority="156" dxfId="0" operator="greaterThan" stopIfTrue="1">
      <formula>1</formula>
    </cfRule>
  </conditionalFormatting>
  <conditionalFormatting sqref="T21:T22">
    <cfRule type="cellIs" priority="155" dxfId="0" operator="greaterThan" stopIfTrue="1">
      <formula>1</formula>
    </cfRule>
  </conditionalFormatting>
  <conditionalFormatting sqref="U21:U22">
    <cfRule type="cellIs" priority="154" dxfId="9" operator="greaterThan" stopIfTrue="1">
      <formula>0</formula>
    </cfRule>
  </conditionalFormatting>
  <conditionalFormatting sqref="W21:W22">
    <cfRule type="cellIs" priority="151" dxfId="8" operator="equal" stopIfTrue="1">
      <formula>1</formula>
    </cfRule>
    <cfRule type="cellIs" priority="152" dxfId="7" operator="equal" stopIfTrue="1">
      <formula>1</formula>
    </cfRule>
    <cfRule type="cellIs" priority="153" dxfId="0" operator="greaterThan" stopIfTrue="1">
      <formula>1</formula>
    </cfRule>
  </conditionalFormatting>
  <conditionalFormatting sqref="Q15">
    <cfRule type="cellIs" priority="150" dxfId="0" operator="greaterThan" stopIfTrue="1">
      <formula>1</formula>
    </cfRule>
  </conditionalFormatting>
  <conditionalFormatting sqref="T15">
    <cfRule type="cellIs" priority="149" dxfId="0" operator="greaterThan" stopIfTrue="1">
      <formula>1</formula>
    </cfRule>
  </conditionalFormatting>
  <conditionalFormatting sqref="U15">
    <cfRule type="cellIs" priority="148" dxfId="9" operator="greaterThan" stopIfTrue="1">
      <formula>0</formula>
    </cfRule>
  </conditionalFormatting>
  <conditionalFormatting sqref="W15">
    <cfRule type="cellIs" priority="145" dxfId="8" operator="equal" stopIfTrue="1">
      <formula>1</formula>
    </cfRule>
    <cfRule type="cellIs" priority="146" dxfId="7" operator="equal" stopIfTrue="1">
      <formula>1</formula>
    </cfRule>
    <cfRule type="cellIs" priority="147" dxfId="0" operator="greaterThan" stopIfTrue="1">
      <formula>1</formula>
    </cfRule>
  </conditionalFormatting>
  <conditionalFormatting sqref="Q14">
    <cfRule type="cellIs" priority="144" dxfId="0" operator="greaterThan" stopIfTrue="1">
      <formula>1</formula>
    </cfRule>
  </conditionalFormatting>
  <conditionalFormatting sqref="T14">
    <cfRule type="cellIs" priority="143" dxfId="0" operator="greaterThan" stopIfTrue="1">
      <formula>1</formula>
    </cfRule>
  </conditionalFormatting>
  <conditionalFormatting sqref="U14">
    <cfRule type="cellIs" priority="142" dxfId="9" operator="greaterThan" stopIfTrue="1">
      <formula>0</formula>
    </cfRule>
  </conditionalFormatting>
  <conditionalFormatting sqref="W14">
    <cfRule type="cellIs" priority="139" dxfId="8" operator="equal" stopIfTrue="1">
      <formula>1</formula>
    </cfRule>
    <cfRule type="cellIs" priority="140" dxfId="7" operator="equal" stopIfTrue="1">
      <formula>1</formula>
    </cfRule>
    <cfRule type="cellIs" priority="141" dxfId="0" operator="greaterThan" stopIfTrue="1">
      <formula>1</formula>
    </cfRule>
  </conditionalFormatting>
  <conditionalFormatting sqref="Q20">
    <cfRule type="cellIs" priority="138" dxfId="0" operator="greaterThan" stopIfTrue="1">
      <formula>1</formula>
    </cfRule>
  </conditionalFormatting>
  <conditionalFormatting sqref="T20">
    <cfRule type="cellIs" priority="137" dxfId="0" operator="greaterThan" stopIfTrue="1">
      <formula>1</formula>
    </cfRule>
  </conditionalFormatting>
  <conditionalFormatting sqref="U20">
    <cfRule type="cellIs" priority="136" dxfId="9" operator="greaterThan" stopIfTrue="1">
      <formula>0</formula>
    </cfRule>
  </conditionalFormatting>
  <conditionalFormatting sqref="W20">
    <cfRule type="cellIs" priority="133" dxfId="8" operator="equal" stopIfTrue="1">
      <formula>1</formula>
    </cfRule>
    <cfRule type="cellIs" priority="134" dxfId="7" operator="equal" stopIfTrue="1">
      <formula>1</formula>
    </cfRule>
    <cfRule type="cellIs" priority="135" dxfId="0" operator="greaterThan" stopIfTrue="1">
      <formula>1</formula>
    </cfRule>
  </conditionalFormatting>
  <conditionalFormatting sqref="Q17">
    <cfRule type="cellIs" priority="132" dxfId="0" operator="greaterThan" stopIfTrue="1">
      <formula>1</formula>
    </cfRule>
  </conditionalFormatting>
  <conditionalFormatting sqref="T17">
    <cfRule type="cellIs" priority="131" dxfId="0" operator="greaterThan" stopIfTrue="1">
      <formula>1</formula>
    </cfRule>
  </conditionalFormatting>
  <conditionalFormatting sqref="U17">
    <cfRule type="cellIs" priority="130" dxfId="9" operator="greaterThan" stopIfTrue="1">
      <formula>0</formula>
    </cfRule>
  </conditionalFormatting>
  <conditionalFormatting sqref="W17">
    <cfRule type="cellIs" priority="127" dxfId="8" operator="equal" stopIfTrue="1">
      <formula>1</formula>
    </cfRule>
    <cfRule type="cellIs" priority="128" dxfId="7" operator="equal" stopIfTrue="1">
      <formula>1</formula>
    </cfRule>
    <cfRule type="cellIs" priority="129" dxfId="0" operator="greaterThan" stopIfTrue="1">
      <formula>1</formula>
    </cfRule>
  </conditionalFormatting>
  <conditionalFormatting sqref="Q16">
    <cfRule type="cellIs" priority="126" dxfId="0" operator="greaterThan" stopIfTrue="1">
      <formula>1</formula>
    </cfRule>
  </conditionalFormatting>
  <conditionalFormatting sqref="T16">
    <cfRule type="cellIs" priority="125" dxfId="0" operator="greaterThan" stopIfTrue="1">
      <formula>1</formula>
    </cfRule>
  </conditionalFormatting>
  <conditionalFormatting sqref="U16">
    <cfRule type="cellIs" priority="124" dxfId="9" operator="greaterThan" stopIfTrue="1">
      <formula>0</formula>
    </cfRule>
  </conditionalFormatting>
  <conditionalFormatting sqref="W16">
    <cfRule type="cellIs" priority="121" dxfId="8" operator="equal" stopIfTrue="1">
      <formula>1</formula>
    </cfRule>
    <cfRule type="cellIs" priority="122" dxfId="7" operator="equal" stopIfTrue="1">
      <formula>1</formula>
    </cfRule>
    <cfRule type="cellIs" priority="123" dxfId="0" operator="greaterThan" stopIfTrue="1">
      <formula>1</formula>
    </cfRule>
  </conditionalFormatting>
  <conditionalFormatting sqref="Q18">
    <cfRule type="cellIs" priority="120" dxfId="0" operator="greaterThan" stopIfTrue="1">
      <formula>1</formula>
    </cfRule>
  </conditionalFormatting>
  <conditionalFormatting sqref="T18">
    <cfRule type="cellIs" priority="119" dxfId="0" operator="greaterThan" stopIfTrue="1">
      <formula>1</formula>
    </cfRule>
  </conditionalFormatting>
  <conditionalFormatting sqref="U18">
    <cfRule type="cellIs" priority="118" dxfId="9" operator="greaterThan" stopIfTrue="1">
      <formula>0</formula>
    </cfRule>
  </conditionalFormatting>
  <conditionalFormatting sqref="W18">
    <cfRule type="cellIs" priority="115" dxfId="8" operator="equal" stopIfTrue="1">
      <formula>1</formula>
    </cfRule>
    <cfRule type="cellIs" priority="116" dxfId="7" operator="equal" stopIfTrue="1">
      <formula>1</formula>
    </cfRule>
    <cfRule type="cellIs" priority="117" dxfId="0" operator="greaterThan" stopIfTrue="1">
      <formula>1</formula>
    </cfRule>
  </conditionalFormatting>
  <conditionalFormatting sqref="Q19">
    <cfRule type="cellIs" priority="114" dxfId="0" operator="greaterThan" stopIfTrue="1">
      <formula>1</formula>
    </cfRule>
  </conditionalFormatting>
  <conditionalFormatting sqref="T19">
    <cfRule type="cellIs" priority="113" dxfId="0" operator="greaterThan" stopIfTrue="1">
      <formula>1</formula>
    </cfRule>
  </conditionalFormatting>
  <conditionalFormatting sqref="U19">
    <cfRule type="cellIs" priority="112" dxfId="9" operator="greaterThan" stopIfTrue="1">
      <formula>0</formula>
    </cfRule>
  </conditionalFormatting>
  <conditionalFormatting sqref="W19">
    <cfRule type="cellIs" priority="109" dxfId="8" operator="equal" stopIfTrue="1">
      <formula>1</formula>
    </cfRule>
    <cfRule type="cellIs" priority="110" dxfId="7" operator="equal" stopIfTrue="1">
      <formula>1</formula>
    </cfRule>
    <cfRule type="cellIs" priority="111" dxfId="0" operator="greaterThan" stopIfTrue="1">
      <formula>1</formula>
    </cfRule>
  </conditionalFormatting>
  <conditionalFormatting sqref="Q34:Q35">
    <cfRule type="cellIs" priority="108" dxfId="0" operator="greaterThan" stopIfTrue="1">
      <formula>1</formula>
    </cfRule>
  </conditionalFormatting>
  <conditionalFormatting sqref="T34:T35">
    <cfRule type="cellIs" priority="107" dxfId="0" operator="greaterThan" stopIfTrue="1">
      <formula>1</formula>
    </cfRule>
  </conditionalFormatting>
  <conditionalFormatting sqref="W34:W35">
    <cfRule type="cellIs" priority="104" dxfId="8" operator="equal" stopIfTrue="1">
      <formula>1</formula>
    </cfRule>
    <cfRule type="cellIs" priority="105" dxfId="7" operator="equal" stopIfTrue="1">
      <formula>1</formula>
    </cfRule>
    <cfRule type="cellIs" priority="106" dxfId="0" operator="greaterThan" stopIfTrue="1">
      <formula>1</formula>
    </cfRule>
  </conditionalFormatting>
  <conditionalFormatting sqref="U34:U35">
    <cfRule type="cellIs" priority="103" dxfId="9" operator="greaterThan" stopIfTrue="1">
      <formula>0</formula>
    </cfRule>
  </conditionalFormatting>
  <conditionalFormatting sqref="Q32">
    <cfRule type="cellIs" priority="102" dxfId="0" operator="greaterThan" stopIfTrue="1">
      <formula>1</formula>
    </cfRule>
  </conditionalFormatting>
  <conditionalFormatting sqref="T32">
    <cfRule type="cellIs" priority="101" dxfId="0" operator="greaterThan" stopIfTrue="1">
      <formula>1</formula>
    </cfRule>
  </conditionalFormatting>
  <conditionalFormatting sqref="W32">
    <cfRule type="cellIs" priority="98" dxfId="8" operator="equal" stopIfTrue="1">
      <formula>1</formula>
    </cfRule>
    <cfRule type="cellIs" priority="99" dxfId="7" operator="equal" stopIfTrue="1">
      <formula>1</formula>
    </cfRule>
    <cfRule type="cellIs" priority="100" dxfId="0" operator="greaterThan" stopIfTrue="1">
      <formula>1</formula>
    </cfRule>
  </conditionalFormatting>
  <conditionalFormatting sqref="U32">
    <cfRule type="cellIs" priority="97" dxfId="9" operator="greaterThan" stopIfTrue="1">
      <formula>0</formula>
    </cfRule>
  </conditionalFormatting>
  <conditionalFormatting sqref="Q33">
    <cfRule type="cellIs" priority="96" dxfId="0" operator="greaterThan" stopIfTrue="1">
      <formula>1</formula>
    </cfRule>
  </conditionalFormatting>
  <conditionalFormatting sqref="T33">
    <cfRule type="cellIs" priority="95" dxfId="0" operator="greaterThan" stopIfTrue="1">
      <formula>1</formula>
    </cfRule>
  </conditionalFormatting>
  <conditionalFormatting sqref="W33">
    <cfRule type="cellIs" priority="92" dxfId="8" operator="equal" stopIfTrue="1">
      <formula>1</formula>
    </cfRule>
    <cfRule type="cellIs" priority="93" dxfId="7" operator="equal" stopIfTrue="1">
      <formula>1</formula>
    </cfRule>
    <cfRule type="cellIs" priority="94" dxfId="0" operator="greaterThan" stopIfTrue="1">
      <formula>1</formula>
    </cfRule>
  </conditionalFormatting>
  <conditionalFormatting sqref="U33">
    <cfRule type="cellIs" priority="91" dxfId="9" operator="greaterThan" stopIfTrue="1">
      <formula>0</formula>
    </cfRule>
  </conditionalFormatting>
  <conditionalFormatting sqref="Q41">
    <cfRule type="cellIs" priority="90" dxfId="0" operator="greaterThan" stopIfTrue="1">
      <formula>1</formula>
    </cfRule>
  </conditionalFormatting>
  <conditionalFormatting sqref="T41">
    <cfRule type="cellIs" priority="89" dxfId="0" operator="greaterThan" stopIfTrue="1">
      <formula>1</formula>
    </cfRule>
  </conditionalFormatting>
  <conditionalFormatting sqref="W41">
    <cfRule type="cellIs" priority="86" dxfId="8" operator="equal" stopIfTrue="1">
      <formula>1</formula>
    </cfRule>
    <cfRule type="cellIs" priority="87" dxfId="7" operator="equal" stopIfTrue="1">
      <formula>1</formula>
    </cfRule>
    <cfRule type="cellIs" priority="88" dxfId="0" operator="greaterThan" stopIfTrue="1">
      <formula>1</formula>
    </cfRule>
  </conditionalFormatting>
  <conditionalFormatting sqref="U41">
    <cfRule type="cellIs" priority="85" dxfId="9" operator="greaterThan" stopIfTrue="1">
      <formula>0</formula>
    </cfRule>
  </conditionalFormatting>
  <conditionalFormatting sqref="Q36">
    <cfRule type="cellIs" priority="84" dxfId="0" operator="greaterThan" stopIfTrue="1">
      <formula>1</formula>
    </cfRule>
  </conditionalFormatting>
  <conditionalFormatting sqref="T36">
    <cfRule type="cellIs" priority="83" dxfId="0" operator="greaterThan" stopIfTrue="1">
      <formula>1</formula>
    </cfRule>
  </conditionalFormatting>
  <conditionalFormatting sqref="W36">
    <cfRule type="cellIs" priority="80" dxfId="8" operator="equal" stopIfTrue="1">
      <formula>1</formula>
    </cfRule>
    <cfRule type="cellIs" priority="81" dxfId="7" operator="equal" stopIfTrue="1">
      <formula>1</formula>
    </cfRule>
    <cfRule type="cellIs" priority="82" dxfId="0" operator="greaterThan" stopIfTrue="1">
      <formula>1</formula>
    </cfRule>
  </conditionalFormatting>
  <conditionalFormatting sqref="U36">
    <cfRule type="cellIs" priority="79" dxfId="9" operator="greaterThan" stopIfTrue="1">
      <formula>0</formula>
    </cfRule>
  </conditionalFormatting>
  <conditionalFormatting sqref="Q37">
    <cfRule type="cellIs" priority="78" dxfId="0" operator="greaterThan" stopIfTrue="1">
      <formula>1</formula>
    </cfRule>
  </conditionalFormatting>
  <conditionalFormatting sqref="T37">
    <cfRule type="cellIs" priority="77" dxfId="0" operator="greaterThan" stopIfTrue="1">
      <formula>1</formula>
    </cfRule>
  </conditionalFormatting>
  <conditionalFormatting sqref="W37">
    <cfRule type="cellIs" priority="74" dxfId="8" operator="equal" stopIfTrue="1">
      <formula>1</formula>
    </cfRule>
    <cfRule type="cellIs" priority="75" dxfId="7" operator="equal" stopIfTrue="1">
      <formula>1</formula>
    </cfRule>
    <cfRule type="cellIs" priority="76" dxfId="0" operator="greaterThan" stopIfTrue="1">
      <formula>1</formula>
    </cfRule>
  </conditionalFormatting>
  <conditionalFormatting sqref="U37">
    <cfRule type="cellIs" priority="73" dxfId="9" operator="greaterThan" stopIfTrue="1">
      <formula>0</formula>
    </cfRule>
  </conditionalFormatting>
  <conditionalFormatting sqref="Q39">
    <cfRule type="cellIs" priority="72" dxfId="0" operator="greaterThan" stopIfTrue="1">
      <formula>1</formula>
    </cfRule>
  </conditionalFormatting>
  <conditionalFormatting sqref="T39">
    <cfRule type="cellIs" priority="71" dxfId="0" operator="greaterThan" stopIfTrue="1">
      <formula>1</formula>
    </cfRule>
  </conditionalFormatting>
  <conditionalFormatting sqref="W39">
    <cfRule type="cellIs" priority="68" dxfId="8" operator="equal" stopIfTrue="1">
      <formula>1</formula>
    </cfRule>
    <cfRule type="cellIs" priority="69" dxfId="7" operator="equal" stopIfTrue="1">
      <formula>1</formula>
    </cfRule>
    <cfRule type="cellIs" priority="70" dxfId="0" operator="greaterThan" stopIfTrue="1">
      <formula>1</formula>
    </cfRule>
  </conditionalFormatting>
  <conditionalFormatting sqref="U39">
    <cfRule type="cellIs" priority="67" dxfId="9" operator="greaterThan" stopIfTrue="1">
      <formula>0</formula>
    </cfRule>
  </conditionalFormatting>
  <conditionalFormatting sqref="Q38">
    <cfRule type="cellIs" priority="66" dxfId="0" operator="greaterThan" stopIfTrue="1">
      <formula>1</formula>
    </cfRule>
  </conditionalFormatting>
  <conditionalFormatting sqref="T38">
    <cfRule type="cellIs" priority="65" dxfId="0" operator="greaterThan" stopIfTrue="1">
      <formula>1</formula>
    </cfRule>
  </conditionalFormatting>
  <conditionalFormatting sqref="W38">
    <cfRule type="cellIs" priority="62" dxfId="8" operator="equal" stopIfTrue="1">
      <formula>1</formula>
    </cfRule>
    <cfRule type="cellIs" priority="63" dxfId="7" operator="equal" stopIfTrue="1">
      <formula>1</formula>
    </cfRule>
    <cfRule type="cellIs" priority="64" dxfId="0" operator="greaterThan" stopIfTrue="1">
      <formula>1</formula>
    </cfRule>
  </conditionalFormatting>
  <conditionalFormatting sqref="U38">
    <cfRule type="cellIs" priority="61" dxfId="9" operator="greaterThan" stopIfTrue="1">
      <formula>0</formula>
    </cfRule>
  </conditionalFormatting>
  <conditionalFormatting sqref="Q40">
    <cfRule type="cellIs" priority="60" dxfId="0" operator="greaterThan" stopIfTrue="1">
      <formula>1</formula>
    </cfRule>
  </conditionalFormatting>
  <conditionalFormatting sqref="T40">
    <cfRule type="cellIs" priority="59" dxfId="0" operator="greaterThan" stopIfTrue="1">
      <formula>1</formula>
    </cfRule>
  </conditionalFormatting>
  <conditionalFormatting sqref="W40">
    <cfRule type="cellIs" priority="56" dxfId="8" operator="equal" stopIfTrue="1">
      <formula>1</formula>
    </cfRule>
    <cfRule type="cellIs" priority="57" dxfId="7" operator="equal" stopIfTrue="1">
      <formula>1</formula>
    </cfRule>
    <cfRule type="cellIs" priority="58" dxfId="0" operator="greaterThan" stopIfTrue="1">
      <formula>1</formula>
    </cfRule>
  </conditionalFormatting>
  <conditionalFormatting sqref="U40">
    <cfRule type="cellIs" priority="55" dxfId="9" operator="greaterThan" stopIfTrue="1">
      <formula>0</formula>
    </cfRule>
  </conditionalFormatting>
  <conditionalFormatting sqref="Q59 T59">
    <cfRule type="cellIs" priority="54" dxfId="0" operator="greaterThan" stopIfTrue="1">
      <formula>1</formula>
    </cfRule>
  </conditionalFormatting>
  <conditionalFormatting sqref="W59">
    <cfRule type="cellIs" priority="51" dxfId="8" operator="equal" stopIfTrue="1">
      <formula>1</formula>
    </cfRule>
    <cfRule type="cellIs" priority="52" dxfId="7" operator="equal" stopIfTrue="1">
      <formula>1</formula>
    </cfRule>
    <cfRule type="cellIs" priority="53" dxfId="0" operator="greaterThan" stopIfTrue="1">
      <formula>1</formula>
    </cfRule>
  </conditionalFormatting>
  <conditionalFormatting sqref="U59">
    <cfRule type="cellIs" priority="50" dxfId="9" operator="greaterThan" stopIfTrue="1">
      <formula>0</formula>
    </cfRule>
  </conditionalFormatting>
  <conditionalFormatting sqref="Q55 T55">
    <cfRule type="cellIs" priority="49" dxfId="0" operator="greaterThan" stopIfTrue="1">
      <formula>1</formula>
    </cfRule>
  </conditionalFormatting>
  <conditionalFormatting sqref="W55">
    <cfRule type="cellIs" priority="46" dxfId="8" operator="equal" stopIfTrue="1">
      <formula>1</formula>
    </cfRule>
    <cfRule type="cellIs" priority="47" dxfId="7" operator="equal" stopIfTrue="1">
      <formula>1</formula>
    </cfRule>
    <cfRule type="cellIs" priority="48" dxfId="0" operator="greaterThan" stopIfTrue="1">
      <formula>1</formula>
    </cfRule>
  </conditionalFormatting>
  <conditionalFormatting sqref="U55">
    <cfRule type="cellIs" priority="45" dxfId="9" operator="greaterThan" stopIfTrue="1">
      <formula>0</formula>
    </cfRule>
  </conditionalFormatting>
  <conditionalFormatting sqref="Q56 T56">
    <cfRule type="cellIs" priority="44" dxfId="0" operator="greaterThan" stopIfTrue="1">
      <formula>1</formula>
    </cfRule>
  </conditionalFormatting>
  <conditionalFormatting sqref="W56">
    <cfRule type="cellIs" priority="41" dxfId="8" operator="equal" stopIfTrue="1">
      <formula>1</formula>
    </cfRule>
    <cfRule type="cellIs" priority="42" dxfId="7" operator="equal" stopIfTrue="1">
      <formula>1</formula>
    </cfRule>
    <cfRule type="cellIs" priority="43" dxfId="0" operator="greaterThan" stopIfTrue="1">
      <formula>1</formula>
    </cfRule>
  </conditionalFormatting>
  <conditionalFormatting sqref="U56">
    <cfRule type="cellIs" priority="40" dxfId="9" operator="greaterThan" stopIfTrue="1">
      <formula>0</formula>
    </cfRule>
  </conditionalFormatting>
  <conditionalFormatting sqref="Q57 T57">
    <cfRule type="cellIs" priority="39" dxfId="0" operator="greaterThan" stopIfTrue="1">
      <formula>1</formula>
    </cfRule>
  </conditionalFormatting>
  <conditionalFormatting sqref="W57">
    <cfRule type="cellIs" priority="36" dxfId="8" operator="equal" stopIfTrue="1">
      <formula>1</formula>
    </cfRule>
    <cfRule type="cellIs" priority="37" dxfId="7" operator="equal" stopIfTrue="1">
      <formula>1</formula>
    </cfRule>
    <cfRule type="cellIs" priority="38" dxfId="0" operator="greaterThan" stopIfTrue="1">
      <formula>1</formula>
    </cfRule>
  </conditionalFormatting>
  <conditionalFormatting sqref="U57">
    <cfRule type="cellIs" priority="35" dxfId="9" operator="greaterThan" stopIfTrue="1">
      <formula>0</formula>
    </cfRule>
  </conditionalFormatting>
  <conditionalFormatting sqref="Q58 T58">
    <cfRule type="cellIs" priority="34" dxfId="0" operator="greaterThan" stopIfTrue="1">
      <formula>1</formula>
    </cfRule>
  </conditionalFormatting>
  <conditionalFormatting sqref="W58">
    <cfRule type="cellIs" priority="31" dxfId="8" operator="equal" stopIfTrue="1">
      <formula>1</formula>
    </cfRule>
    <cfRule type="cellIs" priority="32" dxfId="7" operator="equal" stopIfTrue="1">
      <formula>1</formula>
    </cfRule>
    <cfRule type="cellIs" priority="33" dxfId="0" operator="greaterThan" stopIfTrue="1">
      <formula>1</formula>
    </cfRule>
  </conditionalFormatting>
  <conditionalFormatting sqref="U58">
    <cfRule type="cellIs" priority="30" dxfId="9" operator="greaterThan" stopIfTrue="1">
      <formula>0</formula>
    </cfRule>
  </conditionalFormatting>
  <conditionalFormatting sqref="Q81 T81">
    <cfRule type="cellIs" priority="29" dxfId="0" operator="greaterThan" stopIfTrue="1">
      <formula>1</formula>
    </cfRule>
  </conditionalFormatting>
  <conditionalFormatting sqref="W81">
    <cfRule type="cellIs" priority="26" dxfId="8" operator="equal" stopIfTrue="1">
      <formula>1</formula>
    </cfRule>
    <cfRule type="cellIs" priority="27" dxfId="7" operator="equal" stopIfTrue="1">
      <formula>1</formula>
    </cfRule>
    <cfRule type="cellIs" priority="28" dxfId="0" operator="greaterThan" stopIfTrue="1">
      <formula>1</formula>
    </cfRule>
  </conditionalFormatting>
  <conditionalFormatting sqref="U81">
    <cfRule type="cellIs" priority="25" dxfId="9" operator="greaterThan" stopIfTrue="1">
      <formula>0</formula>
    </cfRule>
  </conditionalFormatting>
  <conditionalFormatting sqref="T87">
    <cfRule type="cellIs" priority="24" dxfId="0" operator="greaterThan" stopIfTrue="1">
      <formula>1</formula>
    </cfRule>
  </conditionalFormatting>
  <conditionalFormatting sqref="W87">
    <cfRule type="cellIs" priority="21" dxfId="8" operator="equal" stopIfTrue="1">
      <formula>1</formula>
    </cfRule>
    <cfRule type="cellIs" priority="22" dxfId="7" operator="equal" stopIfTrue="1">
      <formula>1</formula>
    </cfRule>
    <cfRule type="cellIs" priority="23" dxfId="0" operator="greaterThan" stopIfTrue="1">
      <formula>1</formula>
    </cfRule>
  </conditionalFormatting>
  <conditionalFormatting sqref="Q87">
    <cfRule type="cellIs" priority="20" dxfId="0" operator="greaterThan" stopIfTrue="1">
      <formula>1</formula>
    </cfRule>
  </conditionalFormatting>
  <conditionalFormatting sqref="U87">
    <cfRule type="cellIs" priority="19" dxfId="9" operator="greaterThan" stopIfTrue="1">
      <formula>0</formula>
    </cfRule>
  </conditionalFormatting>
  <conditionalFormatting sqref="T92">
    <cfRule type="cellIs" priority="18" dxfId="0" operator="greaterThan" stopIfTrue="1">
      <formula>1</formula>
    </cfRule>
  </conditionalFormatting>
  <conditionalFormatting sqref="W92">
    <cfRule type="cellIs" priority="15" dxfId="8" operator="equal" stopIfTrue="1">
      <formula>1</formula>
    </cfRule>
    <cfRule type="cellIs" priority="16" dxfId="7" operator="equal" stopIfTrue="1">
      <formula>1</formula>
    </cfRule>
    <cfRule type="cellIs" priority="17" dxfId="0" operator="greaterThan" stopIfTrue="1">
      <formula>1</formula>
    </cfRule>
  </conditionalFormatting>
  <conditionalFormatting sqref="Q92">
    <cfRule type="cellIs" priority="14" dxfId="0" operator="greaterThan" stopIfTrue="1">
      <formula>1</formula>
    </cfRule>
  </conditionalFormatting>
  <conditionalFormatting sqref="U92">
    <cfRule type="cellIs" priority="13" dxfId="9" operator="greaterThan" stopIfTrue="1">
      <formula>0</formula>
    </cfRule>
  </conditionalFormatting>
  <conditionalFormatting sqref="T95">
    <cfRule type="cellIs" priority="12" dxfId="0" operator="greaterThan" stopIfTrue="1">
      <formula>1</formula>
    </cfRule>
  </conditionalFormatting>
  <conditionalFormatting sqref="W95">
    <cfRule type="cellIs" priority="9" dxfId="8" operator="equal" stopIfTrue="1">
      <formula>1</formula>
    </cfRule>
    <cfRule type="cellIs" priority="10" dxfId="7" operator="equal" stopIfTrue="1">
      <formula>1</formula>
    </cfRule>
    <cfRule type="cellIs" priority="11" dxfId="0" operator="greaterThan" stopIfTrue="1">
      <formula>1</formula>
    </cfRule>
  </conditionalFormatting>
  <conditionalFormatting sqref="Q95">
    <cfRule type="cellIs" priority="8" dxfId="0" operator="greaterThan" stopIfTrue="1">
      <formula>1</formula>
    </cfRule>
  </conditionalFormatting>
  <conditionalFormatting sqref="U95">
    <cfRule type="cellIs" priority="7" dxfId="9" operator="greaterThan" stopIfTrue="1">
      <formula>0</formula>
    </cfRule>
  </conditionalFormatting>
  <conditionalFormatting sqref="T94">
    <cfRule type="cellIs" priority="6" dxfId="0" operator="greaterThan" stopIfTrue="1">
      <formula>1</formula>
    </cfRule>
  </conditionalFormatting>
  <conditionalFormatting sqref="W94">
    <cfRule type="cellIs" priority="3" dxfId="8" operator="equal" stopIfTrue="1">
      <formula>1</formula>
    </cfRule>
    <cfRule type="cellIs" priority="4" dxfId="7" operator="equal" stopIfTrue="1">
      <formula>1</formula>
    </cfRule>
    <cfRule type="cellIs" priority="5" dxfId="0" operator="greaterThan" stopIfTrue="1">
      <formula>1</formula>
    </cfRule>
  </conditionalFormatting>
  <conditionalFormatting sqref="Q94">
    <cfRule type="cellIs" priority="2" dxfId="0" operator="greaterThan" stopIfTrue="1">
      <formula>1</formula>
    </cfRule>
  </conditionalFormatting>
  <conditionalFormatting sqref="U94">
    <cfRule type="cellIs" priority="1" dxfId="9" operator="greaterThan" stopIfTrue="1">
      <formula>0</formula>
    </cfRule>
  </conditionalFormatting>
  <printOptions horizontalCentered="1"/>
  <pageMargins left="0.32" right="0.35" top="0.54" bottom="0.47" header="0.31496062992125984" footer="0.31496062992125984"/>
  <pageSetup fitToHeight="2" fitToWidth="1" horizontalDpi="600" verticalDpi="600" orientation="landscape" paperSize="9" scale="3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6306-5571-4646-AF22-9D2223EA5B2C}">
  <sheetPr>
    <tabColor rgb="FFFFFF00"/>
    <pageSetUpPr fitToPage="1"/>
  </sheetPr>
  <dimension ref="A1:AA333"/>
  <sheetViews>
    <sheetView zoomScale="70" zoomScaleNormal="70" workbookViewId="0" topLeftCell="A1">
      <selection activeCell="A1" sqref="A1:Y1"/>
    </sheetView>
  </sheetViews>
  <sheetFormatPr defaultColWidth="9.140625" defaultRowHeight="12.75"/>
  <cols>
    <col min="1" max="1" width="11.57421875" style="44" customWidth="1"/>
    <col min="2" max="2" width="16.00390625" style="42" customWidth="1"/>
    <col min="3" max="3" width="86.57421875" style="50" customWidth="1"/>
    <col min="4" max="4" width="10.140625" style="44" customWidth="1"/>
    <col min="5" max="5" width="18.28125" style="45" customWidth="1"/>
    <col min="6" max="6" width="23.28125" style="65" customWidth="1"/>
    <col min="7" max="7" width="25.7109375" style="45" customWidth="1"/>
    <col min="8" max="8" width="22.8515625" style="1" hidden="1" customWidth="1"/>
    <col min="9" max="9" width="4.7109375" style="1" customWidth="1"/>
    <col min="10" max="10" width="26.421875" style="1" hidden="1" customWidth="1"/>
    <col min="11" max="14" width="30.7109375" style="1" hidden="1" customWidth="1"/>
    <col min="15" max="15" width="9.140625" style="1" hidden="1" customWidth="1"/>
    <col min="16" max="16" width="33.140625" style="1" hidden="1" customWidth="1"/>
    <col min="17" max="17" width="18.28125" style="1" customWidth="1"/>
    <col min="18" max="18" width="18.7109375" style="1" customWidth="1"/>
    <col min="19" max="19" width="25.7109375" style="1" customWidth="1"/>
    <col min="20" max="20" width="18.28125" style="1" customWidth="1"/>
    <col min="21" max="21" width="18.7109375" style="1" customWidth="1"/>
    <col min="22" max="22" width="25.7109375" style="1" customWidth="1"/>
    <col min="23" max="23" width="18.28125" style="1" customWidth="1"/>
    <col min="24" max="24" width="18.7109375" style="1" customWidth="1"/>
    <col min="25" max="25" width="25.7109375" style="1" customWidth="1"/>
    <col min="26" max="26" width="9.140625" style="1" customWidth="1"/>
    <col min="27" max="27" width="17.421875" style="1" customWidth="1"/>
    <col min="28" max="28" width="9.140625" style="1" customWidth="1"/>
    <col min="29" max="29" width="9.421875" style="1" bestFit="1" customWidth="1"/>
    <col min="30" max="31" width="12.8515625" style="1" bestFit="1" customWidth="1"/>
    <col min="32" max="32" width="9.421875" style="1" bestFit="1" customWidth="1"/>
    <col min="33" max="36" width="9.140625" style="1" customWidth="1"/>
    <col min="37" max="37" width="9.421875" style="1" bestFit="1" customWidth="1"/>
    <col min="38" max="39" width="12.8515625" style="1" bestFit="1" customWidth="1"/>
    <col min="40" max="40" width="9.421875" style="1" bestFit="1" customWidth="1"/>
    <col min="41" max="44" width="9.140625" style="1" customWidth="1"/>
    <col min="45" max="45" width="9.421875" style="1" bestFit="1" customWidth="1"/>
    <col min="46" max="47" width="12.8515625" style="1" bestFit="1" customWidth="1"/>
    <col min="48" max="48" width="9.421875" style="1" bestFit="1" customWidth="1"/>
    <col min="49" max="52" width="9.140625" style="1" customWidth="1"/>
    <col min="53" max="53" width="9.421875" style="1" bestFit="1" customWidth="1"/>
    <col min="54" max="55" width="12.8515625" style="1" bestFit="1" customWidth="1"/>
    <col min="56" max="56" width="9.421875" style="1" bestFit="1" customWidth="1"/>
    <col min="57" max="60" width="9.140625" style="1" customWidth="1"/>
    <col min="61" max="61" width="9.421875" style="1" bestFit="1" customWidth="1"/>
    <col min="62" max="63" width="12.8515625" style="1" bestFit="1" customWidth="1"/>
    <col min="64" max="64" width="9.421875" style="1" bestFit="1" customWidth="1"/>
    <col min="65" max="68" width="9.140625" style="1" customWidth="1"/>
    <col min="69" max="69" width="9.421875" style="1" bestFit="1" customWidth="1"/>
    <col min="70" max="71" width="12.8515625" style="1" bestFit="1" customWidth="1"/>
    <col min="72" max="72" width="9.421875" style="1" bestFit="1" customWidth="1"/>
    <col min="73" max="76" width="9.140625" style="1" customWidth="1"/>
    <col min="77" max="77" width="9.421875" style="1" bestFit="1" customWidth="1"/>
    <col min="78" max="79" width="12.8515625" style="1" bestFit="1" customWidth="1"/>
    <col min="80" max="80" width="9.421875" style="1" bestFit="1" customWidth="1"/>
    <col min="81" max="84" width="9.140625" style="1" customWidth="1"/>
    <col min="85" max="85" width="9.421875" style="1" bestFit="1" customWidth="1"/>
    <col min="86" max="87" width="12.8515625" style="1" bestFit="1" customWidth="1"/>
    <col min="88" max="88" width="9.421875" style="1" bestFit="1" customWidth="1"/>
    <col min="89" max="92" width="9.140625" style="1" customWidth="1"/>
    <col min="93" max="93" width="9.421875" style="1" bestFit="1" customWidth="1"/>
    <col min="94" max="95" width="12.8515625" style="1" bestFit="1" customWidth="1"/>
    <col min="96" max="96" width="9.421875" style="1" bestFit="1" customWidth="1"/>
    <col min="97" max="100" width="9.140625" style="1" customWidth="1"/>
    <col min="101" max="101" width="9.421875" style="1" bestFit="1" customWidth="1"/>
    <col min="102" max="103" width="12.8515625" style="1" bestFit="1" customWidth="1"/>
    <col min="104" max="104" width="9.421875" style="1" bestFit="1" customWidth="1"/>
    <col min="105" max="108" width="9.140625" style="1" customWidth="1"/>
    <col min="109" max="109" width="9.421875" style="1" bestFit="1" customWidth="1"/>
    <col min="110" max="111" width="12.8515625" style="1" bestFit="1" customWidth="1"/>
    <col min="112" max="112" width="9.421875" style="1" bestFit="1" customWidth="1"/>
    <col min="113" max="116" width="9.140625" style="1" customWidth="1"/>
    <col min="117" max="117" width="9.421875" style="1" bestFit="1" customWidth="1"/>
    <col min="118" max="119" width="12.8515625" style="1" bestFit="1" customWidth="1"/>
    <col min="120" max="120" width="9.421875" style="1" bestFit="1" customWidth="1"/>
    <col min="121" max="124" width="9.140625" style="1" customWidth="1"/>
    <col min="125" max="125" width="9.421875" style="1" bestFit="1" customWidth="1"/>
    <col min="126" max="127" width="12.8515625" style="1" bestFit="1" customWidth="1"/>
    <col min="128" max="128" width="9.421875" style="1" bestFit="1" customWidth="1"/>
    <col min="129" max="132" width="9.140625" style="1" customWidth="1"/>
    <col min="133" max="133" width="9.421875" style="1" bestFit="1" customWidth="1"/>
    <col min="134" max="135" width="12.8515625" style="1" bestFit="1" customWidth="1"/>
    <col min="136" max="136" width="9.421875" style="1" bestFit="1" customWidth="1"/>
    <col min="137" max="140" width="9.140625" style="1" customWidth="1"/>
    <col min="141" max="141" width="9.421875" style="1" bestFit="1" customWidth="1"/>
    <col min="142" max="143" width="12.8515625" style="1" bestFit="1" customWidth="1"/>
    <col min="144" max="144" width="9.421875" style="1" bestFit="1" customWidth="1"/>
    <col min="145" max="148" width="9.140625" style="1" customWidth="1"/>
    <col min="149" max="149" width="9.421875" style="1" bestFit="1" customWidth="1"/>
    <col min="150" max="151" width="12.8515625" style="1" bestFit="1" customWidth="1"/>
    <col min="152" max="152" width="9.421875" style="1" bestFit="1" customWidth="1"/>
    <col min="153" max="156" width="9.140625" style="1" customWidth="1"/>
    <col min="157" max="157" width="9.421875" style="1" bestFit="1" customWidth="1"/>
    <col min="158" max="159" width="12.8515625" style="1" bestFit="1" customWidth="1"/>
    <col min="160" max="160" width="9.421875" style="1" bestFit="1" customWidth="1"/>
    <col min="161" max="164" width="9.140625" style="1" customWidth="1"/>
    <col min="165" max="165" width="9.421875" style="1" bestFit="1" customWidth="1"/>
    <col min="166" max="167" width="12.8515625" style="1" bestFit="1" customWidth="1"/>
    <col min="168" max="168" width="9.421875" style="1" bestFit="1" customWidth="1"/>
    <col min="169" max="172" width="9.140625" style="1" customWidth="1"/>
    <col min="173" max="173" width="9.421875" style="1" bestFit="1" customWidth="1"/>
    <col min="174" max="175" width="12.8515625" style="1" bestFit="1" customWidth="1"/>
    <col min="176" max="176" width="9.421875" style="1" bestFit="1" customWidth="1"/>
    <col min="177" max="180" width="9.140625" style="1" customWidth="1"/>
    <col min="181" max="181" width="9.421875" style="1" bestFit="1" customWidth="1"/>
    <col min="182" max="183" width="12.8515625" style="1" bestFit="1" customWidth="1"/>
    <col min="184" max="184" width="9.421875" style="1" bestFit="1" customWidth="1"/>
    <col min="185" max="188" width="9.140625" style="1" customWidth="1"/>
    <col min="189" max="189" width="9.421875" style="1" bestFit="1" customWidth="1"/>
    <col min="190" max="191" width="12.8515625" style="1" bestFit="1" customWidth="1"/>
    <col min="192" max="192" width="9.421875" style="1" bestFit="1" customWidth="1"/>
    <col min="193" max="196" width="9.140625" style="1" customWidth="1"/>
    <col min="197" max="197" width="9.421875" style="1" bestFit="1" customWidth="1"/>
    <col min="198" max="199" width="12.8515625" style="1" bestFit="1" customWidth="1"/>
    <col min="200" max="200" width="9.421875" style="1" bestFit="1" customWidth="1"/>
    <col min="201" max="204" width="9.140625" style="1" customWidth="1"/>
    <col min="205" max="205" width="9.421875" style="1" bestFit="1" customWidth="1"/>
    <col min="206" max="207" width="12.8515625" style="1" bestFit="1" customWidth="1"/>
    <col min="208" max="208" width="9.421875" style="1" bestFit="1" customWidth="1"/>
    <col min="209" max="212" width="9.140625" style="1" customWidth="1"/>
    <col min="213" max="213" width="9.421875" style="1" bestFit="1" customWidth="1"/>
    <col min="214" max="215" width="12.8515625" style="1" bestFit="1" customWidth="1"/>
    <col min="216" max="216" width="9.421875" style="1" bestFit="1" customWidth="1"/>
    <col min="217" max="220" width="9.140625" style="1" customWidth="1"/>
    <col min="221" max="221" width="9.421875" style="1" bestFit="1" customWidth="1"/>
    <col min="222" max="223" width="12.8515625" style="1" bestFit="1" customWidth="1"/>
    <col min="224" max="224" width="9.421875" style="1" bestFit="1" customWidth="1"/>
    <col min="225" max="228" width="9.140625" style="1" customWidth="1"/>
    <col min="229" max="229" width="9.421875" style="1" bestFit="1" customWidth="1"/>
    <col min="230" max="231" width="12.8515625" style="1" bestFit="1" customWidth="1"/>
    <col min="232" max="232" width="9.421875" style="1" bestFit="1" customWidth="1"/>
    <col min="233" max="236" width="9.140625" style="1" customWidth="1"/>
    <col min="237" max="237" width="9.421875" style="1" bestFit="1" customWidth="1"/>
    <col min="238" max="239" width="12.8515625" style="1" bestFit="1" customWidth="1"/>
    <col min="240" max="240" width="9.421875" style="1" bestFit="1" customWidth="1"/>
    <col min="241" max="244" width="9.140625" style="1" customWidth="1"/>
    <col min="245" max="245" width="9.421875" style="1" bestFit="1" customWidth="1"/>
    <col min="246" max="247" width="12.8515625" style="1" bestFit="1" customWidth="1"/>
    <col min="248" max="248" width="9.421875" style="1" bestFit="1" customWidth="1"/>
    <col min="249" max="252" width="9.140625" style="1" customWidth="1"/>
    <col min="253" max="253" width="11.57421875" style="1" customWidth="1"/>
    <col min="254" max="254" width="16.00390625" style="1" customWidth="1"/>
    <col min="255" max="255" width="86.57421875" style="1" customWidth="1"/>
    <col min="256" max="256" width="10.140625" style="1" customWidth="1"/>
    <col min="257" max="257" width="18.28125" style="1" customWidth="1"/>
    <col min="258" max="259" width="9.140625" style="1" hidden="1" customWidth="1"/>
    <col min="260" max="260" width="21.421875" style="1" customWidth="1"/>
    <col min="261" max="262" width="9.140625" style="1" hidden="1" customWidth="1"/>
    <col min="263" max="263" width="25.7109375" style="1" customWidth="1"/>
    <col min="264" max="264" width="9.140625" style="1" hidden="1" customWidth="1"/>
    <col min="265" max="265" width="4.7109375" style="1" customWidth="1"/>
    <col min="266" max="272" width="9.140625" style="1" hidden="1" customWidth="1"/>
    <col min="273" max="273" width="15.57421875" style="1" customWidth="1"/>
    <col min="274" max="274" width="18.7109375" style="1" customWidth="1"/>
    <col min="275" max="275" width="25.7109375" style="1" customWidth="1"/>
    <col min="276" max="276" width="15.57421875" style="1" customWidth="1"/>
    <col min="277" max="277" width="18.7109375" style="1" customWidth="1"/>
    <col min="278" max="278" width="25.7109375" style="1" customWidth="1"/>
    <col min="279" max="279" width="15.57421875" style="1" customWidth="1"/>
    <col min="280" max="280" width="18.7109375" style="1" customWidth="1"/>
    <col min="281" max="281" width="25.7109375" style="1" customWidth="1"/>
    <col min="282" max="282" width="9.140625" style="1" customWidth="1"/>
    <col min="283" max="283" width="17.421875" style="1" customWidth="1"/>
    <col min="284" max="284" width="9.140625" style="1" customWidth="1"/>
    <col min="285" max="285" width="9.421875" style="1" bestFit="1" customWidth="1"/>
    <col min="286" max="287" width="12.8515625" style="1" bestFit="1" customWidth="1"/>
    <col min="288" max="288" width="9.421875" style="1" bestFit="1" customWidth="1"/>
    <col min="289" max="292" width="9.140625" style="1" customWidth="1"/>
    <col min="293" max="293" width="9.421875" style="1" bestFit="1" customWidth="1"/>
    <col min="294" max="295" width="12.8515625" style="1" bestFit="1" customWidth="1"/>
    <col min="296" max="296" width="9.421875" style="1" bestFit="1" customWidth="1"/>
    <col min="297" max="300" width="9.140625" style="1" customWidth="1"/>
    <col min="301" max="301" width="9.421875" style="1" bestFit="1" customWidth="1"/>
    <col min="302" max="303" width="12.8515625" style="1" bestFit="1" customWidth="1"/>
    <col min="304" max="304" width="9.421875" style="1" bestFit="1" customWidth="1"/>
    <col min="305" max="308" width="9.140625" style="1" customWidth="1"/>
    <col min="309" max="309" width="9.421875" style="1" bestFit="1" customWidth="1"/>
    <col min="310" max="311" width="12.8515625" style="1" bestFit="1" customWidth="1"/>
    <col min="312" max="312" width="9.421875" style="1" bestFit="1" customWidth="1"/>
    <col min="313" max="316" width="9.140625" style="1" customWidth="1"/>
    <col min="317" max="317" width="9.421875" style="1" bestFit="1" customWidth="1"/>
    <col min="318" max="319" width="12.8515625" style="1" bestFit="1" customWidth="1"/>
    <col min="320" max="320" width="9.421875" style="1" bestFit="1" customWidth="1"/>
    <col min="321" max="324" width="9.140625" style="1" customWidth="1"/>
    <col min="325" max="325" width="9.421875" style="1" bestFit="1" customWidth="1"/>
    <col min="326" max="327" width="12.8515625" style="1" bestFit="1" customWidth="1"/>
    <col min="328" max="328" width="9.421875" style="1" bestFit="1" customWidth="1"/>
    <col min="329" max="332" width="9.140625" style="1" customWidth="1"/>
    <col min="333" max="333" width="9.421875" style="1" bestFit="1" customWidth="1"/>
    <col min="334" max="335" width="12.8515625" style="1" bestFit="1" customWidth="1"/>
    <col min="336" max="336" width="9.421875" style="1" bestFit="1" customWidth="1"/>
    <col min="337" max="340" width="9.140625" style="1" customWidth="1"/>
    <col min="341" max="341" width="9.421875" style="1" bestFit="1" customWidth="1"/>
    <col min="342" max="343" width="12.8515625" style="1" bestFit="1" customWidth="1"/>
    <col min="344" max="344" width="9.421875" style="1" bestFit="1" customWidth="1"/>
    <col min="345" max="348" width="9.140625" style="1" customWidth="1"/>
    <col min="349" max="349" width="9.421875" style="1" bestFit="1" customWidth="1"/>
    <col min="350" max="351" width="12.8515625" style="1" bestFit="1" customWidth="1"/>
    <col min="352" max="352" width="9.421875" style="1" bestFit="1" customWidth="1"/>
    <col min="353" max="356" width="9.140625" style="1" customWidth="1"/>
    <col min="357" max="357" width="9.421875" style="1" bestFit="1" customWidth="1"/>
    <col min="358" max="359" width="12.8515625" style="1" bestFit="1" customWidth="1"/>
    <col min="360" max="360" width="9.421875" style="1" bestFit="1" customWidth="1"/>
    <col min="361" max="364" width="9.140625" style="1" customWidth="1"/>
    <col min="365" max="365" width="9.421875" style="1" bestFit="1" customWidth="1"/>
    <col min="366" max="367" width="12.8515625" style="1" bestFit="1" customWidth="1"/>
    <col min="368" max="368" width="9.421875" style="1" bestFit="1" customWidth="1"/>
    <col min="369" max="372" width="9.140625" style="1" customWidth="1"/>
    <col min="373" max="373" width="9.421875" style="1" bestFit="1" customWidth="1"/>
    <col min="374" max="375" width="12.8515625" style="1" bestFit="1" customWidth="1"/>
    <col min="376" max="376" width="9.421875" style="1" bestFit="1" customWidth="1"/>
    <col min="377" max="380" width="9.140625" style="1" customWidth="1"/>
    <col min="381" max="381" width="9.421875" style="1" bestFit="1" customWidth="1"/>
    <col min="382" max="383" width="12.8515625" style="1" bestFit="1" customWidth="1"/>
    <col min="384" max="384" width="9.421875" style="1" bestFit="1" customWidth="1"/>
    <col min="385" max="388" width="9.140625" style="1" customWidth="1"/>
    <col min="389" max="389" width="9.421875" style="1" bestFit="1" customWidth="1"/>
    <col min="390" max="391" width="12.8515625" style="1" bestFit="1" customWidth="1"/>
    <col min="392" max="392" width="9.421875" style="1" bestFit="1" customWidth="1"/>
    <col min="393" max="396" width="9.140625" style="1" customWidth="1"/>
    <col min="397" max="397" width="9.421875" style="1" bestFit="1" customWidth="1"/>
    <col min="398" max="399" width="12.8515625" style="1" bestFit="1" customWidth="1"/>
    <col min="400" max="400" width="9.421875" style="1" bestFit="1" customWidth="1"/>
    <col min="401" max="404" width="9.140625" style="1" customWidth="1"/>
    <col min="405" max="405" width="9.421875" style="1" bestFit="1" customWidth="1"/>
    <col min="406" max="407" width="12.8515625" style="1" bestFit="1" customWidth="1"/>
    <col min="408" max="408" width="9.421875" style="1" bestFit="1" customWidth="1"/>
    <col min="409" max="412" width="9.140625" style="1" customWidth="1"/>
    <col min="413" max="413" width="9.421875" style="1" bestFit="1" customWidth="1"/>
    <col min="414" max="415" width="12.8515625" style="1" bestFit="1" customWidth="1"/>
    <col min="416" max="416" width="9.421875" style="1" bestFit="1" customWidth="1"/>
    <col min="417" max="420" width="9.140625" style="1" customWidth="1"/>
    <col min="421" max="421" width="9.421875" style="1" bestFit="1" customWidth="1"/>
    <col min="422" max="423" width="12.8515625" style="1" bestFit="1" customWidth="1"/>
    <col min="424" max="424" width="9.421875" style="1" bestFit="1" customWidth="1"/>
    <col min="425" max="428" width="9.140625" style="1" customWidth="1"/>
    <col min="429" max="429" width="9.421875" style="1" bestFit="1" customWidth="1"/>
    <col min="430" max="431" width="12.8515625" style="1" bestFit="1" customWidth="1"/>
    <col min="432" max="432" width="9.421875" style="1" bestFit="1" customWidth="1"/>
    <col min="433" max="436" width="9.140625" style="1" customWidth="1"/>
    <col min="437" max="437" width="9.421875" style="1" bestFit="1" customWidth="1"/>
    <col min="438" max="439" width="12.8515625" style="1" bestFit="1" customWidth="1"/>
    <col min="440" max="440" width="9.421875" style="1" bestFit="1" customWidth="1"/>
    <col min="441" max="444" width="9.140625" style="1" customWidth="1"/>
    <col min="445" max="445" width="9.421875" style="1" bestFit="1" customWidth="1"/>
    <col min="446" max="447" width="12.8515625" style="1" bestFit="1" customWidth="1"/>
    <col min="448" max="448" width="9.421875" style="1" bestFit="1" customWidth="1"/>
    <col min="449" max="452" width="9.140625" style="1" customWidth="1"/>
    <col min="453" max="453" width="9.421875" style="1" bestFit="1" customWidth="1"/>
    <col min="454" max="455" width="12.8515625" style="1" bestFit="1" customWidth="1"/>
    <col min="456" max="456" width="9.421875" style="1" bestFit="1" customWidth="1"/>
    <col min="457" max="460" width="9.140625" style="1" customWidth="1"/>
    <col min="461" max="461" width="9.421875" style="1" bestFit="1" customWidth="1"/>
    <col min="462" max="463" width="12.8515625" style="1" bestFit="1" customWidth="1"/>
    <col min="464" max="464" width="9.421875" style="1" bestFit="1" customWidth="1"/>
    <col min="465" max="468" width="9.140625" style="1" customWidth="1"/>
    <col min="469" max="469" width="9.421875" style="1" bestFit="1" customWidth="1"/>
    <col min="470" max="471" width="12.8515625" style="1" bestFit="1" customWidth="1"/>
    <col min="472" max="472" width="9.421875" style="1" bestFit="1" customWidth="1"/>
    <col min="473" max="476" width="9.140625" style="1" customWidth="1"/>
    <col min="477" max="477" width="9.421875" style="1" bestFit="1" customWidth="1"/>
    <col min="478" max="479" width="12.8515625" style="1" bestFit="1" customWidth="1"/>
    <col min="480" max="480" width="9.421875" style="1" bestFit="1" customWidth="1"/>
    <col min="481" max="484" width="9.140625" style="1" customWidth="1"/>
    <col min="485" max="485" width="9.421875" style="1" bestFit="1" customWidth="1"/>
    <col min="486" max="487" width="12.8515625" style="1" bestFit="1" customWidth="1"/>
    <col min="488" max="488" width="9.421875" style="1" bestFit="1" customWidth="1"/>
    <col min="489" max="492" width="9.140625" style="1" customWidth="1"/>
    <col min="493" max="493" width="9.421875" style="1" bestFit="1" customWidth="1"/>
    <col min="494" max="495" width="12.8515625" style="1" bestFit="1" customWidth="1"/>
    <col min="496" max="496" width="9.421875" style="1" bestFit="1" customWidth="1"/>
    <col min="497" max="500" width="9.140625" style="1" customWidth="1"/>
    <col min="501" max="501" width="9.421875" style="1" bestFit="1" customWidth="1"/>
    <col min="502" max="503" width="12.8515625" style="1" bestFit="1" customWidth="1"/>
    <col min="504" max="504" width="9.421875" style="1" bestFit="1" customWidth="1"/>
    <col min="505" max="508" width="9.140625" style="1" customWidth="1"/>
    <col min="509" max="509" width="11.57421875" style="1" customWidth="1"/>
    <col min="510" max="510" width="16.00390625" style="1" customWidth="1"/>
    <col min="511" max="511" width="86.57421875" style="1" customWidth="1"/>
    <col min="512" max="512" width="10.140625" style="1" customWidth="1"/>
    <col min="513" max="513" width="18.28125" style="1" customWidth="1"/>
    <col min="514" max="515" width="9.140625" style="1" hidden="1" customWidth="1"/>
    <col min="516" max="516" width="21.421875" style="1" customWidth="1"/>
    <col min="517" max="518" width="9.140625" style="1" hidden="1" customWidth="1"/>
    <col min="519" max="519" width="25.7109375" style="1" customWidth="1"/>
    <col min="520" max="520" width="9.140625" style="1" hidden="1" customWidth="1"/>
    <col min="521" max="521" width="4.7109375" style="1" customWidth="1"/>
    <col min="522" max="528" width="9.140625" style="1" hidden="1" customWidth="1"/>
    <col min="529" max="529" width="15.57421875" style="1" customWidth="1"/>
    <col min="530" max="530" width="18.7109375" style="1" customWidth="1"/>
    <col min="531" max="531" width="25.7109375" style="1" customWidth="1"/>
    <col min="532" max="532" width="15.57421875" style="1" customWidth="1"/>
    <col min="533" max="533" width="18.7109375" style="1" customWidth="1"/>
    <col min="534" max="534" width="25.7109375" style="1" customWidth="1"/>
    <col min="535" max="535" width="15.57421875" style="1" customWidth="1"/>
    <col min="536" max="536" width="18.7109375" style="1" customWidth="1"/>
    <col min="537" max="537" width="25.7109375" style="1" customWidth="1"/>
    <col min="538" max="538" width="9.140625" style="1" customWidth="1"/>
    <col min="539" max="539" width="17.421875" style="1" customWidth="1"/>
    <col min="540" max="540" width="9.140625" style="1" customWidth="1"/>
    <col min="541" max="541" width="9.421875" style="1" bestFit="1" customWidth="1"/>
    <col min="542" max="543" width="12.8515625" style="1" bestFit="1" customWidth="1"/>
    <col min="544" max="544" width="9.421875" style="1" bestFit="1" customWidth="1"/>
    <col min="545" max="548" width="9.140625" style="1" customWidth="1"/>
    <col min="549" max="549" width="9.421875" style="1" bestFit="1" customWidth="1"/>
    <col min="550" max="551" width="12.8515625" style="1" bestFit="1" customWidth="1"/>
    <col min="552" max="552" width="9.421875" style="1" bestFit="1" customWidth="1"/>
    <col min="553" max="556" width="9.140625" style="1" customWidth="1"/>
    <col min="557" max="557" width="9.421875" style="1" bestFit="1" customWidth="1"/>
    <col min="558" max="559" width="12.8515625" style="1" bestFit="1" customWidth="1"/>
    <col min="560" max="560" width="9.421875" style="1" bestFit="1" customWidth="1"/>
    <col min="561" max="564" width="9.140625" style="1" customWidth="1"/>
    <col min="565" max="565" width="9.421875" style="1" bestFit="1" customWidth="1"/>
    <col min="566" max="567" width="12.8515625" style="1" bestFit="1" customWidth="1"/>
    <col min="568" max="568" width="9.421875" style="1" bestFit="1" customWidth="1"/>
    <col min="569" max="572" width="9.140625" style="1" customWidth="1"/>
    <col min="573" max="573" width="9.421875" style="1" bestFit="1" customWidth="1"/>
    <col min="574" max="575" width="12.8515625" style="1" bestFit="1" customWidth="1"/>
    <col min="576" max="576" width="9.421875" style="1" bestFit="1" customWidth="1"/>
    <col min="577" max="580" width="9.140625" style="1" customWidth="1"/>
    <col min="581" max="581" width="9.421875" style="1" bestFit="1" customWidth="1"/>
    <col min="582" max="583" width="12.8515625" style="1" bestFit="1" customWidth="1"/>
    <col min="584" max="584" width="9.421875" style="1" bestFit="1" customWidth="1"/>
    <col min="585" max="588" width="9.140625" style="1" customWidth="1"/>
    <col min="589" max="589" width="9.421875" style="1" bestFit="1" customWidth="1"/>
    <col min="590" max="591" width="12.8515625" style="1" bestFit="1" customWidth="1"/>
    <col min="592" max="592" width="9.421875" style="1" bestFit="1" customWidth="1"/>
    <col min="593" max="596" width="9.140625" style="1" customWidth="1"/>
    <col min="597" max="597" width="9.421875" style="1" bestFit="1" customWidth="1"/>
    <col min="598" max="599" width="12.8515625" style="1" bestFit="1" customWidth="1"/>
    <col min="600" max="600" width="9.421875" style="1" bestFit="1" customWidth="1"/>
    <col min="601" max="604" width="9.140625" style="1" customWidth="1"/>
    <col min="605" max="605" width="9.421875" style="1" bestFit="1" customWidth="1"/>
    <col min="606" max="607" width="12.8515625" style="1" bestFit="1" customWidth="1"/>
    <col min="608" max="608" width="9.421875" style="1" bestFit="1" customWidth="1"/>
    <col min="609" max="612" width="9.140625" style="1" customWidth="1"/>
    <col min="613" max="613" width="9.421875" style="1" bestFit="1" customWidth="1"/>
    <col min="614" max="615" width="12.8515625" style="1" bestFit="1" customWidth="1"/>
    <col min="616" max="616" width="9.421875" style="1" bestFit="1" customWidth="1"/>
    <col min="617" max="620" width="9.140625" style="1" customWidth="1"/>
    <col min="621" max="621" width="9.421875" style="1" bestFit="1" customWidth="1"/>
    <col min="622" max="623" width="12.8515625" style="1" bestFit="1" customWidth="1"/>
    <col min="624" max="624" width="9.421875" style="1" bestFit="1" customWidth="1"/>
    <col min="625" max="628" width="9.140625" style="1" customWidth="1"/>
    <col min="629" max="629" width="9.421875" style="1" bestFit="1" customWidth="1"/>
    <col min="630" max="631" width="12.8515625" style="1" bestFit="1" customWidth="1"/>
    <col min="632" max="632" width="9.421875" style="1" bestFit="1" customWidth="1"/>
    <col min="633" max="636" width="9.140625" style="1" customWidth="1"/>
    <col min="637" max="637" width="9.421875" style="1" bestFit="1" customWidth="1"/>
    <col min="638" max="639" width="12.8515625" style="1" bestFit="1" customWidth="1"/>
    <col min="640" max="640" width="9.421875" style="1" bestFit="1" customWidth="1"/>
    <col min="641" max="644" width="9.140625" style="1" customWidth="1"/>
    <col min="645" max="645" width="9.421875" style="1" bestFit="1" customWidth="1"/>
    <col min="646" max="647" width="12.8515625" style="1" bestFit="1" customWidth="1"/>
    <col min="648" max="648" width="9.421875" style="1" bestFit="1" customWidth="1"/>
    <col min="649" max="652" width="9.140625" style="1" customWidth="1"/>
    <col min="653" max="653" width="9.421875" style="1" bestFit="1" customWidth="1"/>
    <col min="654" max="655" width="12.8515625" style="1" bestFit="1" customWidth="1"/>
    <col min="656" max="656" width="9.421875" style="1" bestFit="1" customWidth="1"/>
    <col min="657" max="660" width="9.140625" style="1" customWidth="1"/>
    <col min="661" max="661" width="9.421875" style="1" bestFit="1" customWidth="1"/>
    <col min="662" max="663" width="12.8515625" style="1" bestFit="1" customWidth="1"/>
    <col min="664" max="664" width="9.421875" style="1" bestFit="1" customWidth="1"/>
    <col min="665" max="668" width="9.140625" style="1" customWidth="1"/>
    <col min="669" max="669" width="9.421875" style="1" bestFit="1" customWidth="1"/>
    <col min="670" max="671" width="12.8515625" style="1" bestFit="1" customWidth="1"/>
    <col min="672" max="672" width="9.421875" style="1" bestFit="1" customWidth="1"/>
    <col min="673" max="676" width="9.140625" style="1" customWidth="1"/>
    <col min="677" max="677" width="9.421875" style="1" bestFit="1" customWidth="1"/>
    <col min="678" max="679" width="12.8515625" style="1" bestFit="1" customWidth="1"/>
    <col min="680" max="680" width="9.421875" style="1" bestFit="1" customWidth="1"/>
    <col min="681" max="684" width="9.140625" style="1" customWidth="1"/>
    <col min="685" max="685" width="9.421875" style="1" bestFit="1" customWidth="1"/>
    <col min="686" max="687" width="12.8515625" style="1" bestFit="1" customWidth="1"/>
    <col min="688" max="688" width="9.421875" style="1" bestFit="1" customWidth="1"/>
    <col min="689" max="692" width="9.140625" style="1" customWidth="1"/>
    <col min="693" max="693" width="9.421875" style="1" bestFit="1" customWidth="1"/>
    <col min="694" max="695" width="12.8515625" style="1" bestFit="1" customWidth="1"/>
    <col min="696" max="696" width="9.421875" style="1" bestFit="1" customWidth="1"/>
    <col min="697" max="700" width="9.140625" style="1" customWidth="1"/>
    <col min="701" max="701" width="9.421875" style="1" bestFit="1" customWidth="1"/>
    <col min="702" max="703" width="12.8515625" style="1" bestFit="1" customWidth="1"/>
    <col min="704" max="704" width="9.421875" style="1" bestFit="1" customWidth="1"/>
    <col min="705" max="708" width="9.140625" style="1" customWidth="1"/>
    <col min="709" max="709" width="9.421875" style="1" bestFit="1" customWidth="1"/>
    <col min="710" max="711" width="12.8515625" style="1" bestFit="1" customWidth="1"/>
    <col min="712" max="712" width="9.421875" style="1" bestFit="1" customWidth="1"/>
    <col min="713" max="716" width="9.140625" style="1" customWidth="1"/>
    <col min="717" max="717" width="9.421875" style="1" bestFit="1" customWidth="1"/>
    <col min="718" max="719" width="12.8515625" style="1" bestFit="1" customWidth="1"/>
    <col min="720" max="720" width="9.421875" style="1" bestFit="1" customWidth="1"/>
    <col min="721" max="724" width="9.140625" style="1" customWidth="1"/>
    <col min="725" max="725" width="9.421875" style="1" bestFit="1" customWidth="1"/>
    <col min="726" max="727" width="12.8515625" style="1" bestFit="1" customWidth="1"/>
    <col min="728" max="728" width="9.421875" style="1" bestFit="1" customWidth="1"/>
    <col min="729" max="732" width="9.140625" style="1" customWidth="1"/>
    <col min="733" max="733" width="9.421875" style="1" bestFit="1" customWidth="1"/>
    <col min="734" max="735" width="12.8515625" style="1" bestFit="1" customWidth="1"/>
    <col min="736" max="736" width="9.421875" style="1" bestFit="1" customWidth="1"/>
    <col min="737" max="740" width="9.140625" style="1" customWidth="1"/>
    <col min="741" max="741" width="9.421875" style="1" bestFit="1" customWidth="1"/>
    <col min="742" max="743" width="12.8515625" style="1" bestFit="1" customWidth="1"/>
    <col min="744" max="744" width="9.421875" style="1" bestFit="1" customWidth="1"/>
    <col min="745" max="748" width="9.140625" style="1" customWidth="1"/>
    <col min="749" max="749" width="9.421875" style="1" bestFit="1" customWidth="1"/>
    <col min="750" max="751" width="12.8515625" style="1" bestFit="1" customWidth="1"/>
    <col min="752" max="752" width="9.421875" style="1" bestFit="1" customWidth="1"/>
    <col min="753" max="756" width="9.140625" style="1" customWidth="1"/>
    <col min="757" max="757" width="9.421875" style="1" bestFit="1" customWidth="1"/>
    <col min="758" max="759" width="12.8515625" style="1" bestFit="1" customWidth="1"/>
    <col min="760" max="760" width="9.421875" style="1" bestFit="1" customWidth="1"/>
    <col min="761" max="764" width="9.140625" style="1" customWidth="1"/>
    <col min="765" max="765" width="11.57421875" style="1" customWidth="1"/>
    <col min="766" max="766" width="16.00390625" style="1" customWidth="1"/>
    <col min="767" max="767" width="86.57421875" style="1" customWidth="1"/>
    <col min="768" max="768" width="10.140625" style="1" customWidth="1"/>
    <col min="769" max="769" width="18.28125" style="1" customWidth="1"/>
    <col min="770" max="771" width="9.140625" style="1" hidden="1" customWidth="1"/>
    <col min="772" max="772" width="21.421875" style="1" customWidth="1"/>
    <col min="773" max="774" width="9.140625" style="1" hidden="1" customWidth="1"/>
    <col min="775" max="775" width="25.7109375" style="1" customWidth="1"/>
    <col min="776" max="776" width="9.140625" style="1" hidden="1" customWidth="1"/>
    <col min="777" max="777" width="4.7109375" style="1" customWidth="1"/>
    <col min="778" max="784" width="9.140625" style="1" hidden="1" customWidth="1"/>
    <col min="785" max="785" width="15.57421875" style="1" customWidth="1"/>
    <col min="786" max="786" width="18.7109375" style="1" customWidth="1"/>
    <col min="787" max="787" width="25.7109375" style="1" customWidth="1"/>
    <col min="788" max="788" width="15.57421875" style="1" customWidth="1"/>
    <col min="789" max="789" width="18.7109375" style="1" customWidth="1"/>
    <col min="790" max="790" width="25.7109375" style="1" customWidth="1"/>
    <col min="791" max="791" width="15.57421875" style="1" customWidth="1"/>
    <col min="792" max="792" width="18.7109375" style="1" customWidth="1"/>
    <col min="793" max="793" width="25.7109375" style="1" customWidth="1"/>
    <col min="794" max="794" width="9.140625" style="1" customWidth="1"/>
    <col min="795" max="795" width="17.421875" style="1" customWidth="1"/>
    <col min="796" max="796" width="9.140625" style="1" customWidth="1"/>
    <col min="797" max="797" width="9.421875" style="1" bestFit="1" customWidth="1"/>
    <col min="798" max="799" width="12.8515625" style="1" bestFit="1" customWidth="1"/>
    <col min="800" max="800" width="9.421875" style="1" bestFit="1" customWidth="1"/>
    <col min="801" max="804" width="9.140625" style="1" customWidth="1"/>
    <col min="805" max="805" width="9.421875" style="1" bestFit="1" customWidth="1"/>
    <col min="806" max="807" width="12.8515625" style="1" bestFit="1" customWidth="1"/>
    <col min="808" max="808" width="9.421875" style="1" bestFit="1" customWidth="1"/>
    <col min="809" max="812" width="9.140625" style="1" customWidth="1"/>
    <col min="813" max="813" width="9.421875" style="1" bestFit="1" customWidth="1"/>
    <col min="814" max="815" width="12.8515625" style="1" bestFit="1" customWidth="1"/>
    <col min="816" max="816" width="9.421875" style="1" bestFit="1" customWidth="1"/>
    <col min="817" max="820" width="9.140625" style="1" customWidth="1"/>
    <col min="821" max="821" width="9.421875" style="1" bestFit="1" customWidth="1"/>
    <col min="822" max="823" width="12.8515625" style="1" bestFit="1" customWidth="1"/>
    <col min="824" max="824" width="9.421875" style="1" bestFit="1" customWidth="1"/>
    <col min="825" max="828" width="9.140625" style="1" customWidth="1"/>
    <col min="829" max="829" width="9.421875" style="1" bestFit="1" customWidth="1"/>
    <col min="830" max="831" width="12.8515625" style="1" bestFit="1" customWidth="1"/>
    <col min="832" max="832" width="9.421875" style="1" bestFit="1" customWidth="1"/>
    <col min="833" max="836" width="9.140625" style="1" customWidth="1"/>
    <col min="837" max="837" width="9.421875" style="1" bestFit="1" customWidth="1"/>
    <col min="838" max="839" width="12.8515625" style="1" bestFit="1" customWidth="1"/>
    <col min="840" max="840" width="9.421875" style="1" bestFit="1" customWidth="1"/>
    <col min="841" max="844" width="9.140625" style="1" customWidth="1"/>
    <col min="845" max="845" width="9.421875" style="1" bestFit="1" customWidth="1"/>
    <col min="846" max="847" width="12.8515625" style="1" bestFit="1" customWidth="1"/>
    <col min="848" max="848" width="9.421875" style="1" bestFit="1" customWidth="1"/>
    <col min="849" max="852" width="9.140625" style="1" customWidth="1"/>
    <col min="853" max="853" width="9.421875" style="1" bestFit="1" customWidth="1"/>
    <col min="854" max="855" width="12.8515625" style="1" bestFit="1" customWidth="1"/>
    <col min="856" max="856" width="9.421875" style="1" bestFit="1" customWidth="1"/>
    <col min="857" max="860" width="9.140625" style="1" customWidth="1"/>
    <col min="861" max="861" width="9.421875" style="1" bestFit="1" customWidth="1"/>
    <col min="862" max="863" width="12.8515625" style="1" bestFit="1" customWidth="1"/>
    <col min="864" max="864" width="9.421875" style="1" bestFit="1" customWidth="1"/>
    <col min="865" max="868" width="9.140625" style="1" customWidth="1"/>
    <col min="869" max="869" width="9.421875" style="1" bestFit="1" customWidth="1"/>
    <col min="870" max="871" width="12.8515625" style="1" bestFit="1" customWidth="1"/>
    <col min="872" max="872" width="9.421875" style="1" bestFit="1" customWidth="1"/>
    <col min="873" max="876" width="9.140625" style="1" customWidth="1"/>
    <col min="877" max="877" width="9.421875" style="1" bestFit="1" customWidth="1"/>
    <col min="878" max="879" width="12.8515625" style="1" bestFit="1" customWidth="1"/>
    <col min="880" max="880" width="9.421875" style="1" bestFit="1" customWidth="1"/>
    <col min="881" max="884" width="9.140625" style="1" customWidth="1"/>
    <col min="885" max="885" width="9.421875" style="1" bestFit="1" customWidth="1"/>
    <col min="886" max="887" width="12.8515625" style="1" bestFit="1" customWidth="1"/>
    <col min="888" max="888" width="9.421875" style="1" bestFit="1" customWidth="1"/>
    <col min="889" max="892" width="9.140625" style="1" customWidth="1"/>
    <col min="893" max="893" width="9.421875" style="1" bestFit="1" customWidth="1"/>
    <col min="894" max="895" width="12.8515625" style="1" bestFit="1" customWidth="1"/>
    <col min="896" max="896" width="9.421875" style="1" bestFit="1" customWidth="1"/>
    <col min="897" max="900" width="9.140625" style="1" customWidth="1"/>
    <col min="901" max="901" width="9.421875" style="1" bestFit="1" customWidth="1"/>
    <col min="902" max="903" width="12.8515625" style="1" bestFit="1" customWidth="1"/>
    <col min="904" max="904" width="9.421875" style="1" bestFit="1" customWidth="1"/>
    <col min="905" max="908" width="9.140625" style="1" customWidth="1"/>
    <col min="909" max="909" width="9.421875" style="1" bestFit="1" customWidth="1"/>
    <col min="910" max="911" width="12.8515625" style="1" bestFit="1" customWidth="1"/>
    <col min="912" max="912" width="9.421875" style="1" bestFit="1" customWidth="1"/>
    <col min="913" max="916" width="9.140625" style="1" customWidth="1"/>
    <col min="917" max="917" width="9.421875" style="1" bestFit="1" customWidth="1"/>
    <col min="918" max="919" width="12.8515625" style="1" bestFit="1" customWidth="1"/>
    <col min="920" max="920" width="9.421875" style="1" bestFit="1" customWidth="1"/>
    <col min="921" max="924" width="9.140625" style="1" customWidth="1"/>
    <col min="925" max="925" width="9.421875" style="1" bestFit="1" customWidth="1"/>
    <col min="926" max="927" width="12.8515625" style="1" bestFit="1" customWidth="1"/>
    <col min="928" max="928" width="9.421875" style="1" bestFit="1" customWidth="1"/>
    <col min="929" max="932" width="9.140625" style="1" customWidth="1"/>
    <col min="933" max="933" width="9.421875" style="1" bestFit="1" customWidth="1"/>
    <col min="934" max="935" width="12.8515625" style="1" bestFit="1" customWidth="1"/>
    <col min="936" max="936" width="9.421875" style="1" bestFit="1" customWidth="1"/>
    <col min="937" max="940" width="9.140625" style="1" customWidth="1"/>
    <col min="941" max="941" width="9.421875" style="1" bestFit="1" customWidth="1"/>
    <col min="942" max="943" width="12.8515625" style="1" bestFit="1" customWidth="1"/>
    <col min="944" max="944" width="9.421875" style="1" bestFit="1" customWidth="1"/>
    <col min="945" max="948" width="9.140625" style="1" customWidth="1"/>
    <col min="949" max="949" width="9.421875" style="1" bestFit="1" customWidth="1"/>
    <col min="950" max="951" width="12.8515625" style="1" bestFit="1" customWidth="1"/>
    <col min="952" max="952" width="9.421875" style="1" bestFit="1" customWidth="1"/>
    <col min="953" max="956" width="9.140625" style="1" customWidth="1"/>
    <col min="957" max="957" width="9.421875" style="1" bestFit="1" customWidth="1"/>
    <col min="958" max="959" width="12.8515625" style="1" bestFit="1" customWidth="1"/>
    <col min="960" max="960" width="9.421875" style="1" bestFit="1" customWidth="1"/>
    <col min="961" max="964" width="9.140625" style="1" customWidth="1"/>
    <col min="965" max="965" width="9.421875" style="1" bestFit="1" customWidth="1"/>
    <col min="966" max="967" width="12.8515625" style="1" bestFit="1" customWidth="1"/>
    <col min="968" max="968" width="9.421875" style="1" bestFit="1" customWidth="1"/>
    <col min="969" max="972" width="9.140625" style="1" customWidth="1"/>
    <col min="973" max="973" width="9.421875" style="1" bestFit="1" customWidth="1"/>
    <col min="974" max="975" width="12.8515625" style="1" bestFit="1" customWidth="1"/>
    <col min="976" max="976" width="9.421875" style="1" bestFit="1" customWidth="1"/>
    <col min="977" max="980" width="9.140625" style="1" customWidth="1"/>
    <col min="981" max="981" width="9.421875" style="1" bestFit="1" customWidth="1"/>
    <col min="982" max="983" width="12.8515625" style="1" bestFit="1" customWidth="1"/>
    <col min="984" max="984" width="9.421875" style="1" bestFit="1" customWidth="1"/>
    <col min="985" max="988" width="9.140625" style="1" customWidth="1"/>
    <col min="989" max="989" width="9.421875" style="1" bestFit="1" customWidth="1"/>
    <col min="990" max="991" width="12.8515625" style="1" bestFit="1" customWidth="1"/>
    <col min="992" max="992" width="9.421875" style="1" bestFit="1" customWidth="1"/>
    <col min="993" max="996" width="9.140625" style="1" customWidth="1"/>
    <col min="997" max="997" width="9.421875" style="1" bestFit="1" customWidth="1"/>
    <col min="998" max="999" width="12.8515625" style="1" bestFit="1" customWidth="1"/>
    <col min="1000" max="1000" width="9.421875" style="1" bestFit="1" customWidth="1"/>
    <col min="1001" max="1004" width="9.140625" style="1" customWidth="1"/>
    <col min="1005" max="1005" width="9.421875" style="1" bestFit="1" customWidth="1"/>
    <col min="1006" max="1007" width="12.8515625" style="1" bestFit="1" customWidth="1"/>
    <col min="1008" max="1008" width="9.421875" style="1" bestFit="1" customWidth="1"/>
    <col min="1009" max="1012" width="9.140625" style="1" customWidth="1"/>
    <col min="1013" max="1013" width="9.421875" style="1" bestFit="1" customWidth="1"/>
    <col min="1014" max="1015" width="12.8515625" style="1" bestFit="1" customWidth="1"/>
    <col min="1016" max="1016" width="9.421875" style="1" bestFit="1" customWidth="1"/>
    <col min="1017" max="1020" width="9.140625" style="1" customWidth="1"/>
    <col min="1021" max="1021" width="11.57421875" style="1" customWidth="1"/>
    <col min="1022" max="1022" width="16.00390625" style="1" customWidth="1"/>
    <col min="1023" max="1023" width="86.57421875" style="1" customWidth="1"/>
    <col min="1024" max="1024" width="10.140625" style="1" customWidth="1"/>
    <col min="1025" max="1025" width="18.28125" style="1" customWidth="1"/>
    <col min="1026" max="1027" width="9.140625" style="1" hidden="1" customWidth="1"/>
    <col min="1028" max="1028" width="21.421875" style="1" customWidth="1"/>
    <col min="1029" max="1030" width="9.140625" style="1" hidden="1" customWidth="1"/>
    <col min="1031" max="1031" width="25.7109375" style="1" customWidth="1"/>
    <col min="1032" max="1032" width="9.140625" style="1" hidden="1" customWidth="1"/>
    <col min="1033" max="1033" width="4.7109375" style="1" customWidth="1"/>
    <col min="1034" max="1040" width="9.140625" style="1" hidden="1" customWidth="1"/>
    <col min="1041" max="1041" width="15.57421875" style="1" customWidth="1"/>
    <col min="1042" max="1042" width="18.7109375" style="1" customWidth="1"/>
    <col min="1043" max="1043" width="25.7109375" style="1" customWidth="1"/>
    <col min="1044" max="1044" width="15.57421875" style="1" customWidth="1"/>
    <col min="1045" max="1045" width="18.7109375" style="1" customWidth="1"/>
    <col min="1046" max="1046" width="25.7109375" style="1" customWidth="1"/>
    <col min="1047" max="1047" width="15.57421875" style="1" customWidth="1"/>
    <col min="1048" max="1048" width="18.7109375" style="1" customWidth="1"/>
    <col min="1049" max="1049" width="25.7109375" style="1" customWidth="1"/>
    <col min="1050" max="1050" width="9.140625" style="1" customWidth="1"/>
    <col min="1051" max="1051" width="17.421875" style="1" customWidth="1"/>
    <col min="1052" max="1052" width="9.140625" style="1" customWidth="1"/>
    <col min="1053" max="1053" width="9.421875" style="1" bestFit="1" customWidth="1"/>
    <col min="1054" max="1055" width="12.8515625" style="1" bestFit="1" customWidth="1"/>
    <col min="1056" max="1056" width="9.421875" style="1" bestFit="1" customWidth="1"/>
    <col min="1057" max="1060" width="9.140625" style="1" customWidth="1"/>
    <col min="1061" max="1061" width="9.421875" style="1" bestFit="1" customWidth="1"/>
    <col min="1062" max="1063" width="12.8515625" style="1" bestFit="1" customWidth="1"/>
    <col min="1064" max="1064" width="9.421875" style="1" bestFit="1" customWidth="1"/>
    <col min="1065" max="1068" width="9.140625" style="1" customWidth="1"/>
    <col min="1069" max="1069" width="9.421875" style="1" bestFit="1" customWidth="1"/>
    <col min="1070" max="1071" width="12.8515625" style="1" bestFit="1" customWidth="1"/>
    <col min="1072" max="1072" width="9.421875" style="1" bestFit="1" customWidth="1"/>
    <col min="1073" max="1076" width="9.140625" style="1" customWidth="1"/>
    <col min="1077" max="1077" width="9.421875" style="1" bestFit="1" customWidth="1"/>
    <col min="1078" max="1079" width="12.8515625" style="1" bestFit="1" customWidth="1"/>
    <col min="1080" max="1080" width="9.421875" style="1" bestFit="1" customWidth="1"/>
    <col min="1081" max="1084" width="9.140625" style="1" customWidth="1"/>
    <col min="1085" max="1085" width="9.421875" style="1" bestFit="1" customWidth="1"/>
    <col min="1086" max="1087" width="12.8515625" style="1" bestFit="1" customWidth="1"/>
    <col min="1088" max="1088" width="9.421875" style="1" bestFit="1" customWidth="1"/>
    <col min="1089" max="1092" width="9.140625" style="1" customWidth="1"/>
    <col min="1093" max="1093" width="9.421875" style="1" bestFit="1" customWidth="1"/>
    <col min="1094" max="1095" width="12.8515625" style="1" bestFit="1" customWidth="1"/>
    <col min="1096" max="1096" width="9.421875" style="1" bestFit="1" customWidth="1"/>
    <col min="1097" max="1100" width="9.140625" style="1" customWidth="1"/>
    <col min="1101" max="1101" width="9.421875" style="1" bestFit="1" customWidth="1"/>
    <col min="1102" max="1103" width="12.8515625" style="1" bestFit="1" customWidth="1"/>
    <col min="1104" max="1104" width="9.421875" style="1" bestFit="1" customWidth="1"/>
    <col min="1105" max="1108" width="9.140625" style="1" customWidth="1"/>
    <col min="1109" max="1109" width="9.421875" style="1" bestFit="1" customWidth="1"/>
    <col min="1110" max="1111" width="12.8515625" style="1" bestFit="1" customWidth="1"/>
    <col min="1112" max="1112" width="9.421875" style="1" bestFit="1" customWidth="1"/>
    <col min="1113" max="1116" width="9.140625" style="1" customWidth="1"/>
    <col min="1117" max="1117" width="9.421875" style="1" bestFit="1" customWidth="1"/>
    <col min="1118" max="1119" width="12.8515625" style="1" bestFit="1" customWidth="1"/>
    <col min="1120" max="1120" width="9.421875" style="1" bestFit="1" customWidth="1"/>
    <col min="1121" max="1124" width="9.140625" style="1" customWidth="1"/>
    <col min="1125" max="1125" width="9.421875" style="1" bestFit="1" customWidth="1"/>
    <col min="1126" max="1127" width="12.8515625" style="1" bestFit="1" customWidth="1"/>
    <col min="1128" max="1128" width="9.421875" style="1" bestFit="1" customWidth="1"/>
    <col min="1129" max="1132" width="9.140625" style="1" customWidth="1"/>
    <col min="1133" max="1133" width="9.421875" style="1" bestFit="1" customWidth="1"/>
    <col min="1134" max="1135" width="12.8515625" style="1" bestFit="1" customWidth="1"/>
    <col min="1136" max="1136" width="9.421875" style="1" bestFit="1" customWidth="1"/>
    <col min="1137" max="1140" width="9.140625" style="1" customWidth="1"/>
    <col min="1141" max="1141" width="9.421875" style="1" bestFit="1" customWidth="1"/>
    <col min="1142" max="1143" width="12.8515625" style="1" bestFit="1" customWidth="1"/>
    <col min="1144" max="1144" width="9.421875" style="1" bestFit="1" customWidth="1"/>
    <col min="1145" max="1148" width="9.140625" style="1" customWidth="1"/>
    <col min="1149" max="1149" width="9.421875" style="1" bestFit="1" customWidth="1"/>
    <col min="1150" max="1151" width="12.8515625" style="1" bestFit="1" customWidth="1"/>
    <col min="1152" max="1152" width="9.421875" style="1" bestFit="1" customWidth="1"/>
    <col min="1153" max="1156" width="9.140625" style="1" customWidth="1"/>
    <col min="1157" max="1157" width="9.421875" style="1" bestFit="1" customWidth="1"/>
    <col min="1158" max="1159" width="12.8515625" style="1" bestFit="1" customWidth="1"/>
    <col min="1160" max="1160" width="9.421875" style="1" bestFit="1" customWidth="1"/>
    <col min="1161" max="1164" width="9.140625" style="1" customWidth="1"/>
    <col min="1165" max="1165" width="9.421875" style="1" bestFit="1" customWidth="1"/>
    <col min="1166" max="1167" width="12.8515625" style="1" bestFit="1" customWidth="1"/>
    <col min="1168" max="1168" width="9.421875" style="1" bestFit="1" customWidth="1"/>
    <col min="1169" max="1172" width="9.140625" style="1" customWidth="1"/>
    <col min="1173" max="1173" width="9.421875" style="1" bestFit="1" customWidth="1"/>
    <col min="1174" max="1175" width="12.8515625" style="1" bestFit="1" customWidth="1"/>
    <col min="1176" max="1176" width="9.421875" style="1" bestFit="1" customWidth="1"/>
    <col min="1177" max="1180" width="9.140625" style="1" customWidth="1"/>
    <col min="1181" max="1181" width="9.421875" style="1" bestFit="1" customWidth="1"/>
    <col min="1182" max="1183" width="12.8515625" style="1" bestFit="1" customWidth="1"/>
    <col min="1184" max="1184" width="9.421875" style="1" bestFit="1" customWidth="1"/>
    <col min="1185" max="1188" width="9.140625" style="1" customWidth="1"/>
    <col min="1189" max="1189" width="9.421875" style="1" bestFit="1" customWidth="1"/>
    <col min="1190" max="1191" width="12.8515625" style="1" bestFit="1" customWidth="1"/>
    <col min="1192" max="1192" width="9.421875" style="1" bestFit="1" customWidth="1"/>
    <col min="1193" max="1196" width="9.140625" style="1" customWidth="1"/>
    <col min="1197" max="1197" width="9.421875" style="1" bestFit="1" customWidth="1"/>
    <col min="1198" max="1199" width="12.8515625" style="1" bestFit="1" customWidth="1"/>
    <col min="1200" max="1200" width="9.421875" style="1" bestFit="1" customWidth="1"/>
    <col min="1201" max="1204" width="9.140625" style="1" customWidth="1"/>
    <col min="1205" max="1205" width="9.421875" style="1" bestFit="1" customWidth="1"/>
    <col min="1206" max="1207" width="12.8515625" style="1" bestFit="1" customWidth="1"/>
    <col min="1208" max="1208" width="9.421875" style="1" bestFit="1" customWidth="1"/>
    <col min="1209" max="1212" width="9.140625" style="1" customWidth="1"/>
    <col min="1213" max="1213" width="9.421875" style="1" bestFit="1" customWidth="1"/>
    <col min="1214" max="1215" width="12.8515625" style="1" bestFit="1" customWidth="1"/>
    <col min="1216" max="1216" width="9.421875" style="1" bestFit="1" customWidth="1"/>
    <col min="1217" max="1220" width="9.140625" style="1" customWidth="1"/>
    <col min="1221" max="1221" width="9.421875" style="1" bestFit="1" customWidth="1"/>
    <col min="1222" max="1223" width="12.8515625" style="1" bestFit="1" customWidth="1"/>
    <col min="1224" max="1224" width="9.421875" style="1" bestFit="1" customWidth="1"/>
    <col min="1225" max="1228" width="9.140625" style="1" customWidth="1"/>
    <col min="1229" max="1229" width="9.421875" style="1" bestFit="1" customWidth="1"/>
    <col min="1230" max="1231" width="12.8515625" style="1" bestFit="1" customWidth="1"/>
    <col min="1232" max="1232" width="9.421875" style="1" bestFit="1" customWidth="1"/>
    <col min="1233" max="1236" width="9.140625" style="1" customWidth="1"/>
    <col min="1237" max="1237" width="9.421875" style="1" bestFit="1" customWidth="1"/>
    <col min="1238" max="1239" width="12.8515625" style="1" bestFit="1" customWidth="1"/>
    <col min="1240" max="1240" width="9.421875" style="1" bestFit="1" customWidth="1"/>
    <col min="1241" max="1244" width="9.140625" style="1" customWidth="1"/>
    <col min="1245" max="1245" width="9.421875" style="1" bestFit="1" customWidth="1"/>
    <col min="1246" max="1247" width="12.8515625" style="1" bestFit="1" customWidth="1"/>
    <col min="1248" max="1248" width="9.421875" style="1" bestFit="1" customWidth="1"/>
    <col min="1249" max="1252" width="9.140625" style="1" customWidth="1"/>
    <col min="1253" max="1253" width="9.421875" style="1" bestFit="1" customWidth="1"/>
    <col min="1254" max="1255" width="12.8515625" style="1" bestFit="1" customWidth="1"/>
    <col min="1256" max="1256" width="9.421875" style="1" bestFit="1" customWidth="1"/>
    <col min="1257" max="1260" width="9.140625" style="1" customWidth="1"/>
    <col min="1261" max="1261" width="9.421875" style="1" bestFit="1" customWidth="1"/>
    <col min="1262" max="1263" width="12.8515625" style="1" bestFit="1" customWidth="1"/>
    <col min="1264" max="1264" width="9.421875" style="1" bestFit="1" customWidth="1"/>
    <col min="1265" max="1268" width="9.140625" style="1" customWidth="1"/>
    <col min="1269" max="1269" width="9.421875" style="1" bestFit="1" customWidth="1"/>
    <col min="1270" max="1271" width="12.8515625" style="1" bestFit="1" customWidth="1"/>
    <col min="1272" max="1272" width="9.421875" style="1" bestFit="1" customWidth="1"/>
    <col min="1273" max="1276" width="9.140625" style="1" customWidth="1"/>
    <col min="1277" max="1277" width="11.57421875" style="1" customWidth="1"/>
    <col min="1278" max="1278" width="16.00390625" style="1" customWidth="1"/>
    <col min="1279" max="1279" width="86.57421875" style="1" customWidth="1"/>
    <col min="1280" max="1280" width="10.140625" style="1" customWidth="1"/>
    <col min="1281" max="1281" width="18.28125" style="1" customWidth="1"/>
    <col min="1282" max="1283" width="9.140625" style="1" hidden="1" customWidth="1"/>
    <col min="1284" max="1284" width="21.421875" style="1" customWidth="1"/>
    <col min="1285" max="1286" width="9.140625" style="1" hidden="1" customWidth="1"/>
    <col min="1287" max="1287" width="25.7109375" style="1" customWidth="1"/>
    <col min="1288" max="1288" width="9.140625" style="1" hidden="1" customWidth="1"/>
    <col min="1289" max="1289" width="4.7109375" style="1" customWidth="1"/>
    <col min="1290" max="1296" width="9.140625" style="1" hidden="1" customWidth="1"/>
    <col min="1297" max="1297" width="15.57421875" style="1" customWidth="1"/>
    <col min="1298" max="1298" width="18.7109375" style="1" customWidth="1"/>
    <col min="1299" max="1299" width="25.7109375" style="1" customWidth="1"/>
    <col min="1300" max="1300" width="15.57421875" style="1" customWidth="1"/>
    <col min="1301" max="1301" width="18.7109375" style="1" customWidth="1"/>
    <col min="1302" max="1302" width="25.7109375" style="1" customWidth="1"/>
    <col min="1303" max="1303" width="15.57421875" style="1" customWidth="1"/>
    <col min="1304" max="1304" width="18.7109375" style="1" customWidth="1"/>
    <col min="1305" max="1305" width="25.7109375" style="1" customWidth="1"/>
    <col min="1306" max="1306" width="9.140625" style="1" customWidth="1"/>
    <col min="1307" max="1307" width="17.421875" style="1" customWidth="1"/>
    <col min="1308" max="1308" width="9.140625" style="1" customWidth="1"/>
    <col min="1309" max="1309" width="9.421875" style="1" bestFit="1" customWidth="1"/>
    <col min="1310" max="1311" width="12.8515625" style="1" bestFit="1" customWidth="1"/>
    <col min="1312" max="1312" width="9.421875" style="1" bestFit="1" customWidth="1"/>
    <col min="1313" max="1316" width="9.140625" style="1" customWidth="1"/>
    <col min="1317" max="1317" width="9.421875" style="1" bestFit="1" customWidth="1"/>
    <col min="1318" max="1319" width="12.8515625" style="1" bestFit="1" customWidth="1"/>
    <col min="1320" max="1320" width="9.421875" style="1" bestFit="1" customWidth="1"/>
    <col min="1321" max="1324" width="9.140625" style="1" customWidth="1"/>
    <col min="1325" max="1325" width="9.421875" style="1" bestFit="1" customWidth="1"/>
    <col min="1326" max="1327" width="12.8515625" style="1" bestFit="1" customWidth="1"/>
    <col min="1328" max="1328" width="9.421875" style="1" bestFit="1" customWidth="1"/>
    <col min="1329" max="1332" width="9.140625" style="1" customWidth="1"/>
    <col min="1333" max="1333" width="9.421875" style="1" bestFit="1" customWidth="1"/>
    <col min="1334" max="1335" width="12.8515625" style="1" bestFit="1" customWidth="1"/>
    <col min="1336" max="1336" width="9.421875" style="1" bestFit="1" customWidth="1"/>
    <col min="1337" max="1340" width="9.140625" style="1" customWidth="1"/>
    <col min="1341" max="1341" width="9.421875" style="1" bestFit="1" customWidth="1"/>
    <col min="1342" max="1343" width="12.8515625" style="1" bestFit="1" customWidth="1"/>
    <col min="1344" max="1344" width="9.421875" style="1" bestFit="1" customWidth="1"/>
    <col min="1345" max="1348" width="9.140625" style="1" customWidth="1"/>
    <col min="1349" max="1349" width="9.421875" style="1" bestFit="1" customWidth="1"/>
    <col min="1350" max="1351" width="12.8515625" style="1" bestFit="1" customWidth="1"/>
    <col min="1352" max="1352" width="9.421875" style="1" bestFit="1" customWidth="1"/>
    <col min="1353" max="1356" width="9.140625" style="1" customWidth="1"/>
    <col min="1357" max="1357" width="9.421875" style="1" bestFit="1" customWidth="1"/>
    <col min="1358" max="1359" width="12.8515625" style="1" bestFit="1" customWidth="1"/>
    <col min="1360" max="1360" width="9.421875" style="1" bestFit="1" customWidth="1"/>
    <col min="1361" max="1364" width="9.140625" style="1" customWidth="1"/>
    <col min="1365" max="1365" width="9.421875" style="1" bestFit="1" customWidth="1"/>
    <col min="1366" max="1367" width="12.8515625" style="1" bestFit="1" customWidth="1"/>
    <col min="1368" max="1368" width="9.421875" style="1" bestFit="1" customWidth="1"/>
    <col min="1369" max="1372" width="9.140625" style="1" customWidth="1"/>
    <col min="1373" max="1373" width="9.421875" style="1" bestFit="1" customWidth="1"/>
    <col min="1374" max="1375" width="12.8515625" style="1" bestFit="1" customWidth="1"/>
    <col min="1376" max="1376" width="9.421875" style="1" bestFit="1" customWidth="1"/>
    <col min="1377" max="1380" width="9.140625" style="1" customWidth="1"/>
    <col min="1381" max="1381" width="9.421875" style="1" bestFit="1" customWidth="1"/>
    <col min="1382" max="1383" width="12.8515625" style="1" bestFit="1" customWidth="1"/>
    <col min="1384" max="1384" width="9.421875" style="1" bestFit="1" customWidth="1"/>
    <col min="1385" max="1388" width="9.140625" style="1" customWidth="1"/>
    <col min="1389" max="1389" width="9.421875" style="1" bestFit="1" customWidth="1"/>
    <col min="1390" max="1391" width="12.8515625" style="1" bestFit="1" customWidth="1"/>
    <col min="1392" max="1392" width="9.421875" style="1" bestFit="1" customWidth="1"/>
    <col min="1393" max="1396" width="9.140625" style="1" customWidth="1"/>
    <col min="1397" max="1397" width="9.421875" style="1" bestFit="1" customWidth="1"/>
    <col min="1398" max="1399" width="12.8515625" style="1" bestFit="1" customWidth="1"/>
    <col min="1400" max="1400" width="9.421875" style="1" bestFit="1" customWidth="1"/>
    <col min="1401" max="1404" width="9.140625" style="1" customWidth="1"/>
    <col min="1405" max="1405" width="9.421875" style="1" bestFit="1" customWidth="1"/>
    <col min="1406" max="1407" width="12.8515625" style="1" bestFit="1" customWidth="1"/>
    <col min="1408" max="1408" width="9.421875" style="1" bestFit="1" customWidth="1"/>
    <col min="1409" max="1412" width="9.140625" style="1" customWidth="1"/>
    <col min="1413" max="1413" width="9.421875" style="1" bestFit="1" customWidth="1"/>
    <col min="1414" max="1415" width="12.8515625" style="1" bestFit="1" customWidth="1"/>
    <col min="1416" max="1416" width="9.421875" style="1" bestFit="1" customWidth="1"/>
    <col min="1417" max="1420" width="9.140625" style="1" customWidth="1"/>
    <col min="1421" max="1421" width="9.421875" style="1" bestFit="1" customWidth="1"/>
    <col min="1422" max="1423" width="12.8515625" style="1" bestFit="1" customWidth="1"/>
    <col min="1424" max="1424" width="9.421875" style="1" bestFit="1" customWidth="1"/>
    <col min="1425" max="1428" width="9.140625" style="1" customWidth="1"/>
    <col min="1429" max="1429" width="9.421875" style="1" bestFit="1" customWidth="1"/>
    <col min="1430" max="1431" width="12.8515625" style="1" bestFit="1" customWidth="1"/>
    <col min="1432" max="1432" width="9.421875" style="1" bestFit="1" customWidth="1"/>
    <col min="1433" max="1436" width="9.140625" style="1" customWidth="1"/>
    <col min="1437" max="1437" width="9.421875" style="1" bestFit="1" customWidth="1"/>
    <col min="1438" max="1439" width="12.8515625" style="1" bestFit="1" customWidth="1"/>
    <col min="1440" max="1440" width="9.421875" style="1" bestFit="1" customWidth="1"/>
    <col min="1441" max="1444" width="9.140625" style="1" customWidth="1"/>
    <col min="1445" max="1445" width="9.421875" style="1" bestFit="1" customWidth="1"/>
    <col min="1446" max="1447" width="12.8515625" style="1" bestFit="1" customWidth="1"/>
    <col min="1448" max="1448" width="9.421875" style="1" bestFit="1" customWidth="1"/>
    <col min="1449" max="1452" width="9.140625" style="1" customWidth="1"/>
    <col min="1453" max="1453" width="9.421875" style="1" bestFit="1" customWidth="1"/>
    <col min="1454" max="1455" width="12.8515625" style="1" bestFit="1" customWidth="1"/>
    <col min="1456" max="1456" width="9.421875" style="1" bestFit="1" customWidth="1"/>
    <col min="1457" max="1460" width="9.140625" style="1" customWidth="1"/>
    <col min="1461" max="1461" width="9.421875" style="1" bestFit="1" customWidth="1"/>
    <col min="1462" max="1463" width="12.8515625" style="1" bestFit="1" customWidth="1"/>
    <col min="1464" max="1464" width="9.421875" style="1" bestFit="1" customWidth="1"/>
    <col min="1465" max="1468" width="9.140625" style="1" customWidth="1"/>
    <col min="1469" max="1469" width="9.421875" style="1" bestFit="1" customWidth="1"/>
    <col min="1470" max="1471" width="12.8515625" style="1" bestFit="1" customWidth="1"/>
    <col min="1472" max="1472" width="9.421875" style="1" bestFit="1" customWidth="1"/>
    <col min="1473" max="1476" width="9.140625" style="1" customWidth="1"/>
    <col min="1477" max="1477" width="9.421875" style="1" bestFit="1" customWidth="1"/>
    <col min="1478" max="1479" width="12.8515625" style="1" bestFit="1" customWidth="1"/>
    <col min="1480" max="1480" width="9.421875" style="1" bestFit="1" customWidth="1"/>
    <col min="1481" max="1484" width="9.140625" style="1" customWidth="1"/>
    <col min="1485" max="1485" width="9.421875" style="1" bestFit="1" customWidth="1"/>
    <col min="1486" max="1487" width="12.8515625" style="1" bestFit="1" customWidth="1"/>
    <col min="1488" max="1488" width="9.421875" style="1" bestFit="1" customWidth="1"/>
    <col min="1489" max="1492" width="9.140625" style="1" customWidth="1"/>
    <col min="1493" max="1493" width="9.421875" style="1" bestFit="1" customWidth="1"/>
    <col min="1494" max="1495" width="12.8515625" style="1" bestFit="1" customWidth="1"/>
    <col min="1496" max="1496" width="9.421875" style="1" bestFit="1" customWidth="1"/>
    <col min="1497" max="1500" width="9.140625" style="1" customWidth="1"/>
    <col min="1501" max="1501" width="9.421875" style="1" bestFit="1" customWidth="1"/>
    <col min="1502" max="1503" width="12.8515625" style="1" bestFit="1" customWidth="1"/>
    <col min="1504" max="1504" width="9.421875" style="1" bestFit="1" customWidth="1"/>
    <col min="1505" max="1508" width="9.140625" style="1" customWidth="1"/>
    <col min="1509" max="1509" width="9.421875" style="1" bestFit="1" customWidth="1"/>
    <col min="1510" max="1511" width="12.8515625" style="1" bestFit="1" customWidth="1"/>
    <col min="1512" max="1512" width="9.421875" style="1" bestFit="1" customWidth="1"/>
    <col min="1513" max="1516" width="9.140625" style="1" customWidth="1"/>
    <col min="1517" max="1517" width="9.421875" style="1" bestFit="1" customWidth="1"/>
    <col min="1518" max="1519" width="12.8515625" style="1" bestFit="1" customWidth="1"/>
    <col min="1520" max="1520" width="9.421875" style="1" bestFit="1" customWidth="1"/>
    <col min="1521" max="1524" width="9.140625" style="1" customWidth="1"/>
    <col min="1525" max="1525" width="9.421875" style="1" bestFit="1" customWidth="1"/>
    <col min="1526" max="1527" width="12.8515625" style="1" bestFit="1" customWidth="1"/>
    <col min="1528" max="1528" width="9.421875" style="1" bestFit="1" customWidth="1"/>
    <col min="1529" max="1532" width="9.140625" style="1" customWidth="1"/>
    <col min="1533" max="1533" width="11.57421875" style="1" customWidth="1"/>
    <col min="1534" max="1534" width="16.00390625" style="1" customWidth="1"/>
    <col min="1535" max="1535" width="86.57421875" style="1" customWidth="1"/>
    <col min="1536" max="1536" width="10.140625" style="1" customWidth="1"/>
    <col min="1537" max="1537" width="18.28125" style="1" customWidth="1"/>
    <col min="1538" max="1539" width="9.140625" style="1" hidden="1" customWidth="1"/>
    <col min="1540" max="1540" width="21.421875" style="1" customWidth="1"/>
    <col min="1541" max="1542" width="9.140625" style="1" hidden="1" customWidth="1"/>
    <col min="1543" max="1543" width="25.7109375" style="1" customWidth="1"/>
    <col min="1544" max="1544" width="9.140625" style="1" hidden="1" customWidth="1"/>
    <col min="1545" max="1545" width="4.7109375" style="1" customWidth="1"/>
    <col min="1546" max="1552" width="9.140625" style="1" hidden="1" customWidth="1"/>
    <col min="1553" max="1553" width="15.57421875" style="1" customWidth="1"/>
    <col min="1554" max="1554" width="18.7109375" style="1" customWidth="1"/>
    <col min="1555" max="1555" width="25.7109375" style="1" customWidth="1"/>
    <col min="1556" max="1556" width="15.57421875" style="1" customWidth="1"/>
    <col min="1557" max="1557" width="18.7109375" style="1" customWidth="1"/>
    <col min="1558" max="1558" width="25.7109375" style="1" customWidth="1"/>
    <col min="1559" max="1559" width="15.57421875" style="1" customWidth="1"/>
    <col min="1560" max="1560" width="18.7109375" style="1" customWidth="1"/>
    <col min="1561" max="1561" width="25.7109375" style="1" customWidth="1"/>
    <col min="1562" max="1562" width="9.140625" style="1" customWidth="1"/>
    <col min="1563" max="1563" width="17.421875" style="1" customWidth="1"/>
    <col min="1564" max="1564" width="9.140625" style="1" customWidth="1"/>
    <col min="1565" max="1565" width="9.421875" style="1" bestFit="1" customWidth="1"/>
    <col min="1566" max="1567" width="12.8515625" style="1" bestFit="1" customWidth="1"/>
    <col min="1568" max="1568" width="9.421875" style="1" bestFit="1" customWidth="1"/>
    <col min="1569" max="1572" width="9.140625" style="1" customWidth="1"/>
    <col min="1573" max="1573" width="9.421875" style="1" bestFit="1" customWidth="1"/>
    <col min="1574" max="1575" width="12.8515625" style="1" bestFit="1" customWidth="1"/>
    <col min="1576" max="1576" width="9.421875" style="1" bestFit="1" customWidth="1"/>
    <col min="1577" max="1580" width="9.140625" style="1" customWidth="1"/>
    <col min="1581" max="1581" width="9.421875" style="1" bestFit="1" customWidth="1"/>
    <col min="1582" max="1583" width="12.8515625" style="1" bestFit="1" customWidth="1"/>
    <col min="1584" max="1584" width="9.421875" style="1" bestFit="1" customWidth="1"/>
    <col min="1585" max="1588" width="9.140625" style="1" customWidth="1"/>
    <col min="1589" max="1589" width="9.421875" style="1" bestFit="1" customWidth="1"/>
    <col min="1590" max="1591" width="12.8515625" style="1" bestFit="1" customWidth="1"/>
    <col min="1592" max="1592" width="9.421875" style="1" bestFit="1" customWidth="1"/>
    <col min="1593" max="1596" width="9.140625" style="1" customWidth="1"/>
    <col min="1597" max="1597" width="9.421875" style="1" bestFit="1" customWidth="1"/>
    <col min="1598" max="1599" width="12.8515625" style="1" bestFit="1" customWidth="1"/>
    <col min="1600" max="1600" width="9.421875" style="1" bestFit="1" customWidth="1"/>
    <col min="1601" max="1604" width="9.140625" style="1" customWidth="1"/>
    <col min="1605" max="1605" width="9.421875" style="1" bestFit="1" customWidth="1"/>
    <col min="1606" max="1607" width="12.8515625" style="1" bestFit="1" customWidth="1"/>
    <col min="1608" max="1608" width="9.421875" style="1" bestFit="1" customWidth="1"/>
    <col min="1609" max="1612" width="9.140625" style="1" customWidth="1"/>
    <col min="1613" max="1613" width="9.421875" style="1" bestFit="1" customWidth="1"/>
    <col min="1614" max="1615" width="12.8515625" style="1" bestFit="1" customWidth="1"/>
    <col min="1616" max="1616" width="9.421875" style="1" bestFit="1" customWidth="1"/>
    <col min="1617" max="1620" width="9.140625" style="1" customWidth="1"/>
    <col min="1621" max="1621" width="9.421875" style="1" bestFit="1" customWidth="1"/>
    <col min="1622" max="1623" width="12.8515625" style="1" bestFit="1" customWidth="1"/>
    <col min="1624" max="1624" width="9.421875" style="1" bestFit="1" customWidth="1"/>
    <col min="1625" max="1628" width="9.140625" style="1" customWidth="1"/>
    <col min="1629" max="1629" width="9.421875" style="1" bestFit="1" customWidth="1"/>
    <col min="1630" max="1631" width="12.8515625" style="1" bestFit="1" customWidth="1"/>
    <col min="1632" max="1632" width="9.421875" style="1" bestFit="1" customWidth="1"/>
    <col min="1633" max="1636" width="9.140625" style="1" customWidth="1"/>
    <col min="1637" max="1637" width="9.421875" style="1" bestFit="1" customWidth="1"/>
    <col min="1638" max="1639" width="12.8515625" style="1" bestFit="1" customWidth="1"/>
    <col min="1640" max="1640" width="9.421875" style="1" bestFit="1" customWidth="1"/>
    <col min="1641" max="1644" width="9.140625" style="1" customWidth="1"/>
    <col min="1645" max="1645" width="9.421875" style="1" bestFit="1" customWidth="1"/>
    <col min="1646" max="1647" width="12.8515625" style="1" bestFit="1" customWidth="1"/>
    <col min="1648" max="1648" width="9.421875" style="1" bestFit="1" customWidth="1"/>
    <col min="1649" max="1652" width="9.140625" style="1" customWidth="1"/>
    <col min="1653" max="1653" width="9.421875" style="1" bestFit="1" customWidth="1"/>
    <col min="1654" max="1655" width="12.8515625" style="1" bestFit="1" customWidth="1"/>
    <col min="1656" max="1656" width="9.421875" style="1" bestFit="1" customWidth="1"/>
    <col min="1657" max="1660" width="9.140625" style="1" customWidth="1"/>
    <col min="1661" max="1661" width="9.421875" style="1" bestFit="1" customWidth="1"/>
    <col min="1662" max="1663" width="12.8515625" style="1" bestFit="1" customWidth="1"/>
    <col min="1664" max="1664" width="9.421875" style="1" bestFit="1" customWidth="1"/>
    <col min="1665" max="1668" width="9.140625" style="1" customWidth="1"/>
    <col min="1669" max="1669" width="9.421875" style="1" bestFit="1" customWidth="1"/>
    <col min="1670" max="1671" width="12.8515625" style="1" bestFit="1" customWidth="1"/>
    <col min="1672" max="1672" width="9.421875" style="1" bestFit="1" customWidth="1"/>
    <col min="1673" max="1676" width="9.140625" style="1" customWidth="1"/>
    <col min="1677" max="1677" width="9.421875" style="1" bestFit="1" customWidth="1"/>
    <col min="1678" max="1679" width="12.8515625" style="1" bestFit="1" customWidth="1"/>
    <col min="1680" max="1680" width="9.421875" style="1" bestFit="1" customWidth="1"/>
    <col min="1681" max="1684" width="9.140625" style="1" customWidth="1"/>
    <col min="1685" max="1685" width="9.421875" style="1" bestFit="1" customWidth="1"/>
    <col min="1686" max="1687" width="12.8515625" style="1" bestFit="1" customWidth="1"/>
    <col min="1688" max="1688" width="9.421875" style="1" bestFit="1" customWidth="1"/>
    <col min="1689" max="1692" width="9.140625" style="1" customWidth="1"/>
    <col min="1693" max="1693" width="9.421875" style="1" bestFit="1" customWidth="1"/>
    <col min="1694" max="1695" width="12.8515625" style="1" bestFit="1" customWidth="1"/>
    <col min="1696" max="1696" width="9.421875" style="1" bestFit="1" customWidth="1"/>
    <col min="1697" max="1700" width="9.140625" style="1" customWidth="1"/>
    <col min="1701" max="1701" width="9.421875" style="1" bestFit="1" customWidth="1"/>
    <col min="1702" max="1703" width="12.8515625" style="1" bestFit="1" customWidth="1"/>
    <col min="1704" max="1704" width="9.421875" style="1" bestFit="1" customWidth="1"/>
    <col min="1705" max="1708" width="9.140625" style="1" customWidth="1"/>
    <col min="1709" max="1709" width="9.421875" style="1" bestFit="1" customWidth="1"/>
    <col min="1710" max="1711" width="12.8515625" style="1" bestFit="1" customWidth="1"/>
    <col min="1712" max="1712" width="9.421875" style="1" bestFit="1" customWidth="1"/>
    <col min="1713" max="1716" width="9.140625" style="1" customWidth="1"/>
    <col min="1717" max="1717" width="9.421875" style="1" bestFit="1" customWidth="1"/>
    <col min="1718" max="1719" width="12.8515625" style="1" bestFit="1" customWidth="1"/>
    <col min="1720" max="1720" width="9.421875" style="1" bestFit="1" customWidth="1"/>
    <col min="1721" max="1724" width="9.140625" style="1" customWidth="1"/>
    <col min="1725" max="1725" width="9.421875" style="1" bestFit="1" customWidth="1"/>
    <col min="1726" max="1727" width="12.8515625" style="1" bestFit="1" customWidth="1"/>
    <col min="1728" max="1728" width="9.421875" style="1" bestFit="1" customWidth="1"/>
    <col min="1729" max="1732" width="9.140625" style="1" customWidth="1"/>
    <col min="1733" max="1733" width="9.421875" style="1" bestFit="1" customWidth="1"/>
    <col min="1734" max="1735" width="12.8515625" style="1" bestFit="1" customWidth="1"/>
    <col min="1736" max="1736" width="9.421875" style="1" bestFit="1" customWidth="1"/>
    <col min="1737" max="1740" width="9.140625" style="1" customWidth="1"/>
    <col min="1741" max="1741" width="9.421875" style="1" bestFit="1" customWidth="1"/>
    <col min="1742" max="1743" width="12.8515625" style="1" bestFit="1" customWidth="1"/>
    <col min="1744" max="1744" width="9.421875" style="1" bestFit="1" customWidth="1"/>
    <col min="1745" max="1748" width="9.140625" style="1" customWidth="1"/>
    <col min="1749" max="1749" width="9.421875" style="1" bestFit="1" customWidth="1"/>
    <col min="1750" max="1751" width="12.8515625" style="1" bestFit="1" customWidth="1"/>
    <col min="1752" max="1752" width="9.421875" style="1" bestFit="1" customWidth="1"/>
    <col min="1753" max="1756" width="9.140625" style="1" customWidth="1"/>
    <col min="1757" max="1757" width="9.421875" style="1" bestFit="1" customWidth="1"/>
    <col min="1758" max="1759" width="12.8515625" style="1" bestFit="1" customWidth="1"/>
    <col min="1760" max="1760" width="9.421875" style="1" bestFit="1" customWidth="1"/>
    <col min="1761" max="1764" width="9.140625" style="1" customWidth="1"/>
    <col min="1765" max="1765" width="9.421875" style="1" bestFit="1" customWidth="1"/>
    <col min="1766" max="1767" width="12.8515625" style="1" bestFit="1" customWidth="1"/>
    <col min="1768" max="1768" width="9.421875" style="1" bestFit="1" customWidth="1"/>
    <col min="1769" max="1772" width="9.140625" style="1" customWidth="1"/>
    <col min="1773" max="1773" width="9.421875" style="1" bestFit="1" customWidth="1"/>
    <col min="1774" max="1775" width="12.8515625" style="1" bestFit="1" customWidth="1"/>
    <col min="1776" max="1776" width="9.421875" style="1" bestFit="1" customWidth="1"/>
    <col min="1777" max="1780" width="9.140625" style="1" customWidth="1"/>
    <col min="1781" max="1781" width="9.421875" style="1" bestFit="1" customWidth="1"/>
    <col min="1782" max="1783" width="12.8515625" style="1" bestFit="1" customWidth="1"/>
    <col min="1784" max="1784" width="9.421875" style="1" bestFit="1" customWidth="1"/>
    <col min="1785" max="1788" width="9.140625" style="1" customWidth="1"/>
    <col min="1789" max="1789" width="11.57421875" style="1" customWidth="1"/>
    <col min="1790" max="1790" width="16.00390625" style="1" customWidth="1"/>
    <col min="1791" max="1791" width="86.57421875" style="1" customWidth="1"/>
    <col min="1792" max="1792" width="10.140625" style="1" customWidth="1"/>
    <col min="1793" max="1793" width="18.28125" style="1" customWidth="1"/>
    <col min="1794" max="1795" width="9.140625" style="1" hidden="1" customWidth="1"/>
    <col min="1796" max="1796" width="21.421875" style="1" customWidth="1"/>
    <col min="1797" max="1798" width="9.140625" style="1" hidden="1" customWidth="1"/>
    <col min="1799" max="1799" width="25.7109375" style="1" customWidth="1"/>
    <col min="1800" max="1800" width="9.140625" style="1" hidden="1" customWidth="1"/>
    <col min="1801" max="1801" width="4.7109375" style="1" customWidth="1"/>
    <col min="1802" max="1808" width="9.140625" style="1" hidden="1" customWidth="1"/>
    <col min="1809" max="1809" width="15.57421875" style="1" customWidth="1"/>
    <col min="1810" max="1810" width="18.7109375" style="1" customWidth="1"/>
    <col min="1811" max="1811" width="25.7109375" style="1" customWidth="1"/>
    <col min="1812" max="1812" width="15.57421875" style="1" customWidth="1"/>
    <col min="1813" max="1813" width="18.7109375" style="1" customWidth="1"/>
    <col min="1814" max="1814" width="25.7109375" style="1" customWidth="1"/>
    <col min="1815" max="1815" width="15.57421875" style="1" customWidth="1"/>
    <col min="1816" max="1816" width="18.7109375" style="1" customWidth="1"/>
    <col min="1817" max="1817" width="25.7109375" style="1" customWidth="1"/>
    <col min="1818" max="1818" width="9.140625" style="1" customWidth="1"/>
    <col min="1819" max="1819" width="17.421875" style="1" customWidth="1"/>
    <col min="1820" max="1820" width="9.140625" style="1" customWidth="1"/>
    <col min="1821" max="1821" width="9.421875" style="1" bestFit="1" customWidth="1"/>
    <col min="1822" max="1823" width="12.8515625" style="1" bestFit="1" customWidth="1"/>
    <col min="1824" max="1824" width="9.421875" style="1" bestFit="1" customWidth="1"/>
    <col min="1825" max="1828" width="9.140625" style="1" customWidth="1"/>
    <col min="1829" max="1829" width="9.421875" style="1" bestFit="1" customWidth="1"/>
    <col min="1830" max="1831" width="12.8515625" style="1" bestFit="1" customWidth="1"/>
    <col min="1832" max="1832" width="9.421875" style="1" bestFit="1" customWidth="1"/>
    <col min="1833" max="1836" width="9.140625" style="1" customWidth="1"/>
    <col min="1837" max="1837" width="9.421875" style="1" bestFit="1" customWidth="1"/>
    <col min="1838" max="1839" width="12.8515625" style="1" bestFit="1" customWidth="1"/>
    <col min="1840" max="1840" width="9.421875" style="1" bestFit="1" customWidth="1"/>
    <col min="1841" max="1844" width="9.140625" style="1" customWidth="1"/>
    <col min="1845" max="1845" width="9.421875" style="1" bestFit="1" customWidth="1"/>
    <col min="1846" max="1847" width="12.8515625" style="1" bestFit="1" customWidth="1"/>
    <col min="1848" max="1848" width="9.421875" style="1" bestFit="1" customWidth="1"/>
    <col min="1849" max="1852" width="9.140625" style="1" customWidth="1"/>
    <col min="1853" max="1853" width="9.421875" style="1" bestFit="1" customWidth="1"/>
    <col min="1854" max="1855" width="12.8515625" style="1" bestFit="1" customWidth="1"/>
    <col min="1856" max="1856" width="9.421875" style="1" bestFit="1" customWidth="1"/>
    <col min="1857" max="1860" width="9.140625" style="1" customWidth="1"/>
    <col min="1861" max="1861" width="9.421875" style="1" bestFit="1" customWidth="1"/>
    <col min="1862" max="1863" width="12.8515625" style="1" bestFit="1" customWidth="1"/>
    <col min="1864" max="1864" width="9.421875" style="1" bestFit="1" customWidth="1"/>
    <col min="1865" max="1868" width="9.140625" style="1" customWidth="1"/>
    <col min="1869" max="1869" width="9.421875" style="1" bestFit="1" customWidth="1"/>
    <col min="1870" max="1871" width="12.8515625" style="1" bestFit="1" customWidth="1"/>
    <col min="1872" max="1872" width="9.421875" style="1" bestFit="1" customWidth="1"/>
    <col min="1873" max="1876" width="9.140625" style="1" customWidth="1"/>
    <col min="1877" max="1877" width="9.421875" style="1" bestFit="1" customWidth="1"/>
    <col min="1878" max="1879" width="12.8515625" style="1" bestFit="1" customWidth="1"/>
    <col min="1880" max="1880" width="9.421875" style="1" bestFit="1" customWidth="1"/>
    <col min="1881" max="1884" width="9.140625" style="1" customWidth="1"/>
    <col min="1885" max="1885" width="9.421875" style="1" bestFit="1" customWidth="1"/>
    <col min="1886" max="1887" width="12.8515625" style="1" bestFit="1" customWidth="1"/>
    <col min="1888" max="1888" width="9.421875" style="1" bestFit="1" customWidth="1"/>
    <col min="1889" max="1892" width="9.140625" style="1" customWidth="1"/>
    <col min="1893" max="1893" width="9.421875" style="1" bestFit="1" customWidth="1"/>
    <col min="1894" max="1895" width="12.8515625" style="1" bestFit="1" customWidth="1"/>
    <col min="1896" max="1896" width="9.421875" style="1" bestFit="1" customWidth="1"/>
    <col min="1897" max="1900" width="9.140625" style="1" customWidth="1"/>
    <col min="1901" max="1901" width="9.421875" style="1" bestFit="1" customWidth="1"/>
    <col min="1902" max="1903" width="12.8515625" style="1" bestFit="1" customWidth="1"/>
    <col min="1904" max="1904" width="9.421875" style="1" bestFit="1" customWidth="1"/>
    <col min="1905" max="1908" width="9.140625" style="1" customWidth="1"/>
    <col min="1909" max="1909" width="9.421875" style="1" bestFit="1" customWidth="1"/>
    <col min="1910" max="1911" width="12.8515625" style="1" bestFit="1" customWidth="1"/>
    <col min="1912" max="1912" width="9.421875" style="1" bestFit="1" customWidth="1"/>
    <col min="1913" max="1916" width="9.140625" style="1" customWidth="1"/>
    <col min="1917" max="1917" width="9.421875" style="1" bestFit="1" customWidth="1"/>
    <col min="1918" max="1919" width="12.8515625" style="1" bestFit="1" customWidth="1"/>
    <col min="1920" max="1920" width="9.421875" style="1" bestFit="1" customWidth="1"/>
    <col min="1921" max="1924" width="9.140625" style="1" customWidth="1"/>
    <col min="1925" max="1925" width="9.421875" style="1" bestFit="1" customWidth="1"/>
    <col min="1926" max="1927" width="12.8515625" style="1" bestFit="1" customWidth="1"/>
    <col min="1928" max="1928" width="9.421875" style="1" bestFit="1" customWidth="1"/>
    <col min="1929" max="1932" width="9.140625" style="1" customWidth="1"/>
    <col min="1933" max="1933" width="9.421875" style="1" bestFit="1" customWidth="1"/>
    <col min="1934" max="1935" width="12.8515625" style="1" bestFit="1" customWidth="1"/>
    <col min="1936" max="1936" width="9.421875" style="1" bestFit="1" customWidth="1"/>
    <col min="1937" max="1940" width="9.140625" style="1" customWidth="1"/>
    <col min="1941" max="1941" width="9.421875" style="1" bestFit="1" customWidth="1"/>
    <col min="1942" max="1943" width="12.8515625" style="1" bestFit="1" customWidth="1"/>
    <col min="1944" max="1944" width="9.421875" style="1" bestFit="1" customWidth="1"/>
    <col min="1945" max="1948" width="9.140625" style="1" customWidth="1"/>
    <col min="1949" max="1949" width="9.421875" style="1" bestFit="1" customWidth="1"/>
    <col min="1950" max="1951" width="12.8515625" style="1" bestFit="1" customWidth="1"/>
    <col min="1952" max="1952" width="9.421875" style="1" bestFit="1" customWidth="1"/>
    <col min="1953" max="1956" width="9.140625" style="1" customWidth="1"/>
    <col min="1957" max="1957" width="9.421875" style="1" bestFit="1" customWidth="1"/>
    <col min="1958" max="1959" width="12.8515625" style="1" bestFit="1" customWidth="1"/>
    <col min="1960" max="1960" width="9.421875" style="1" bestFit="1" customWidth="1"/>
    <col min="1961" max="1964" width="9.140625" style="1" customWidth="1"/>
    <col min="1965" max="1965" width="9.421875" style="1" bestFit="1" customWidth="1"/>
    <col min="1966" max="1967" width="12.8515625" style="1" bestFit="1" customWidth="1"/>
    <col min="1968" max="1968" width="9.421875" style="1" bestFit="1" customWidth="1"/>
    <col min="1969" max="1972" width="9.140625" style="1" customWidth="1"/>
    <col min="1973" max="1973" width="9.421875" style="1" bestFit="1" customWidth="1"/>
    <col min="1974" max="1975" width="12.8515625" style="1" bestFit="1" customWidth="1"/>
    <col min="1976" max="1976" width="9.421875" style="1" bestFit="1" customWidth="1"/>
    <col min="1977" max="1980" width="9.140625" style="1" customWidth="1"/>
    <col min="1981" max="1981" width="9.421875" style="1" bestFit="1" customWidth="1"/>
    <col min="1982" max="1983" width="12.8515625" style="1" bestFit="1" customWidth="1"/>
    <col min="1984" max="1984" width="9.421875" style="1" bestFit="1" customWidth="1"/>
    <col min="1985" max="1988" width="9.140625" style="1" customWidth="1"/>
    <col min="1989" max="1989" width="9.421875" style="1" bestFit="1" customWidth="1"/>
    <col min="1990" max="1991" width="12.8515625" style="1" bestFit="1" customWidth="1"/>
    <col min="1992" max="1992" width="9.421875" style="1" bestFit="1" customWidth="1"/>
    <col min="1993" max="1996" width="9.140625" style="1" customWidth="1"/>
    <col min="1997" max="1997" width="9.421875" style="1" bestFit="1" customWidth="1"/>
    <col min="1998" max="1999" width="12.8515625" style="1" bestFit="1" customWidth="1"/>
    <col min="2000" max="2000" width="9.421875" style="1" bestFit="1" customWidth="1"/>
    <col min="2001" max="2004" width="9.140625" style="1" customWidth="1"/>
    <col min="2005" max="2005" width="9.421875" style="1" bestFit="1" customWidth="1"/>
    <col min="2006" max="2007" width="12.8515625" style="1" bestFit="1" customWidth="1"/>
    <col min="2008" max="2008" width="9.421875" style="1" bestFit="1" customWidth="1"/>
    <col min="2009" max="2012" width="9.140625" style="1" customWidth="1"/>
    <col min="2013" max="2013" width="9.421875" style="1" bestFit="1" customWidth="1"/>
    <col min="2014" max="2015" width="12.8515625" style="1" bestFit="1" customWidth="1"/>
    <col min="2016" max="2016" width="9.421875" style="1" bestFit="1" customWidth="1"/>
    <col min="2017" max="2020" width="9.140625" style="1" customWidth="1"/>
    <col min="2021" max="2021" width="9.421875" style="1" bestFit="1" customWidth="1"/>
    <col min="2022" max="2023" width="12.8515625" style="1" bestFit="1" customWidth="1"/>
    <col min="2024" max="2024" width="9.421875" style="1" bestFit="1" customWidth="1"/>
    <col min="2025" max="2028" width="9.140625" style="1" customWidth="1"/>
    <col min="2029" max="2029" width="9.421875" style="1" bestFit="1" customWidth="1"/>
    <col min="2030" max="2031" width="12.8515625" style="1" bestFit="1" customWidth="1"/>
    <col min="2032" max="2032" width="9.421875" style="1" bestFit="1" customWidth="1"/>
    <col min="2033" max="2036" width="9.140625" style="1" customWidth="1"/>
    <col min="2037" max="2037" width="9.421875" style="1" bestFit="1" customWidth="1"/>
    <col min="2038" max="2039" width="12.8515625" style="1" bestFit="1" customWidth="1"/>
    <col min="2040" max="2040" width="9.421875" style="1" bestFit="1" customWidth="1"/>
    <col min="2041" max="2044" width="9.140625" style="1" customWidth="1"/>
    <col min="2045" max="2045" width="11.57421875" style="1" customWidth="1"/>
    <col min="2046" max="2046" width="16.00390625" style="1" customWidth="1"/>
    <col min="2047" max="2047" width="86.57421875" style="1" customWidth="1"/>
    <col min="2048" max="2048" width="10.140625" style="1" customWidth="1"/>
    <col min="2049" max="2049" width="18.28125" style="1" customWidth="1"/>
    <col min="2050" max="2051" width="9.140625" style="1" hidden="1" customWidth="1"/>
    <col min="2052" max="2052" width="21.421875" style="1" customWidth="1"/>
    <col min="2053" max="2054" width="9.140625" style="1" hidden="1" customWidth="1"/>
    <col min="2055" max="2055" width="25.7109375" style="1" customWidth="1"/>
    <col min="2056" max="2056" width="9.140625" style="1" hidden="1" customWidth="1"/>
    <col min="2057" max="2057" width="4.7109375" style="1" customWidth="1"/>
    <col min="2058" max="2064" width="9.140625" style="1" hidden="1" customWidth="1"/>
    <col min="2065" max="2065" width="15.57421875" style="1" customWidth="1"/>
    <col min="2066" max="2066" width="18.7109375" style="1" customWidth="1"/>
    <col min="2067" max="2067" width="25.7109375" style="1" customWidth="1"/>
    <col min="2068" max="2068" width="15.57421875" style="1" customWidth="1"/>
    <col min="2069" max="2069" width="18.7109375" style="1" customWidth="1"/>
    <col min="2070" max="2070" width="25.7109375" style="1" customWidth="1"/>
    <col min="2071" max="2071" width="15.57421875" style="1" customWidth="1"/>
    <col min="2072" max="2072" width="18.7109375" style="1" customWidth="1"/>
    <col min="2073" max="2073" width="25.7109375" style="1" customWidth="1"/>
    <col min="2074" max="2074" width="9.140625" style="1" customWidth="1"/>
    <col min="2075" max="2075" width="17.421875" style="1" customWidth="1"/>
    <col min="2076" max="2076" width="9.140625" style="1" customWidth="1"/>
    <col min="2077" max="2077" width="9.421875" style="1" bestFit="1" customWidth="1"/>
    <col min="2078" max="2079" width="12.8515625" style="1" bestFit="1" customWidth="1"/>
    <col min="2080" max="2080" width="9.421875" style="1" bestFit="1" customWidth="1"/>
    <col min="2081" max="2084" width="9.140625" style="1" customWidth="1"/>
    <col min="2085" max="2085" width="9.421875" style="1" bestFit="1" customWidth="1"/>
    <col min="2086" max="2087" width="12.8515625" style="1" bestFit="1" customWidth="1"/>
    <col min="2088" max="2088" width="9.421875" style="1" bestFit="1" customWidth="1"/>
    <col min="2089" max="2092" width="9.140625" style="1" customWidth="1"/>
    <col min="2093" max="2093" width="9.421875" style="1" bestFit="1" customWidth="1"/>
    <col min="2094" max="2095" width="12.8515625" style="1" bestFit="1" customWidth="1"/>
    <col min="2096" max="2096" width="9.421875" style="1" bestFit="1" customWidth="1"/>
    <col min="2097" max="2100" width="9.140625" style="1" customWidth="1"/>
    <col min="2101" max="2101" width="9.421875" style="1" bestFit="1" customWidth="1"/>
    <col min="2102" max="2103" width="12.8515625" style="1" bestFit="1" customWidth="1"/>
    <col min="2104" max="2104" width="9.421875" style="1" bestFit="1" customWidth="1"/>
    <col min="2105" max="2108" width="9.140625" style="1" customWidth="1"/>
    <col min="2109" max="2109" width="9.421875" style="1" bestFit="1" customWidth="1"/>
    <col min="2110" max="2111" width="12.8515625" style="1" bestFit="1" customWidth="1"/>
    <col min="2112" max="2112" width="9.421875" style="1" bestFit="1" customWidth="1"/>
    <col min="2113" max="2116" width="9.140625" style="1" customWidth="1"/>
    <col min="2117" max="2117" width="9.421875" style="1" bestFit="1" customWidth="1"/>
    <col min="2118" max="2119" width="12.8515625" style="1" bestFit="1" customWidth="1"/>
    <col min="2120" max="2120" width="9.421875" style="1" bestFit="1" customWidth="1"/>
    <col min="2121" max="2124" width="9.140625" style="1" customWidth="1"/>
    <col min="2125" max="2125" width="9.421875" style="1" bestFit="1" customWidth="1"/>
    <col min="2126" max="2127" width="12.8515625" style="1" bestFit="1" customWidth="1"/>
    <col min="2128" max="2128" width="9.421875" style="1" bestFit="1" customWidth="1"/>
    <col min="2129" max="2132" width="9.140625" style="1" customWidth="1"/>
    <col min="2133" max="2133" width="9.421875" style="1" bestFit="1" customWidth="1"/>
    <col min="2134" max="2135" width="12.8515625" style="1" bestFit="1" customWidth="1"/>
    <col min="2136" max="2136" width="9.421875" style="1" bestFit="1" customWidth="1"/>
    <col min="2137" max="2140" width="9.140625" style="1" customWidth="1"/>
    <col min="2141" max="2141" width="9.421875" style="1" bestFit="1" customWidth="1"/>
    <col min="2142" max="2143" width="12.8515625" style="1" bestFit="1" customWidth="1"/>
    <col min="2144" max="2144" width="9.421875" style="1" bestFit="1" customWidth="1"/>
    <col min="2145" max="2148" width="9.140625" style="1" customWidth="1"/>
    <col min="2149" max="2149" width="9.421875" style="1" bestFit="1" customWidth="1"/>
    <col min="2150" max="2151" width="12.8515625" style="1" bestFit="1" customWidth="1"/>
    <col min="2152" max="2152" width="9.421875" style="1" bestFit="1" customWidth="1"/>
    <col min="2153" max="2156" width="9.140625" style="1" customWidth="1"/>
    <col min="2157" max="2157" width="9.421875" style="1" bestFit="1" customWidth="1"/>
    <col min="2158" max="2159" width="12.8515625" style="1" bestFit="1" customWidth="1"/>
    <col min="2160" max="2160" width="9.421875" style="1" bestFit="1" customWidth="1"/>
    <col min="2161" max="2164" width="9.140625" style="1" customWidth="1"/>
    <col min="2165" max="2165" width="9.421875" style="1" bestFit="1" customWidth="1"/>
    <col min="2166" max="2167" width="12.8515625" style="1" bestFit="1" customWidth="1"/>
    <col min="2168" max="2168" width="9.421875" style="1" bestFit="1" customWidth="1"/>
    <col min="2169" max="2172" width="9.140625" style="1" customWidth="1"/>
    <col min="2173" max="2173" width="9.421875" style="1" bestFit="1" customWidth="1"/>
    <col min="2174" max="2175" width="12.8515625" style="1" bestFit="1" customWidth="1"/>
    <col min="2176" max="2176" width="9.421875" style="1" bestFit="1" customWidth="1"/>
    <col min="2177" max="2180" width="9.140625" style="1" customWidth="1"/>
    <col min="2181" max="2181" width="9.421875" style="1" bestFit="1" customWidth="1"/>
    <col min="2182" max="2183" width="12.8515625" style="1" bestFit="1" customWidth="1"/>
    <col min="2184" max="2184" width="9.421875" style="1" bestFit="1" customWidth="1"/>
    <col min="2185" max="2188" width="9.140625" style="1" customWidth="1"/>
    <col min="2189" max="2189" width="9.421875" style="1" bestFit="1" customWidth="1"/>
    <col min="2190" max="2191" width="12.8515625" style="1" bestFit="1" customWidth="1"/>
    <col min="2192" max="2192" width="9.421875" style="1" bestFit="1" customWidth="1"/>
    <col min="2193" max="2196" width="9.140625" style="1" customWidth="1"/>
    <col min="2197" max="2197" width="9.421875" style="1" bestFit="1" customWidth="1"/>
    <col min="2198" max="2199" width="12.8515625" style="1" bestFit="1" customWidth="1"/>
    <col min="2200" max="2200" width="9.421875" style="1" bestFit="1" customWidth="1"/>
    <col min="2201" max="2204" width="9.140625" style="1" customWidth="1"/>
    <col min="2205" max="2205" width="9.421875" style="1" bestFit="1" customWidth="1"/>
    <col min="2206" max="2207" width="12.8515625" style="1" bestFit="1" customWidth="1"/>
    <col min="2208" max="2208" width="9.421875" style="1" bestFit="1" customWidth="1"/>
    <col min="2209" max="2212" width="9.140625" style="1" customWidth="1"/>
    <col min="2213" max="2213" width="9.421875" style="1" bestFit="1" customWidth="1"/>
    <col min="2214" max="2215" width="12.8515625" style="1" bestFit="1" customWidth="1"/>
    <col min="2216" max="2216" width="9.421875" style="1" bestFit="1" customWidth="1"/>
    <col min="2217" max="2220" width="9.140625" style="1" customWidth="1"/>
    <col min="2221" max="2221" width="9.421875" style="1" bestFit="1" customWidth="1"/>
    <col min="2222" max="2223" width="12.8515625" style="1" bestFit="1" customWidth="1"/>
    <col min="2224" max="2224" width="9.421875" style="1" bestFit="1" customWidth="1"/>
    <col min="2225" max="2228" width="9.140625" style="1" customWidth="1"/>
    <col min="2229" max="2229" width="9.421875" style="1" bestFit="1" customWidth="1"/>
    <col min="2230" max="2231" width="12.8515625" style="1" bestFit="1" customWidth="1"/>
    <col min="2232" max="2232" width="9.421875" style="1" bestFit="1" customWidth="1"/>
    <col min="2233" max="2236" width="9.140625" style="1" customWidth="1"/>
    <col min="2237" max="2237" width="9.421875" style="1" bestFit="1" customWidth="1"/>
    <col min="2238" max="2239" width="12.8515625" style="1" bestFit="1" customWidth="1"/>
    <col min="2240" max="2240" width="9.421875" style="1" bestFit="1" customWidth="1"/>
    <col min="2241" max="2244" width="9.140625" style="1" customWidth="1"/>
    <col min="2245" max="2245" width="9.421875" style="1" bestFit="1" customWidth="1"/>
    <col min="2246" max="2247" width="12.8515625" style="1" bestFit="1" customWidth="1"/>
    <col min="2248" max="2248" width="9.421875" style="1" bestFit="1" customWidth="1"/>
    <col min="2249" max="2252" width="9.140625" style="1" customWidth="1"/>
    <col min="2253" max="2253" width="9.421875" style="1" bestFit="1" customWidth="1"/>
    <col min="2254" max="2255" width="12.8515625" style="1" bestFit="1" customWidth="1"/>
    <col min="2256" max="2256" width="9.421875" style="1" bestFit="1" customWidth="1"/>
    <col min="2257" max="2260" width="9.140625" style="1" customWidth="1"/>
    <col min="2261" max="2261" width="9.421875" style="1" bestFit="1" customWidth="1"/>
    <col min="2262" max="2263" width="12.8515625" style="1" bestFit="1" customWidth="1"/>
    <col min="2264" max="2264" width="9.421875" style="1" bestFit="1" customWidth="1"/>
    <col min="2265" max="2268" width="9.140625" style="1" customWidth="1"/>
    <col min="2269" max="2269" width="9.421875" style="1" bestFit="1" customWidth="1"/>
    <col min="2270" max="2271" width="12.8515625" style="1" bestFit="1" customWidth="1"/>
    <col min="2272" max="2272" width="9.421875" style="1" bestFit="1" customWidth="1"/>
    <col min="2273" max="2276" width="9.140625" style="1" customWidth="1"/>
    <col min="2277" max="2277" width="9.421875" style="1" bestFit="1" customWidth="1"/>
    <col min="2278" max="2279" width="12.8515625" style="1" bestFit="1" customWidth="1"/>
    <col min="2280" max="2280" width="9.421875" style="1" bestFit="1" customWidth="1"/>
    <col min="2281" max="2284" width="9.140625" style="1" customWidth="1"/>
    <col min="2285" max="2285" width="9.421875" style="1" bestFit="1" customWidth="1"/>
    <col min="2286" max="2287" width="12.8515625" style="1" bestFit="1" customWidth="1"/>
    <col min="2288" max="2288" width="9.421875" style="1" bestFit="1" customWidth="1"/>
    <col min="2289" max="2292" width="9.140625" style="1" customWidth="1"/>
    <col min="2293" max="2293" width="9.421875" style="1" bestFit="1" customWidth="1"/>
    <col min="2294" max="2295" width="12.8515625" style="1" bestFit="1" customWidth="1"/>
    <col min="2296" max="2296" width="9.421875" style="1" bestFit="1" customWidth="1"/>
    <col min="2297" max="2300" width="9.140625" style="1" customWidth="1"/>
    <col min="2301" max="2301" width="11.57421875" style="1" customWidth="1"/>
    <col min="2302" max="2302" width="16.00390625" style="1" customWidth="1"/>
    <col min="2303" max="2303" width="86.57421875" style="1" customWidth="1"/>
    <col min="2304" max="2304" width="10.140625" style="1" customWidth="1"/>
    <col min="2305" max="2305" width="18.28125" style="1" customWidth="1"/>
    <col min="2306" max="2307" width="9.140625" style="1" hidden="1" customWidth="1"/>
    <col min="2308" max="2308" width="21.421875" style="1" customWidth="1"/>
    <col min="2309" max="2310" width="9.140625" style="1" hidden="1" customWidth="1"/>
    <col min="2311" max="2311" width="25.7109375" style="1" customWidth="1"/>
    <col min="2312" max="2312" width="9.140625" style="1" hidden="1" customWidth="1"/>
    <col min="2313" max="2313" width="4.7109375" style="1" customWidth="1"/>
    <col min="2314" max="2320" width="9.140625" style="1" hidden="1" customWidth="1"/>
    <col min="2321" max="2321" width="15.57421875" style="1" customWidth="1"/>
    <col min="2322" max="2322" width="18.7109375" style="1" customWidth="1"/>
    <col min="2323" max="2323" width="25.7109375" style="1" customWidth="1"/>
    <col min="2324" max="2324" width="15.57421875" style="1" customWidth="1"/>
    <col min="2325" max="2325" width="18.7109375" style="1" customWidth="1"/>
    <col min="2326" max="2326" width="25.7109375" style="1" customWidth="1"/>
    <col min="2327" max="2327" width="15.57421875" style="1" customWidth="1"/>
    <col min="2328" max="2328" width="18.7109375" style="1" customWidth="1"/>
    <col min="2329" max="2329" width="25.7109375" style="1" customWidth="1"/>
    <col min="2330" max="2330" width="9.140625" style="1" customWidth="1"/>
    <col min="2331" max="2331" width="17.421875" style="1" customWidth="1"/>
    <col min="2332" max="2332" width="9.140625" style="1" customWidth="1"/>
    <col min="2333" max="2333" width="9.421875" style="1" bestFit="1" customWidth="1"/>
    <col min="2334" max="2335" width="12.8515625" style="1" bestFit="1" customWidth="1"/>
    <col min="2336" max="2336" width="9.421875" style="1" bestFit="1" customWidth="1"/>
    <col min="2337" max="2340" width="9.140625" style="1" customWidth="1"/>
    <col min="2341" max="2341" width="9.421875" style="1" bestFit="1" customWidth="1"/>
    <col min="2342" max="2343" width="12.8515625" style="1" bestFit="1" customWidth="1"/>
    <col min="2344" max="2344" width="9.421875" style="1" bestFit="1" customWidth="1"/>
    <col min="2345" max="2348" width="9.140625" style="1" customWidth="1"/>
    <col min="2349" max="2349" width="9.421875" style="1" bestFit="1" customWidth="1"/>
    <col min="2350" max="2351" width="12.8515625" style="1" bestFit="1" customWidth="1"/>
    <col min="2352" max="2352" width="9.421875" style="1" bestFit="1" customWidth="1"/>
    <col min="2353" max="2356" width="9.140625" style="1" customWidth="1"/>
    <col min="2357" max="2357" width="9.421875" style="1" bestFit="1" customWidth="1"/>
    <col min="2358" max="2359" width="12.8515625" style="1" bestFit="1" customWidth="1"/>
    <col min="2360" max="2360" width="9.421875" style="1" bestFit="1" customWidth="1"/>
    <col min="2361" max="2364" width="9.140625" style="1" customWidth="1"/>
    <col min="2365" max="2365" width="9.421875" style="1" bestFit="1" customWidth="1"/>
    <col min="2366" max="2367" width="12.8515625" style="1" bestFit="1" customWidth="1"/>
    <col min="2368" max="2368" width="9.421875" style="1" bestFit="1" customWidth="1"/>
    <col min="2369" max="2372" width="9.140625" style="1" customWidth="1"/>
    <col min="2373" max="2373" width="9.421875" style="1" bestFit="1" customWidth="1"/>
    <col min="2374" max="2375" width="12.8515625" style="1" bestFit="1" customWidth="1"/>
    <col min="2376" max="2376" width="9.421875" style="1" bestFit="1" customWidth="1"/>
    <col min="2377" max="2380" width="9.140625" style="1" customWidth="1"/>
    <col min="2381" max="2381" width="9.421875" style="1" bestFit="1" customWidth="1"/>
    <col min="2382" max="2383" width="12.8515625" style="1" bestFit="1" customWidth="1"/>
    <col min="2384" max="2384" width="9.421875" style="1" bestFit="1" customWidth="1"/>
    <col min="2385" max="2388" width="9.140625" style="1" customWidth="1"/>
    <col min="2389" max="2389" width="9.421875" style="1" bestFit="1" customWidth="1"/>
    <col min="2390" max="2391" width="12.8515625" style="1" bestFit="1" customWidth="1"/>
    <col min="2392" max="2392" width="9.421875" style="1" bestFit="1" customWidth="1"/>
    <col min="2393" max="2396" width="9.140625" style="1" customWidth="1"/>
    <col min="2397" max="2397" width="9.421875" style="1" bestFit="1" customWidth="1"/>
    <col min="2398" max="2399" width="12.8515625" style="1" bestFit="1" customWidth="1"/>
    <col min="2400" max="2400" width="9.421875" style="1" bestFit="1" customWidth="1"/>
    <col min="2401" max="2404" width="9.140625" style="1" customWidth="1"/>
    <col min="2405" max="2405" width="9.421875" style="1" bestFit="1" customWidth="1"/>
    <col min="2406" max="2407" width="12.8515625" style="1" bestFit="1" customWidth="1"/>
    <col min="2408" max="2408" width="9.421875" style="1" bestFit="1" customWidth="1"/>
    <col min="2409" max="2412" width="9.140625" style="1" customWidth="1"/>
    <col min="2413" max="2413" width="9.421875" style="1" bestFit="1" customWidth="1"/>
    <col min="2414" max="2415" width="12.8515625" style="1" bestFit="1" customWidth="1"/>
    <col min="2416" max="2416" width="9.421875" style="1" bestFit="1" customWidth="1"/>
    <col min="2417" max="2420" width="9.140625" style="1" customWidth="1"/>
    <col min="2421" max="2421" width="9.421875" style="1" bestFit="1" customWidth="1"/>
    <col min="2422" max="2423" width="12.8515625" style="1" bestFit="1" customWidth="1"/>
    <col min="2424" max="2424" width="9.421875" style="1" bestFit="1" customWidth="1"/>
    <col min="2425" max="2428" width="9.140625" style="1" customWidth="1"/>
    <col min="2429" max="2429" width="9.421875" style="1" bestFit="1" customWidth="1"/>
    <col min="2430" max="2431" width="12.8515625" style="1" bestFit="1" customWidth="1"/>
    <col min="2432" max="2432" width="9.421875" style="1" bestFit="1" customWidth="1"/>
    <col min="2433" max="2436" width="9.140625" style="1" customWidth="1"/>
    <col min="2437" max="2437" width="9.421875" style="1" bestFit="1" customWidth="1"/>
    <col min="2438" max="2439" width="12.8515625" style="1" bestFit="1" customWidth="1"/>
    <col min="2440" max="2440" width="9.421875" style="1" bestFit="1" customWidth="1"/>
    <col min="2441" max="2444" width="9.140625" style="1" customWidth="1"/>
    <col min="2445" max="2445" width="9.421875" style="1" bestFit="1" customWidth="1"/>
    <col min="2446" max="2447" width="12.8515625" style="1" bestFit="1" customWidth="1"/>
    <col min="2448" max="2448" width="9.421875" style="1" bestFit="1" customWidth="1"/>
    <col min="2449" max="2452" width="9.140625" style="1" customWidth="1"/>
    <col min="2453" max="2453" width="9.421875" style="1" bestFit="1" customWidth="1"/>
    <col min="2454" max="2455" width="12.8515625" style="1" bestFit="1" customWidth="1"/>
    <col min="2456" max="2456" width="9.421875" style="1" bestFit="1" customWidth="1"/>
    <col min="2457" max="2460" width="9.140625" style="1" customWidth="1"/>
    <col min="2461" max="2461" width="9.421875" style="1" bestFit="1" customWidth="1"/>
    <col min="2462" max="2463" width="12.8515625" style="1" bestFit="1" customWidth="1"/>
    <col min="2464" max="2464" width="9.421875" style="1" bestFit="1" customWidth="1"/>
    <col min="2465" max="2468" width="9.140625" style="1" customWidth="1"/>
    <col min="2469" max="2469" width="9.421875" style="1" bestFit="1" customWidth="1"/>
    <col min="2470" max="2471" width="12.8515625" style="1" bestFit="1" customWidth="1"/>
    <col min="2472" max="2472" width="9.421875" style="1" bestFit="1" customWidth="1"/>
    <col min="2473" max="2476" width="9.140625" style="1" customWidth="1"/>
    <col min="2477" max="2477" width="9.421875" style="1" bestFit="1" customWidth="1"/>
    <col min="2478" max="2479" width="12.8515625" style="1" bestFit="1" customWidth="1"/>
    <col min="2480" max="2480" width="9.421875" style="1" bestFit="1" customWidth="1"/>
    <col min="2481" max="2484" width="9.140625" style="1" customWidth="1"/>
    <col min="2485" max="2485" width="9.421875" style="1" bestFit="1" customWidth="1"/>
    <col min="2486" max="2487" width="12.8515625" style="1" bestFit="1" customWidth="1"/>
    <col min="2488" max="2488" width="9.421875" style="1" bestFit="1" customWidth="1"/>
    <col min="2489" max="2492" width="9.140625" style="1" customWidth="1"/>
    <col min="2493" max="2493" width="9.421875" style="1" bestFit="1" customWidth="1"/>
    <col min="2494" max="2495" width="12.8515625" style="1" bestFit="1" customWidth="1"/>
    <col min="2496" max="2496" width="9.421875" style="1" bestFit="1" customWidth="1"/>
    <col min="2497" max="2500" width="9.140625" style="1" customWidth="1"/>
    <col min="2501" max="2501" width="9.421875" style="1" bestFit="1" customWidth="1"/>
    <col min="2502" max="2503" width="12.8515625" style="1" bestFit="1" customWidth="1"/>
    <col min="2504" max="2504" width="9.421875" style="1" bestFit="1" customWidth="1"/>
    <col min="2505" max="2508" width="9.140625" style="1" customWidth="1"/>
    <col min="2509" max="2509" width="9.421875" style="1" bestFit="1" customWidth="1"/>
    <col min="2510" max="2511" width="12.8515625" style="1" bestFit="1" customWidth="1"/>
    <col min="2512" max="2512" width="9.421875" style="1" bestFit="1" customWidth="1"/>
    <col min="2513" max="2516" width="9.140625" style="1" customWidth="1"/>
    <col min="2517" max="2517" width="9.421875" style="1" bestFit="1" customWidth="1"/>
    <col min="2518" max="2519" width="12.8515625" style="1" bestFit="1" customWidth="1"/>
    <col min="2520" max="2520" width="9.421875" style="1" bestFit="1" customWidth="1"/>
    <col min="2521" max="2524" width="9.140625" style="1" customWidth="1"/>
    <col min="2525" max="2525" width="9.421875" style="1" bestFit="1" customWidth="1"/>
    <col min="2526" max="2527" width="12.8515625" style="1" bestFit="1" customWidth="1"/>
    <col min="2528" max="2528" width="9.421875" style="1" bestFit="1" customWidth="1"/>
    <col min="2529" max="2532" width="9.140625" style="1" customWidth="1"/>
    <col min="2533" max="2533" width="9.421875" style="1" bestFit="1" customWidth="1"/>
    <col min="2534" max="2535" width="12.8515625" style="1" bestFit="1" customWidth="1"/>
    <col min="2536" max="2536" width="9.421875" style="1" bestFit="1" customWidth="1"/>
    <col min="2537" max="2540" width="9.140625" style="1" customWidth="1"/>
    <col min="2541" max="2541" width="9.421875" style="1" bestFit="1" customWidth="1"/>
    <col min="2542" max="2543" width="12.8515625" style="1" bestFit="1" customWidth="1"/>
    <col min="2544" max="2544" width="9.421875" style="1" bestFit="1" customWidth="1"/>
    <col min="2545" max="2548" width="9.140625" style="1" customWidth="1"/>
    <col min="2549" max="2549" width="9.421875" style="1" bestFit="1" customWidth="1"/>
    <col min="2550" max="2551" width="12.8515625" style="1" bestFit="1" customWidth="1"/>
    <col min="2552" max="2552" width="9.421875" style="1" bestFit="1" customWidth="1"/>
    <col min="2553" max="2556" width="9.140625" style="1" customWidth="1"/>
    <col min="2557" max="2557" width="11.57421875" style="1" customWidth="1"/>
    <col min="2558" max="2558" width="16.00390625" style="1" customWidth="1"/>
    <col min="2559" max="2559" width="86.57421875" style="1" customWidth="1"/>
    <col min="2560" max="2560" width="10.140625" style="1" customWidth="1"/>
    <col min="2561" max="2561" width="18.28125" style="1" customWidth="1"/>
    <col min="2562" max="2563" width="9.140625" style="1" hidden="1" customWidth="1"/>
    <col min="2564" max="2564" width="21.421875" style="1" customWidth="1"/>
    <col min="2565" max="2566" width="9.140625" style="1" hidden="1" customWidth="1"/>
    <col min="2567" max="2567" width="25.7109375" style="1" customWidth="1"/>
    <col min="2568" max="2568" width="9.140625" style="1" hidden="1" customWidth="1"/>
    <col min="2569" max="2569" width="4.7109375" style="1" customWidth="1"/>
    <col min="2570" max="2576" width="9.140625" style="1" hidden="1" customWidth="1"/>
    <col min="2577" max="2577" width="15.57421875" style="1" customWidth="1"/>
    <col min="2578" max="2578" width="18.7109375" style="1" customWidth="1"/>
    <col min="2579" max="2579" width="25.7109375" style="1" customWidth="1"/>
    <col min="2580" max="2580" width="15.57421875" style="1" customWidth="1"/>
    <col min="2581" max="2581" width="18.7109375" style="1" customWidth="1"/>
    <col min="2582" max="2582" width="25.7109375" style="1" customWidth="1"/>
    <col min="2583" max="2583" width="15.57421875" style="1" customWidth="1"/>
    <col min="2584" max="2584" width="18.7109375" style="1" customWidth="1"/>
    <col min="2585" max="2585" width="25.7109375" style="1" customWidth="1"/>
    <col min="2586" max="2586" width="9.140625" style="1" customWidth="1"/>
    <col min="2587" max="2587" width="17.421875" style="1" customWidth="1"/>
    <col min="2588" max="2588" width="9.140625" style="1" customWidth="1"/>
    <col min="2589" max="2589" width="9.421875" style="1" bestFit="1" customWidth="1"/>
    <col min="2590" max="2591" width="12.8515625" style="1" bestFit="1" customWidth="1"/>
    <col min="2592" max="2592" width="9.421875" style="1" bestFit="1" customWidth="1"/>
    <col min="2593" max="2596" width="9.140625" style="1" customWidth="1"/>
    <col min="2597" max="2597" width="9.421875" style="1" bestFit="1" customWidth="1"/>
    <col min="2598" max="2599" width="12.8515625" style="1" bestFit="1" customWidth="1"/>
    <col min="2600" max="2600" width="9.421875" style="1" bestFit="1" customWidth="1"/>
    <col min="2601" max="2604" width="9.140625" style="1" customWidth="1"/>
    <col min="2605" max="2605" width="9.421875" style="1" bestFit="1" customWidth="1"/>
    <col min="2606" max="2607" width="12.8515625" style="1" bestFit="1" customWidth="1"/>
    <col min="2608" max="2608" width="9.421875" style="1" bestFit="1" customWidth="1"/>
    <col min="2609" max="2612" width="9.140625" style="1" customWidth="1"/>
    <col min="2613" max="2613" width="9.421875" style="1" bestFit="1" customWidth="1"/>
    <col min="2614" max="2615" width="12.8515625" style="1" bestFit="1" customWidth="1"/>
    <col min="2616" max="2616" width="9.421875" style="1" bestFit="1" customWidth="1"/>
    <col min="2617" max="2620" width="9.140625" style="1" customWidth="1"/>
    <col min="2621" max="2621" width="9.421875" style="1" bestFit="1" customWidth="1"/>
    <col min="2622" max="2623" width="12.8515625" style="1" bestFit="1" customWidth="1"/>
    <col min="2624" max="2624" width="9.421875" style="1" bestFit="1" customWidth="1"/>
    <col min="2625" max="2628" width="9.140625" style="1" customWidth="1"/>
    <col min="2629" max="2629" width="9.421875" style="1" bestFit="1" customWidth="1"/>
    <col min="2630" max="2631" width="12.8515625" style="1" bestFit="1" customWidth="1"/>
    <col min="2632" max="2632" width="9.421875" style="1" bestFit="1" customWidth="1"/>
    <col min="2633" max="2636" width="9.140625" style="1" customWidth="1"/>
    <col min="2637" max="2637" width="9.421875" style="1" bestFit="1" customWidth="1"/>
    <col min="2638" max="2639" width="12.8515625" style="1" bestFit="1" customWidth="1"/>
    <col min="2640" max="2640" width="9.421875" style="1" bestFit="1" customWidth="1"/>
    <col min="2641" max="2644" width="9.140625" style="1" customWidth="1"/>
    <col min="2645" max="2645" width="9.421875" style="1" bestFit="1" customWidth="1"/>
    <col min="2646" max="2647" width="12.8515625" style="1" bestFit="1" customWidth="1"/>
    <col min="2648" max="2648" width="9.421875" style="1" bestFit="1" customWidth="1"/>
    <col min="2649" max="2652" width="9.140625" style="1" customWidth="1"/>
    <col min="2653" max="2653" width="9.421875" style="1" bestFit="1" customWidth="1"/>
    <col min="2654" max="2655" width="12.8515625" style="1" bestFit="1" customWidth="1"/>
    <col min="2656" max="2656" width="9.421875" style="1" bestFit="1" customWidth="1"/>
    <col min="2657" max="2660" width="9.140625" style="1" customWidth="1"/>
    <col min="2661" max="2661" width="9.421875" style="1" bestFit="1" customWidth="1"/>
    <col min="2662" max="2663" width="12.8515625" style="1" bestFit="1" customWidth="1"/>
    <col min="2664" max="2664" width="9.421875" style="1" bestFit="1" customWidth="1"/>
    <col min="2665" max="2668" width="9.140625" style="1" customWidth="1"/>
    <col min="2669" max="2669" width="9.421875" style="1" bestFit="1" customWidth="1"/>
    <col min="2670" max="2671" width="12.8515625" style="1" bestFit="1" customWidth="1"/>
    <col min="2672" max="2672" width="9.421875" style="1" bestFit="1" customWidth="1"/>
    <col min="2673" max="2676" width="9.140625" style="1" customWidth="1"/>
    <col min="2677" max="2677" width="9.421875" style="1" bestFit="1" customWidth="1"/>
    <col min="2678" max="2679" width="12.8515625" style="1" bestFit="1" customWidth="1"/>
    <col min="2680" max="2680" width="9.421875" style="1" bestFit="1" customWidth="1"/>
    <col min="2681" max="2684" width="9.140625" style="1" customWidth="1"/>
    <col min="2685" max="2685" width="9.421875" style="1" bestFit="1" customWidth="1"/>
    <col min="2686" max="2687" width="12.8515625" style="1" bestFit="1" customWidth="1"/>
    <col min="2688" max="2688" width="9.421875" style="1" bestFit="1" customWidth="1"/>
    <col min="2689" max="2692" width="9.140625" style="1" customWidth="1"/>
    <col min="2693" max="2693" width="9.421875" style="1" bestFit="1" customWidth="1"/>
    <col min="2694" max="2695" width="12.8515625" style="1" bestFit="1" customWidth="1"/>
    <col min="2696" max="2696" width="9.421875" style="1" bestFit="1" customWidth="1"/>
    <col min="2697" max="2700" width="9.140625" style="1" customWidth="1"/>
    <col min="2701" max="2701" width="9.421875" style="1" bestFit="1" customWidth="1"/>
    <col min="2702" max="2703" width="12.8515625" style="1" bestFit="1" customWidth="1"/>
    <col min="2704" max="2704" width="9.421875" style="1" bestFit="1" customWidth="1"/>
    <col min="2705" max="2708" width="9.140625" style="1" customWidth="1"/>
    <col min="2709" max="2709" width="9.421875" style="1" bestFit="1" customWidth="1"/>
    <col min="2710" max="2711" width="12.8515625" style="1" bestFit="1" customWidth="1"/>
    <col min="2712" max="2712" width="9.421875" style="1" bestFit="1" customWidth="1"/>
    <col min="2713" max="2716" width="9.140625" style="1" customWidth="1"/>
    <col min="2717" max="2717" width="9.421875" style="1" bestFit="1" customWidth="1"/>
    <col min="2718" max="2719" width="12.8515625" style="1" bestFit="1" customWidth="1"/>
    <col min="2720" max="2720" width="9.421875" style="1" bestFit="1" customWidth="1"/>
    <col min="2721" max="2724" width="9.140625" style="1" customWidth="1"/>
    <col min="2725" max="2725" width="9.421875" style="1" bestFit="1" customWidth="1"/>
    <col min="2726" max="2727" width="12.8515625" style="1" bestFit="1" customWidth="1"/>
    <col min="2728" max="2728" width="9.421875" style="1" bestFit="1" customWidth="1"/>
    <col min="2729" max="2732" width="9.140625" style="1" customWidth="1"/>
    <col min="2733" max="2733" width="9.421875" style="1" bestFit="1" customWidth="1"/>
    <col min="2734" max="2735" width="12.8515625" style="1" bestFit="1" customWidth="1"/>
    <col min="2736" max="2736" width="9.421875" style="1" bestFit="1" customWidth="1"/>
    <col min="2737" max="2740" width="9.140625" style="1" customWidth="1"/>
    <col min="2741" max="2741" width="9.421875" style="1" bestFit="1" customWidth="1"/>
    <col min="2742" max="2743" width="12.8515625" style="1" bestFit="1" customWidth="1"/>
    <col min="2744" max="2744" width="9.421875" style="1" bestFit="1" customWidth="1"/>
    <col min="2745" max="2748" width="9.140625" style="1" customWidth="1"/>
    <col min="2749" max="2749" width="9.421875" style="1" bestFit="1" customWidth="1"/>
    <col min="2750" max="2751" width="12.8515625" style="1" bestFit="1" customWidth="1"/>
    <col min="2752" max="2752" width="9.421875" style="1" bestFit="1" customWidth="1"/>
    <col min="2753" max="2756" width="9.140625" style="1" customWidth="1"/>
    <col min="2757" max="2757" width="9.421875" style="1" bestFit="1" customWidth="1"/>
    <col min="2758" max="2759" width="12.8515625" style="1" bestFit="1" customWidth="1"/>
    <col min="2760" max="2760" width="9.421875" style="1" bestFit="1" customWidth="1"/>
    <col min="2761" max="2764" width="9.140625" style="1" customWidth="1"/>
    <col min="2765" max="2765" width="9.421875" style="1" bestFit="1" customWidth="1"/>
    <col min="2766" max="2767" width="12.8515625" style="1" bestFit="1" customWidth="1"/>
    <col min="2768" max="2768" width="9.421875" style="1" bestFit="1" customWidth="1"/>
    <col min="2769" max="2772" width="9.140625" style="1" customWidth="1"/>
    <col min="2773" max="2773" width="9.421875" style="1" bestFit="1" customWidth="1"/>
    <col min="2774" max="2775" width="12.8515625" style="1" bestFit="1" customWidth="1"/>
    <col min="2776" max="2776" width="9.421875" style="1" bestFit="1" customWidth="1"/>
    <col min="2777" max="2780" width="9.140625" style="1" customWidth="1"/>
    <col min="2781" max="2781" width="9.421875" style="1" bestFit="1" customWidth="1"/>
    <col min="2782" max="2783" width="12.8515625" style="1" bestFit="1" customWidth="1"/>
    <col min="2784" max="2784" width="9.421875" style="1" bestFit="1" customWidth="1"/>
    <col min="2785" max="2788" width="9.140625" style="1" customWidth="1"/>
    <col min="2789" max="2789" width="9.421875" style="1" bestFit="1" customWidth="1"/>
    <col min="2790" max="2791" width="12.8515625" style="1" bestFit="1" customWidth="1"/>
    <col min="2792" max="2792" width="9.421875" style="1" bestFit="1" customWidth="1"/>
    <col min="2793" max="2796" width="9.140625" style="1" customWidth="1"/>
    <col min="2797" max="2797" width="9.421875" style="1" bestFit="1" customWidth="1"/>
    <col min="2798" max="2799" width="12.8515625" style="1" bestFit="1" customWidth="1"/>
    <col min="2800" max="2800" width="9.421875" style="1" bestFit="1" customWidth="1"/>
    <col min="2801" max="2804" width="9.140625" style="1" customWidth="1"/>
    <col min="2805" max="2805" width="9.421875" style="1" bestFit="1" customWidth="1"/>
    <col min="2806" max="2807" width="12.8515625" style="1" bestFit="1" customWidth="1"/>
    <col min="2808" max="2808" width="9.421875" style="1" bestFit="1" customWidth="1"/>
    <col min="2809" max="2812" width="9.140625" style="1" customWidth="1"/>
    <col min="2813" max="2813" width="11.57421875" style="1" customWidth="1"/>
    <col min="2814" max="2814" width="16.00390625" style="1" customWidth="1"/>
    <col min="2815" max="2815" width="86.57421875" style="1" customWidth="1"/>
    <col min="2816" max="2816" width="10.140625" style="1" customWidth="1"/>
    <col min="2817" max="2817" width="18.28125" style="1" customWidth="1"/>
    <col min="2818" max="2819" width="9.140625" style="1" hidden="1" customWidth="1"/>
    <col min="2820" max="2820" width="21.421875" style="1" customWidth="1"/>
    <col min="2821" max="2822" width="9.140625" style="1" hidden="1" customWidth="1"/>
    <col min="2823" max="2823" width="25.7109375" style="1" customWidth="1"/>
    <col min="2824" max="2824" width="9.140625" style="1" hidden="1" customWidth="1"/>
    <col min="2825" max="2825" width="4.7109375" style="1" customWidth="1"/>
    <col min="2826" max="2832" width="9.140625" style="1" hidden="1" customWidth="1"/>
    <col min="2833" max="2833" width="15.57421875" style="1" customWidth="1"/>
    <col min="2834" max="2834" width="18.7109375" style="1" customWidth="1"/>
    <col min="2835" max="2835" width="25.7109375" style="1" customWidth="1"/>
    <col min="2836" max="2836" width="15.57421875" style="1" customWidth="1"/>
    <col min="2837" max="2837" width="18.7109375" style="1" customWidth="1"/>
    <col min="2838" max="2838" width="25.7109375" style="1" customWidth="1"/>
    <col min="2839" max="2839" width="15.57421875" style="1" customWidth="1"/>
    <col min="2840" max="2840" width="18.7109375" style="1" customWidth="1"/>
    <col min="2841" max="2841" width="25.7109375" style="1" customWidth="1"/>
    <col min="2842" max="2842" width="9.140625" style="1" customWidth="1"/>
    <col min="2843" max="2843" width="17.421875" style="1" customWidth="1"/>
    <col min="2844" max="2844" width="9.140625" style="1" customWidth="1"/>
    <col min="2845" max="2845" width="9.421875" style="1" bestFit="1" customWidth="1"/>
    <col min="2846" max="2847" width="12.8515625" style="1" bestFit="1" customWidth="1"/>
    <col min="2848" max="2848" width="9.421875" style="1" bestFit="1" customWidth="1"/>
    <col min="2849" max="2852" width="9.140625" style="1" customWidth="1"/>
    <col min="2853" max="2853" width="9.421875" style="1" bestFit="1" customWidth="1"/>
    <col min="2854" max="2855" width="12.8515625" style="1" bestFit="1" customWidth="1"/>
    <col min="2856" max="2856" width="9.421875" style="1" bestFit="1" customWidth="1"/>
    <col min="2857" max="2860" width="9.140625" style="1" customWidth="1"/>
    <col min="2861" max="2861" width="9.421875" style="1" bestFit="1" customWidth="1"/>
    <col min="2862" max="2863" width="12.8515625" style="1" bestFit="1" customWidth="1"/>
    <col min="2864" max="2864" width="9.421875" style="1" bestFit="1" customWidth="1"/>
    <col min="2865" max="2868" width="9.140625" style="1" customWidth="1"/>
    <col min="2869" max="2869" width="9.421875" style="1" bestFit="1" customWidth="1"/>
    <col min="2870" max="2871" width="12.8515625" style="1" bestFit="1" customWidth="1"/>
    <col min="2872" max="2872" width="9.421875" style="1" bestFit="1" customWidth="1"/>
    <col min="2873" max="2876" width="9.140625" style="1" customWidth="1"/>
    <col min="2877" max="2877" width="9.421875" style="1" bestFit="1" customWidth="1"/>
    <col min="2878" max="2879" width="12.8515625" style="1" bestFit="1" customWidth="1"/>
    <col min="2880" max="2880" width="9.421875" style="1" bestFit="1" customWidth="1"/>
    <col min="2881" max="2884" width="9.140625" style="1" customWidth="1"/>
    <col min="2885" max="2885" width="9.421875" style="1" bestFit="1" customWidth="1"/>
    <col min="2886" max="2887" width="12.8515625" style="1" bestFit="1" customWidth="1"/>
    <col min="2888" max="2888" width="9.421875" style="1" bestFit="1" customWidth="1"/>
    <col min="2889" max="2892" width="9.140625" style="1" customWidth="1"/>
    <col min="2893" max="2893" width="9.421875" style="1" bestFit="1" customWidth="1"/>
    <col min="2894" max="2895" width="12.8515625" style="1" bestFit="1" customWidth="1"/>
    <col min="2896" max="2896" width="9.421875" style="1" bestFit="1" customWidth="1"/>
    <col min="2897" max="2900" width="9.140625" style="1" customWidth="1"/>
    <col min="2901" max="2901" width="9.421875" style="1" bestFit="1" customWidth="1"/>
    <col min="2902" max="2903" width="12.8515625" style="1" bestFit="1" customWidth="1"/>
    <col min="2904" max="2904" width="9.421875" style="1" bestFit="1" customWidth="1"/>
    <col min="2905" max="2908" width="9.140625" style="1" customWidth="1"/>
    <col min="2909" max="2909" width="9.421875" style="1" bestFit="1" customWidth="1"/>
    <col min="2910" max="2911" width="12.8515625" style="1" bestFit="1" customWidth="1"/>
    <col min="2912" max="2912" width="9.421875" style="1" bestFit="1" customWidth="1"/>
    <col min="2913" max="2916" width="9.140625" style="1" customWidth="1"/>
    <col min="2917" max="2917" width="9.421875" style="1" bestFit="1" customWidth="1"/>
    <col min="2918" max="2919" width="12.8515625" style="1" bestFit="1" customWidth="1"/>
    <col min="2920" max="2920" width="9.421875" style="1" bestFit="1" customWidth="1"/>
    <col min="2921" max="2924" width="9.140625" style="1" customWidth="1"/>
    <col min="2925" max="2925" width="9.421875" style="1" bestFit="1" customWidth="1"/>
    <col min="2926" max="2927" width="12.8515625" style="1" bestFit="1" customWidth="1"/>
    <col min="2928" max="2928" width="9.421875" style="1" bestFit="1" customWidth="1"/>
    <col min="2929" max="2932" width="9.140625" style="1" customWidth="1"/>
    <col min="2933" max="2933" width="9.421875" style="1" bestFit="1" customWidth="1"/>
    <col min="2934" max="2935" width="12.8515625" style="1" bestFit="1" customWidth="1"/>
    <col min="2936" max="2936" width="9.421875" style="1" bestFit="1" customWidth="1"/>
    <col min="2937" max="2940" width="9.140625" style="1" customWidth="1"/>
    <col min="2941" max="2941" width="9.421875" style="1" bestFit="1" customWidth="1"/>
    <col min="2942" max="2943" width="12.8515625" style="1" bestFit="1" customWidth="1"/>
    <col min="2944" max="2944" width="9.421875" style="1" bestFit="1" customWidth="1"/>
    <col min="2945" max="2948" width="9.140625" style="1" customWidth="1"/>
    <col min="2949" max="2949" width="9.421875" style="1" bestFit="1" customWidth="1"/>
    <col min="2950" max="2951" width="12.8515625" style="1" bestFit="1" customWidth="1"/>
    <col min="2952" max="2952" width="9.421875" style="1" bestFit="1" customWidth="1"/>
    <col min="2953" max="2956" width="9.140625" style="1" customWidth="1"/>
    <col min="2957" max="2957" width="9.421875" style="1" bestFit="1" customWidth="1"/>
    <col min="2958" max="2959" width="12.8515625" style="1" bestFit="1" customWidth="1"/>
    <col min="2960" max="2960" width="9.421875" style="1" bestFit="1" customWidth="1"/>
    <col min="2961" max="2964" width="9.140625" style="1" customWidth="1"/>
    <col min="2965" max="2965" width="9.421875" style="1" bestFit="1" customWidth="1"/>
    <col min="2966" max="2967" width="12.8515625" style="1" bestFit="1" customWidth="1"/>
    <col min="2968" max="2968" width="9.421875" style="1" bestFit="1" customWidth="1"/>
    <col min="2969" max="2972" width="9.140625" style="1" customWidth="1"/>
    <col min="2973" max="2973" width="9.421875" style="1" bestFit="1" customWidth="1"/>
    <col min="2974" max="2975" width="12.8515625" style="1" bestFit="1" customWidth="1"/>
    <col min="2976" max="2976" width="9.421875" style="1" bestFit="1" customWidth="1"/>
    <col min="2977" max="2980" width="9.140625" style="1" customWidth="1"/>
    <col min="2981" max="2981" width="9.421875" style="1" bestFit="1" customWidth="1"/>
    <col min="2982" max="2983" width="12.8515625" style="1" bestFit="1" customWidth="1"/>
    <col min="2984" max="2984" width="9.421875" style="1" bestFit="1" customWidth="1"/>
    <col min="2985" max="2988" width="9.140625" style="1" customWidth="1"/>
    <col min="2989" max="2989" width="9.421875" style="1" bestFit="1" customWidth="1"/>
    <col min="2990" max="2991" width="12.8515625" style="1" bestFit="1" customWidth="1"/>
    <col min="2992" max="2992" width="9.421875" style="1" bestFit="1" customWidth="1"/>
    <col min="2993" max="2996" width="9.140625" style="1" customWidth="1"/>
    <col min="2997" max="2997" width="9.421875" style="1" bestFit="1" customWidth="1"/>
    <col min="2998" max="2999" width="12.8515625" style="1" bestFit="1" customWidth="1"/>
    <col min="3000" max="3000" width="9.421875" style="1" bestFit="1" customWidth="1"/>
    <col min="3001" max="3004" width="9.140625" style="1" customWidth="1"/>
    <col min="3005" max="3005" width="9.421875" style="1" bestFit="1" customWidth="1"/>
    <col min="3006" max="3007" width="12.8515625" style="1" bestFit="1" customWidth="1"/>
    <col min="3008" max="3008" width="9.421875" style="1" bestFit="1" customWidth="1"/>
    <col min="3009" max="3012" width="9.140625" style="1" customWidth="1"/>
    <col min="3013" max="3013" width="9.421875" style="1" bestFit="1" customWidth="1"/>
    <col min="3014" max="3015" width="12.8515625" style="1" bestFit="1" customWidth="1"/>
    <col min="3016" max="3016" width="9.421875" style="1" bestFit="1" customWidth="1"/>
    <col min="3017" max="3020" width="9.140625" style="1" customWidth="1"/>
    <col min="3021" max="3021" width="9.421875" style="1" bestFit="1" customWidth="1"/>
    <col min="3022" max="3023" width="12.8515625" style="1" bestFit="1" customWidth="1"/>
    <col min="3024" max="3024" width="9.421875" style="1" bestFit="1" customWidth="1"/>
    <col min="3025" max="3028" width="9.140625" style="1" customWidth="1"/>
    <col min="3029" max="3029" width="9.421875" style="1" bestFit="1" customWidth="1"/>
    <col min="3030" max="3031" width="12.8515625" style="1" bestFit="1" customWidth="1"/>
    <col min="3032" max="3032" width="9.421875" style="1" bestFit="1" customWidth="1"/>
    <col min="3033" max="3036" width="9.140625" style="1" customWidth="1"/>
    <col min="3037" max="3037" width="9.421875" style="1" bestFit="1" customWidth="1"/>
    <col min="3038" max="3039" width="12.8515625" style="1" bestFit="1" customWidth="1"/>
    <col min="3040" max="3040" width="9.421875" style="1" bestFit="1" customWidth="1"/>
    <col min="3041" max="3044" width="9.140625" style="1" customWidth="1"/>
    <col min="3045" max="3045" width="9.421875" style="1" bestFit="1" customWidth="1"/>
    <col min="3046" max="3047" width="12.8515625" style="1" bestFit="1" customWidth="1"/>
    <col min="3048" max="3048" width="9.421875" style="1" bestFit="1" customWidth="1"/>
    <col min="3049" max="3052" width="9.140625" style="1" customWidth="1"/>
    <col min="3053" max="3053" width="9.421875" style="1" bestFit="1" customWidth="1"/>
    <col min="3054" max="3055" width="12.8515625" style="1" bestFit="1" customWidth="1"/>
    <col min="3056" max="3056" width="9.421875" style="1" bestFit="1" customWidth="1"/>
    <col min="3057" max="3060" width="9.140625" style="1" customWidth="1"/>
    <col min="3061" max="3061" width="9.421875" style="1" bestFit="1" customWidth="1"/>
    <col min="3062" max="3063" width="12.8515625" style="1" bestFit="1" customWidth="1"/>
    <col min="3064" max="3064" width="9.421875" style="1" bestFit="1" customWidth="1"/>
    <col min="3065" max="3068" width="9.140625" style="1" customWidth="1"/>
    <col min="3069" max="3069" width="11.57421875" style="1" customWidth="1"/>
    <col min="3070" max="3070" width="16.00390625" style="1" customWidth="1"/>
    <col min="3071" max="3071" width="86.57421875" style="1" customWidth="1"/>
    <col min="3072" max="3072" width="10.140625" style="1" customWidth="1"/>
    <col min="3073" max="3073" width="18.28125" style="1" customWidth="1"/>
    <col min="3074" max="3075" width="9.140625" style="1" hidden="1" customWidth="1"/>
    <col min="3076" max="3076" width="21.421875" style="1" customWidth="1"/>
    <col min="3077" max="3078" width="9.140625" style="1" hidden="1" customWidth="1"/>
    <col min="3079" max="3079" width="25.7109375" style="1" customWidth="1"/>
    <col min="3080" max="3080" width="9.140625" style="1" hidden="1" customWidth="1"/>
    <col min="3081" max="3081" width="4.7109375" style="1" customWidth="1"/>
    <col min="3082" max="3088" width="9.140625" style="1" hidden="1" customWidth="1"/>
    <col min="3089" max="3089" width="15.57421875" style="1" customWidth="1"/>
    <col min="3090" max="3090" width="18.7109375" style="1" customWidth="1"/>
    <col min="3091" max="3091" width="25.7109375" style="1" customWidth="1"/>
    <col min="3092" max="3092" width="15.57421875" style="1" customWidth="1"/>
    <col min="3093" max="3093" width="18.7109375" style="1" customWidth="1"/>
    <col min="3094" max="3094" width="25.7109375" style="1" customWidth="1"/>
    <col min="3095" max="3095" width="15.57421875" style="1" customWidth="1"/>
    <col min="3096" max="3096" width="18.7109375" style="1" customWidth="1"/>
    <col min="3097" max="3097" width="25.7109375" style="1" customWidth="1"/>
    <col min="3098" max="3098" width="9.140625" style="1" customWidth="1"/>
    <col min="3099" max="3099" width="17.421875" style="1" customWidth="1"/>
    <col min="3100" max="3100" width="9.140625" style="1" customWidth="1"/>
    <col min="3101" max="3101" width="9.421875" style="1" bestFit="1" customWidth="1"/>
    <col min="3102" max="3103" width="12.8515625" style="1" bestFit="1" customWidth="1"/>
    <col min="3104" max="3104" width="9.421875" style="1" bestFit="1" customWidth="1"/>
    <col min="3105" max="3108" width="9.140625" style="1" customWidth="1"/>
    <col min="3109" max="3109" width="9.421875" style="1" bestFit="1" customWidth="1"/>
    <col min="3110" max="3111" width="12.8515625" style="1" bestFit="1" customWidth="1"/>
    <col min="3112" max="3112" width="9.421875" style="1" bestFit="1" customWidth="1"/>
    <col min="3113" max="3116" width="9.140625" style="1" customWidth="1"/>
    <col min="3117" max="3117" width="9.421875" style="1" bestFit="1" customWidth="1"/>
    <col min="3118" max="3119" width="12.8515625" style="1" bestFit="1" customWidth="1"/>
    <col min="3120" max="3120" width="9.421875" style="1" bestFit="1" customWidth="1"/>
    <col min="3121" max="3124" width="9.140625" style="1" customWidth="1"/>
    <col min="3125" max="3125" width="9.421875" style="1" bestFit="1" customWidth="1"/>
    <col min="3126" max="3127" width="12.8515625" style="1" bestFit="1" customWidth="1"/>
    <col min="3128" max="3128" width="9.421875" style="1" bestFit="1" customWidth="1"/>
    <col min="3129" max="3132" width="9.140625" style="1" customWidth="1"/>
    <col min="3133" max="3133" width="9.421875" style="1" bestFit="1" customWidth="1"/>
    <col min="3134" max="3135" width="12.8515625" style="1" bestFit="1" customWidth="1"/>
    <col min="3136" max="3136" width="9.421875" style="1" bestFit="1" customWidth="1"/>
    <col min="3137" max="3140" width="9.140625" style="1" customWidth="1"/>
    <col min="3141" max="3141" width="9.421875" style="1" bestFit="1" customWidth="1"/>
    <col min="3142" max="3143" width="12.8515625" style="1" bestFit="1" customWidth="1"/>
    <col min="3144" max="3144" width="9.421875" style="1" bestFit="1" customWidth="1"/>
    <col min="3145" max="3148" width="9.140625" style="1" customWidth="1"/>
    <col min="3149" max="3149" width="9.421875" style="1" bestFit="1" customWidth="1"/>
    <col min="3150" max="3151" width="12.8515625" style="1" bestFit="1" customWidth="1"/>
    <col min="3152" max="3152" width="9.421875" style="1" bestFit="1" customWidth="1"/>
    <col min="3153" max="3156" width="9.140625" style="1" customWidth="1"/>
    <col min="3157" max="3157" width="9.421875" style="1" bestFit="1" customWidth="1"/>
    <col min="3158" max="3159" width="12.8515625" style="1" bestFit="1" customWidth="1"/>
    <col min="3160" max="3160" width="9.421875" style="1" bestFit="1" customWidth="1"/>
    <col min="3161" max="3164" width="9.140625" style="1" customWidth="1"/>
    <col min="3165" max="3165" width="9.421875" style="1" bestFit="1" customWidth="1"/>
    <col min="3166" max="3167" width="12.8515625" style="1" bestFit="1" customWidth="1"/>
    <col min="3168" max="3168" width="9.421875" style="1" bestFit="1" customWidth="1"/>
    <col min="3169" max="3172" width="9.140625" style="1" customWidth="1"/>
    <col min="3173" max="3173" width="9.421875" style="1" bestFit="1" customWidth="1"/>
    <col min="3174" max="3175" width="12.8515625" style="1" bestFit="1" customWidth="1"/>
    <col min="3176" max="3176" width="9.421875" style="1" bestFit="1" customWidth="1"/>
    <col min="3177" max="3180" width="9.140625" style="1" customWidth="1"/>
    <col min="3181" max="3181" width="9.421875" style="1" bestFit="1" customWidth="1"/>
    <col min="3182" max="3183" width="12.8515625" style="1" bestFit="1" customWidth="1"/>
    <col min="3184" max="3184" width="9.421875" style="1" bestFit="1" customWidth="1"/>
    <col min="3185" max="3188" width="9.140625" style="1" customWidth="1"/>
    <col min="3189" max="3189" width="9.421875" style="1" bestFit="1" customWidth="1"/>
    <col min="3190" max="3191" width="12.8515625" style="1" bestFit="1" customWidth="1"/>
    <col min="3192" max="3192" width="9.421875" style="1" bestFit="1" customWidth="1"/>
    <col min="3193" max="3196" width="9.140625" style="1" customWidth="1"/>
    <col min="3197" max="3197" width="9.421875" style="1" bestFit="1" customWidth="1"/>
    <col min="3198" max="3199" width="12.8515625" style="1" bestFit="1" customWidth="1"/>
    <col min="3200" max="3200" width="9.421875" style="1" bestFit="1" customWidth="1"/>
    <col min="3201" max="3204" width="9.140625" style="1" customWidth="1"/>
    <col min="3205" max="3205" width="9.421875" style="1" bestFit="1" customWidth="1"/>
    <col min="3206" max="3207" width="12.8515625" style="1" bestFit="1" customWidth="1"/>
    <col min="3208" max="3208" width="9.421875" style="1" bestFit="1" customWidth="1"/>
    <col min="3209" max="3212" width="9.140625" style="1" customWidth="1"/>
    <col min="3213" max="3213" width="9.421875" style="1" bestFit="1" customWidth="1"/>
    <col min="3214" max="3215" width="12.8515625" style="1" bestFit="1" customWidth="1"/>
    <col min="3216" max="3216" width="9.421875" style="1" bestFit="1" customWidth="1"/>
    <col min="3217" max="3220" width="9.140625" style="1" customWidth="1"/>
    <col min="3221" max="3221" width="9.421875" style="1" bestFit="1" customWidth="1"/>
    <col min="3222" max="3223" width="12.8515625" style="1" bestFit="1" customWidth="1"/>
    <col min="3224" max="3224" width="9.421875" style="1" bestFit="1" customWidth="1"/>
    <col min="3225" max="3228" width="9.140625" style="1" customWidth="1"/>
    <col min="3229" max="3229" width="9.421875" style="1" bestFit="1" customWidth="1"/>
    <col min="3230" max="3231" width="12.8515625" style="1" bestFit="1" customWidth="1"/>
    <col min="3232" max="3232" width="9.421875" style="1" bestFit="1" customWidth="1"/>
    <col min="3233" max="3236" width="9.140625" style="1" customWidth="1"/>
    <col min="3237" max="3237" width="9.421875" style="1" bestFit="1" customWidth="1"/>
    <col min="3238" max="3239" width="12.8515625" style="1" bestFit="1" customWidth="1"/>
    <col min="3240" max="3240" width="9.421875" style="1" bestFit="1" customWidth="1"/>
    <col min="3241" max="3244" width="9.140625" style="1" customWidth="1"/>
    <col min="3245" max="3245" width="9.421875" style="1" bestFit="1" customWidth="1"/>
    <col min="3246" max="3247" width="12.8515625" style="1" bestFit="1" customWidth="1"/>
    <col min="3248" max="3248" width="9.421875" style="1" bestFit="1" customWidth="1"/>
    <col min="3249" max="3252" width="9.140625" style="1" customWidth="1"/>
    <col min="3253" max="3253" width="9.421875" style="1" bestFit="1" customWidth="1"/>
    <col min="3254" max="3255" width="12.8515625" style="1" bestFit="1" customWidth="1"/>
    <col min="3256" max="3256" width="9.421875" style="1" bestFit="1" customWidth="1"/>
    <col min="3257" max="3260" width="9.140625" style="1" customWidth="1"/>
    <col min="3261" max="3261" width="9.421875" style="1" bestFit="1" customWidth="1"/>
    <col min="3262" max="3263" width="12.8515625" style="1" bestFit="1" customWidth="1"/>
    <col min="3264" max="3264" width="9.421875" style="1" bestFit="1" customWidth="1"/>
    <col min="3265" max="3268" width="9.140625" style="1" customWidth="1"/>
    <col min="3269" max="3269" width="9.421875" style="1" bestFit="1" customWidth="1"/>
    <col min="3270" max="3271" width="12.8515625" style="1" bestFit="1" customWidth="1"/>
    <col min="3272" max="3272" width="9.421875" style="1" bestFit="1" customWidth="1"/>
    <col min="3273" max="3276" width="9.140625" style="1" customWidth="1"/>
    <col min="3277" max="3277" width="9.421875" style="1" bestFit="1" customWidth="1"/>
    <col min="3278" max="3279" width="12.8515625" style="1" bestFit="1" customWidth="1"/>
    <col min="3280" max="3280" width="9.421875" style="1" bestFit="1" customWidth="1"/>
    <col min="3281" max="3284" width="9.140625" style="1" customWidth="1"/>
    <col min="3285" max="3285" width="9.421875" style="1" bestFit="1" customWidth="1"/>
    <col min="3286" max="3287" width="12.8515625" style="1" bestFit="1" customWidth="1"/>
    <col min="3288" max="3288" width="9.421875" style="1" bestFit="1" customWidth="1"/>
    <col min="3289" max="3292" width="9.140625" style="1" customWidth="1"/>
    <col min="3293" max="3293" width="9.421875" style="1" bestFit="1" customWidth="1"/>
    <col min="3294" max="3295" width="12.8515625" style="1" bestFit="1" customWidth="1"/>
    <col min="3296" max="3296" width="9.421875" style="1" bestFit="1" customWidth="1"/>
    <col min="3297" max="3300" width="9.140625" style="1" customWidth="1"/>
    <col min="3301" max="3301" width="9.421875" style="1" bestFit="1" customWidth="1"/>
    <col min="3302" max="3303" width="12.8515625" style="1" bestFit="1" customWidth="1"/>
    <col min="3304" max="3304" width="9.421875" style="1" bestFit="1" customWidth="1"/>
    <col min="3305" max="3308" width="9.140625" style="1" customWidth="1"/>
    <col min="3309" max="3309" width="9.421875" style="1" bestFit="1" customWidth="1"/>
    <col min="3310" max="3311" width="12.8515625" style="1" bestFit="1" customWidth="1"/>
    <col min="3312" max="3312" width="9.421875" style="1" bestFit="1" customWidth="1"/>
    <col min="3313" max="3316" width="9.140625" style="1" customWidth="1"/>
    <col min="3317" max="3317" width="9.421875" style="1" bestFit="1" customWidth="1"/>
    <col min="3318" max="3319" width="12.8515625" style="1" bestFit="1" customWidth="1"/>
    <col min="3320" max="3320" width="9.421875" style="1" bestFit="1" customWidth="1"/>
    <col min="3321" max="3324" width="9.140625" style="1" customWidth="1"/>
    <col min="3325" max="3325" width="11.57421875" style="1" customWidth="1"/>
    <col min="3326" max="3326" width="16.00390625" style="1" customWidth="1"/>
    <col min="3327" max="3327" width="86.57421875" style="1" customWidth="1"/>
    <col min="3328" max="3328" width="10.140625" style="1" customWidth="1"/>
    <col min="3329" max="3329" width="18.28125" style="1" customWidth="1"/>
    <col min="3330" max="3331" width="9.140625" style="1" hidden="1" customWidth="1"/>
    <col min="3332" max="3332" width="21.421875" style="1" customWidth="1"/>
    <col min="3333" max="3334" width="9.140625" style="1" hidden="1" customWidth="1"/>
    <col min="3335" max="3335" width="25.7109375" style="1" customWidth="1"/>
    <col min="3336" max="3336" width="9.140625" style="1" hidden="1" customWidth="1"/>
    <col min="3337" max="3337" width="4.7109375" style="1" customWidth="1"/>
    <col min="3338" max="3344" width="9.140625" style="1" hidden="1" customWidth="1"/>
    <col min="3345" max="3345" width="15.57421875" style="1" customWidth="1"/>
    <col min="3346" max="3346" width="18.7109375" style="1" customWidth="1"/>
    <col min="3347" max="3347" width="25.7109375" style="1" customWidth="1"/>
    <col min="3348" max="3348" width="15.57421875" style="1" customWidth="1"/>
    <col min="3349" max="3349" width="18.7109375" style="1" customWidth="1"/>
    <col min="3350" max="3350" width="25.7109375" style="1" customWidth="1"/>
    <col min="3351" max="3351" width="15.57421875" style="1" customWidth="1"/>
    <col min="3352" max="3352" width="18.7109375" style="1" customWidth="1"/>
    <col min="3353" max="3353" width="25.7109375" style="1" customWidth="1"/>
    <col min="3354" max="3354" width="9.140625" style="1" customWidth="1"/>
    <col min="3355" max="3355" width="17.421875" style="1" customWidth="1"/>
    <col min="3356" max="3356" width="9.140625" style="1" customWidth="1"/>
    <col min="3357" max="3357" width="9.421875" style="1" bestFit="1" customWidth="1"/>
    <col min="3358" max="3359" width="12.8515625" style="1" bestFit="1" customWidth="1"/>
    <col min="3360" max="3360" width="9.421875" style="1" bestFit="1" customWidth="1"/>
    <col min="3361" max="3364" width="9.140625" style="1" customWidth="1"/>
    <col min="3365" max="3365" width="9.421875" style="1" bestFit="1" customWidth="1"/>
    <col min="3366" max="3367" width="12.8515625" style="1" bestFit="1" customWidth="1"/>
    <col min="3368" max="3368" width="9.421875" style="1" bestFit="1" customWidth="1"/>
    <col min="3369" max="3372" width="9.140625" style="1" customWidth="1"/>
    <col min="3373" max="3373" width="9.421875" style="1" bestFit="1" customWidth="1"/>
    <col min="3374" max="3375" width="12.8515625" style="1" bestFit="1" customWidth="1"/>
    <col min="3376" max="3376" width="9.421875" style="1" bestFit="1" customWidth="1"/>
    <col min="3377" max="3380" width="9.140625" style="1" customWidth="1"/>
    <col min="3381" max="3381" width="9.421875" style="1" bestFit="1" customWidth="1"/>
    <col min="3382" max="3383" width="12.8515625" style="1" bestFit="1" customWidth="1"/>
    <col min="3384" max="3384" width="9.421875" style="1" bestFit="1" customWidth="1"/>
    <col min="3385" max="3388" width="9.140625" style="1" customWidth="1"/>
    <col min="3389" max="3389" width="9.421875" style="1" bestFit="1" customWidth="1"/>
    <col min="3390" max="3391" width="12.8515625" style="1" bestFit="1" customWidth="1"/>
    <col min="3392" max="3392" width="9.421875" style="1" bestFit="1" customWidth="1"/>
    <col min="3393" max="3396" width="9.140625" style="1" customWidth="1"/>
    <col min="3397" max="3397" width="9.421875" style="1" bestFit="1" customWidth="1"/>
    <col min="3398" max="3399" width="12.8515625" style="1" bestFit="1" customWidth="1"/>
    <col min="3400" max="3400" width="9.421875" style="1" bestFit="1" customWidth="1"/>
    <col min="3401" max="3404" width="9.140625" style="1" customWidth="1"/>
    <col min="3405" max="3405" width="9.421875" style="1" bestFit="1" customWidth="1"/>
    <col min="3406" max="3407" width="12.8515625" style="1" bestFit="1" customWidth="1"/>
    <col min="3408" max="3408" width="9.421875" style="1" bestFit="1" customWidth="1"/>
    <col min="3409" max="3412" width="9.140625" style="1" customWidth="1"/>
    <col min="3413" max="3413" width="9.421875" style="1" bestFit="1" customWidth="1"/>
    <col min="3414" max="3415" width="12.8515625" style="1" bestFit="1" customWidth="1"/>
    <col min="3416" max="3416" width="9.421875" style="1" bestFit="1" customWidth="1"/>
    <col min="3417" max="3420" width="9.140625" style="1" customWidth="1"/>
    <col min="3421" max="3421" width="9.421875" style="1" bestFit="1" customWidth="1"/>
    <col min="3422" max="3423" width="12.8515625" style="1" bestFit="1" customWidth="1"/>
    <col min="3424" max="3424" width="9.421875" style="1" bestFit="1" customWidth="1"/>
    <col min="3425" max="3428" width="9.140625" style="1" customWidth="1"/>
    <col min="3429" max="3429" width="9.421875" style="1" bestFit="1" customWidth="1"/>
    <col min="3430" max="3431" width="12.8515625" style="1" bestFit="1" customWidth="1"/>
    <col min="3432" max="3432" width="9.421875" style="1" bestFit="1" customWidth="1"/>
    <col min="3433" max="3436" width="9.140625" style="1" customWidth="1"/>
    <col min="3437" max="3437" width="9.421875" style="1" bestFit="1" customWidth="1"/>
    <col min="3438" max="3439" width="12.8515625" style="1" bestFit="1" customWidth="1"/>
    <col min="3440" max="3440" width="9.421875" style="1" bestFit="1" customWidth="1"/>
    <col min="3441" max="3444" width="9.140625" style="1" customWidth="1"/>
    <col min="3445" max="3445" width="9.421875" style="1" bestFit="1" customWidth="1"/>
    <col min="3446" max="3447" width="12.8515625" style="1" bestFit="1" customWidth="1"/>
    <col min="3448" max="3448" width="9.421875" style="1" bestFit="1" customWidth="1"/>
    <col min="3449" max="3452" width="9.140625" style="1" customWidth="1"/>
    <col min="3453" max="3453" width="9.421875" style="1" bestFit="1" customWidth="1"/>
    <col min="3454" max="3455" width="12.8515625" style="1" bestFit="1" customWidth="1"/>
    <col min="3456" max="3456" width="9.421875" style="1" bestFit="1" customWidth="1"/>
    <col min="3457" max="3460" width="9.140625" style="1" customWidth="1"/>
    <col min="3461" max="3461" width="9.421875" style="1" bestFit="1" customWidth="1"/>
    <col min="3462" max="3463" width="12.8515625" style="1" bestFit="1" customWidth="1"/>
    <col min="3464" max="3464" width="9.421875" style="1" bestFit="1" customWidth="1"/>
    <col min="3465" max="3468" width="9.140625" style="1" customWidth="1"/>
    <col min="3469" max="3469" width="9.421875" style="1" bestFit="1" customWidth="1"/>
    <col min="3470" max="3471" width="12.8515625" style="1" bestFit="1" customWidth="1"/>
    <col min="3472" max="3472" width="9.421875" style="1" bestFit="1" customWidth="1"/>
    <col min="3473" max="3476" width="9.140625" style="1" customWidth="1"/>
    <col min="3477" max="3477" width="9.421875" style="1" bestFit="1" customWidth="1"/>
    <col min="3478" max="3479" width="12.8515625" style="1" bestFit="1" customWidth="1"/>
    <col min="3480" max="3480" width="9.421875" style="1" bestFit="1" customWidth="1"/>
    <col min="3481" max="3484" width="9.140625" style="1" customWidth="1"/>
    <col min="3485" max="3485" width="9.421875" style="1" bestFit="1" customWidth="1"/>
    <col min="3486" max="3487" width="12.8515625" style="1" bestFit="1" customWidth="1"/>
    <col min="3488" max="3488" width="9.421875" style="1" bestFit="1" customWidth="1"/>
    <col min="3489" max="3492" width="9.140625" style="1" customWidth="1"/>
    <col min="3493" max="3493" width="9.421875" style="1" bestFit="1" customWidth="1"/>
    <col min="3494" max="3495" width="12.8515625" style="1" bestFit="1" customWidth="1"/>
    <col min="3496" max="3496" width="9.421875" style="1" bestFit="1" customWidth="1"/>
    <col min="3497" max="3500" width="9.140625" style="1" customWidth="1"/>
    <col min="3501" max="3501" width="9.421875" style="1" bestFit="1" customWidth="1"/>
    <col min="3502" max="3503" width="12.8515625" style="1" bestFit="1" customWidth="1"/>
    <col min="3504" max="3504" width="9.421875" style="1" bestFit="1" customWidth="1"/>
    <col min="3505" max="3508" width="9.140625" style="1" customWidth="1"/>
    <col min="3509" max="3509" width="9.421875" style="1" bestFit="1" customWidth="1"/>
    <col min="3510" max="3511" width="12.8515625" style="1" bestFit="1" customWidth="1"/>
    <col min="3512" max="3512" width="9.421875" style="1" bestFit="1" customWidth="1"/>
    <col min="3513" max="3516" width="9.140625" style="1" customWidth="1"/>
    <col min="3517" max="3517" width="9.421875" style="1" bestFit="1" customWidth="1"/>
    <col min="3518" max="3519" width="12.8515625" style="1" bestFit="1" customWidth="1"/>
    <col min="3520" max="3520" width="9.421875" style="1" bestFit="1" customWidth="1"/>
    <col min="3521" max="3524" width="9.140625" style="1" customWidth="1"/>
    <col min="3525" max="3525" width="9.421875" style="1" bestFit="1" customWidth="1"/>
    <col min="3526" max="3527" width="12.8515625" style="1" bestFit="1" customWidth="1"/>
    <col min="3528" max="3528" width="9.421875" style="1" bestFit="1" customWidth="1"/>
    <col min="3529" max="3532" width="9.140625" style="1" customWidth="1"/>
    <col min="3533" max="3533" width="9.421875" style="1" bestFit="1" customWidth="1"/>
    <col min="3534" max="3535" width="12.8515625" style="1" bestFit="1" customWidth="1"/>
    <col min="3536" max="3536" width="9.421875" style="1" bestFit="1" customWidth="1"/>
    <col min="3537" max="3540" width="9.140625" style="1" customWidth="1"/>
    <col min="3541" max="3541" width="9.421875" style="1" bestFit="1" customWidth="1"/>
    <col min="3542" max="3543" width="12.8515625" style="1" bestFit="1" customWidth="1"/>
    <col min="3544" max="3544" width="9.421875" style="1" bestFit="1" customWidth="1"/>
    <col min="3545" max="3548" width="9.140625" style="1" customWidth="1"/>
    <col min="3549" max="3549" width="9.421875" style="1" bestFit="1" customWidth="1"/>
    <col min="3550" max="3551" width="12.8515625" style="1" bestFit="1" customWidth="1"/>
    <col min="3552" max="3552" width="9.421875" style="1" bestFit="1" customWidth="1"/>
    <col min="3553" max="3556" width="9.140625" style="1" customWidth="1"/>
    <col min="3557" max="3557" width="9.421875" style="1" bestFit="1" customWidth="1"/>
    <col min="3558" max="3559" width="12.8515625" style="1" bestFit="1" customWidth="1"/>
    <col min="3560" max="3560" width="9.421875" style="1" bestFit="1" customWidth="1"/>
    <col min="3561" max="3564" width="9.140625" style="1" customWidth="1"/>
    <col min="3565" max="3565" width="9.421875" style="1" bestFit="1" customWidth="1"/>
    <col min="3566" max="3567" width="12.8515625" style="1" bestFit="1" customWidth="1"/>
    <col min="3568" max="3568" width="9.421875" style="1" bestFit="1" customWidth="1"/>
    <col min="3569" max="3572" width="9.140625" style="1" customWidth="1"/>
    <col min="3573" max="3573" width="9.421875" style="1" bestFit="1" customWidth="1"/>
    <col min="3574" max="3575" width="12.8515625" style="1" bestFit="1" customWidth="1"/>
    <col min="3576" max="3576" width="9.421875" style="1" bestFit="1" customWidth="1"/>
    <col min="3577" max="3580" width="9.140625" style="1" customWidth="1"/>
    <col min="3581" max="3581" width="11.57421875" style="1" customWidth="1"/>
    <col min="3582" max="3582" width="16.00390625" style="1" customWidth="1"/>
    <col min="3583" max="3583" width="86.57421875" style="1" customWidth="1"/>
    <col min="3584" max="3584" width="10.140625" style="1" customWidth="1"/>
    <col min="3585" max="3585" width="18.28125" style="1" customWidth="1"/>
    <col min="3586" max="3587" width="9.140625" style="1" hidden="1" customWidth="1"/>
    <col min="3588" max="3588" width="21.421875" style="1" customWidth="1"/>
    <col min="3589" max="3590" width="9.140625" style="1" hidden="1" customWidth="1"/>
    <col min="3591" max="3591" width="25.7109375" style="1" customWidth="1"/>
    <col min="3592" max="3592" width="9.140625" style="1" hidden="1" customWidth="1"/>
    <col min="3593" max="3593" width="4.7109375" style="1" customWidth="1"/>
    <col min="3594" max="3600" width="9.140625" style="1" hidden="1" customWidth="1"/>
    <col min="3601" max="3601" width="15.57421875" style="1" customWidth="1"/>
    <col min="3602" max="3602" width="18.7109375" style="1" customWidth="1"/>
    <col min="3603" max="3603" width="25.7109375" style="1" customWidth="1"/>
    <col min="3604" max="3604" width="15.57421875" style="1" customWidth="1"/>
    <col min="3605" max="3605" width="18.7109375" style="1" customWidth="1"/>
    <col min="3606" max="3606" width="25.7109375" style="1" customWidth="1"/>
    <col min="3607" max="3607" width="15.57421875" style="1" customWidth="1"/>
    <col min="3608" max="3608" width="18.7109375" style="1" customWidth="1"/>
    <col min="3609" max="3609" width="25.7109375" style="1" customWidth="1"/>
    <col min="3610" max="3610" width="9.140625" style="1" customWidth="1"/>
    <col min="3611" max="3611" width="17.421875" style="1" customWidth="1"/>
    <col min="3612" max="3612" width="9.140625" style="1" customWidth="1"/>
    <col min="3613" max="3613" width="9.421875" style="1" bestFit="1" customWidth="1"/>
    <col min="3614" max="3615" width="12.8515625" style="1" bestFit="1" customWidth="1"/>
    <col min="3616" max="3616" width="9.421875" style="1" bestFit="1" customWidth="1"/>
    <col min="3617" max="3620" width="9.140625" style="1" customWidth="1"/>
    <col min="3621" max="3621" width="9.421875" style="1" bestFit="1" customWidth="1"/>
    <col min="3622" max="3623" width="12.8515625" style="1" bestFit="1" customWidth="1"/>
    <col min="3624" max="3624" width="9.421875" style="1" bestFit="1" customWidth="1"/>
    <col min="3625" max="3628" width="9.140625" style="1" customWidth="1"/>
    <col min="3629" max="3629" width="9.421875" style="1" bestFit="1" customWidth="1"/>
    <col min="3630" max="3631" width="12.8515625" style="1" bestFit="1" customWidth="1"/>
    <col min="3632" max="3632" width="9.421875" style="1" bestFit="1" customWidth="1"/>
    <col min="3633" max="3636" width="9.140625" style="1" customWidth="1"/>
    <col min="3637" max="3637" width="9.421875" style="1" bestFit="1" customWidth="1"/>
    <col min="3638" max="3639" width="12.8515625" style="1" bestFit="1" customWidth="1"/>
    <col min="3640" max="3640" width="9.421875" style="1" bestFit="1" customWidth="1"/>
    <col min="3641" max="3644" width="9.140625" style="1" customWidth="1"/>
    <col min="3645" max="3645" width="9.421875" style="1" bestFit="1" customWidth="1"/>
    <col min="3646" max="3647" width="12.8515625" style="1" bestFit="1" customWidth="1"/>
    <col min="3648" max="3648" width="9.421875" style="1" bestFit="1" customWidth="1"/>
    <col min="3649" max="3652" width="9.140625" style="1" customWidth="1"/>
    <col min="3653" max="3653" width="9.421875" style="1" bestFit="1" customWidth="1"/>
    <col min="3654" max="3655" width="12.8515625" style="1" bestFit="1" customWidth="1"/>
    <col min="3656" max="3656" width="9.421875" style="1" bestFit="1" customWidth="1"/>
    <col min="3657" max="3660" width="9.140625" style="1" customWidth="1"/>
    <col min="3661" max="3661" width="9.421875" style="1" bestFit="1" customWidth="1"/>
    <col min="3662" max="3663" width="12.8515625" style="1" bestFit="1" customWidth="1"/>
    <col min="3664" max="3664" width="9.421875" style="1" bestFit="1" customWidth="1"/>
    <col min="3665" max="3668" width="9.140625" style="1" customWidth="1"/>
    <col min="3669" max="3669" width="9.421875" style="1" bestFit="1" customWidth="1"/>
    <col min="3670" max="3671" width="12.8515625" style="1" bestFit="1" customWidth="1"/>
    <col min="3672" max="3672" width="9.421875" style="1" bestFit="1" customWidth="1"/>
    <col min="3673" max="3676" width="9.140625" style="1" customWidth="1"/>
    <col min="3677" max="3677" width="9.421875" style="1" bestFit="1" customWidth="1"/>
    <col min="3678" max="3679" width="12.8515625" style="1" bestFit="1" customWidth="1"/>
    <col min="3680" max="3680" width="9.421875" style="1" bestFit="1" customWidth="1"/>
    <col min="3681" max="3684" width="9.140625" style="1" customWidth="1"/>
    <col min="3685" max="3685" width="9.421875" style="1" bestFit="1" customWidth="1"/>
    <col min="3686" max="3687" width="12.8515625" style="1" bestFit="1" customWidth="1"/>
    <col min="3688" max="3688" width="9.421875" style="1" bestFit="1" customWidth="1"/>
    <col min="3689" max="3692" width="9.140625" style="1" customWidth="1"/>
    <col min="3693" max="3693" width="9.421875" style="1" bestFit="1" customWidth="1"/>
    <col min="3694" max="3695" width="12.8515625" style="1" bestFit="1" customWidth="1"/>
    <col min="3696" max="3696" width="9.421875" style="1" bestFit="1" customWidth="1"/>
    <col min="3697" max="3700" width="9.140625" style="1" customWidth="1"/>
    <col min="3701" max="3701" width="9.421875" style="1" bestFit="1" customWidth="1"/>
    <col min="3702" max="3703" width="12.8515625" style="1" bestFit="1" customWidth="1"/>
    <col min="3704" max="3704" width="9.421875" style="1" bestFit="1" customWidth="1"/>
    <col min="3705" max="3708" width="9.140625" style="1" customWidth="1"/>
    <col min="3709" max="3709" width="9.421875" style="1" bestFit="1" customWidth="1"/>
    <col min="3710" max="3711" width="12.8515625" style="1" bestFit="1" customWidth="1"/>
    <col min="3712" max="3712" width="9.421875" style="1" bestFit="1" customWidth="1"/>
    <col min="3713" max="3716" width="9.140625" style="1" customWidth="1"/>
    <col min="3717" max="3717" width="9.421875" style="1" bestFit="1" customWidth="1"/>
    <col min="3718" max="3719" width="12.8515625" style="1" bestFit="1" customWidth="1"/>
    <col min="3720" max="3720" width="9.421875" style="1" bestFit="1" customWidth="1"/>
    <col min="3721" max="3724" width="9.140625" style="1" customWidth="1"/>
    <col min="3725" max="3725" width="9.421875" style="1" bestFit="1" customWidth="1"/>
    <col min="3726" max="3727" width="12.8515625" style="1" bestFit="1" customWidth="1"/>
    <col min="3728" max="3728" width="9.421875" style="1" bestFit="1" customWidth="1"/>
    <col min="3729" max="3732" width="9.140625" style="1" customWidth="1"/>
    <col min="3733" max="3733" width="9.421875" style="1" bestFit="1" customWidth="1"/>
    <col min="3734" max="3735" width="12.8515625" style="1" bestFit="1" customWidth="1"/>
    <col min="3736" max="3736" width="9.421875" style="1" bestFit="1" customWidth="1"/>
    <col min="3737" max="3740" width="9.140625" style="1" customWidth="1"/>
    <col min="3741" max="3741" width="9.421875" style="1" bestFit="1" customWidth="1"/>
    <col min="3742" max="3743" width="12.8515625" style="1" bestFit="1" customWidth="1"/>
    <col min="3744" max="3744" width="9.421875" style="1" bestFit="1" customWidth="1"/>
    <col min="3745" max="3748" width="9.140625" style="1" customWidth="1"/>
    <col min="3749" max="3749" width="9.421875" style="1" bestFit="1" customWidth="1"/>
    <col min="3750" max="3751" width="12.8515625" style="1" bestFit="1" customWidth="1"/>
    <col min="3752" max="3752" width="9.421875" style="1" bestFit="1" customWidth="1"/>
    <col min="3753" max="3756" width="9.140625" style="1" customWidth="1"/>
    <col min="3757" max="3757" width="9.421875" style="1" bestFit="1" customWidth="1"/>
    <col min="3758" max="3759" width="12.8515625" style="1" bestFit="1" customWidth="1"/>
    <col min="3760" max="3760" width="9.421875" style="1" bestFit="1" customWidth="1"/>
    <col min="3761" max="3764" width="9.140625" style="1" customWidth="1"/>
    <col min="3765" max="3765" width="9.421875" style="1" bestFit="1" customWidth="1"/>
    <col min="3766" max="3767" width="12.8515625" style="1" bestFit="1" customWidth="1"/>
    <col min="3768" max="3768" width="9.421875" style="1" bestFit="1" customWidth="1"/>
    <col min="3769" max="3772" width="9.140625" style="1" customWidth="1"/>
    <col min="3773" max="3773" width="9.421875" style="1" bestFit="1" customWidth="1"/>
    <col min="3774" max="3775" width="12.8515625" style="1" bestFit="1" customWidth="1"/>
    <col min="3776" max="3776" width="9.421875" style="1" bestFit="1" customWidth="1"/>
    <col min="3777" max="3780" width="9.140625" style="1" customWidth="1"/>
    <col min="3781" max="3781" width="9.421875" style="1" bestFit="1" customWidth="1"/>
    <col min="3782" max="3783" width="12.8515625" style="1" bestFit="1" customWidth="1"/>
    <col min="3784" max="3784" width="9.421875" style="1" bestFit="1" customWidth="1"/>
    <col min="3785" max="3788" width="9.140625" style="1" customWidth="1"/>
    <col min="3789" max="3789" width="9.421875" style="1" bestFit="1" customWidth="1"/>
    <col min="3790" max="3791" width="12.8515625" style="1" bestFit="1" customWidth="1"/>
    <col min="3792" max="3792" width="9.421875" style="1" bestFit="1" customWidth="1"/>
    <col min="3793" max="3796" width="9.140625" style="1" customWidth="1"/>
    <col min="3797" max="3797" width="9.421875" style="1" bestFit="1" customWidth="1"/>
    <col min="3798" max="3799" width="12.8515625" style="1" bestFit="1" customWidth="1"/>
    <col min="3800" max="3800" width="9.421875" style="1" bestFit="1" customWidth="1"/>
    <col min="3801" max="3804" width="9.140625" style="1" customWidth="1"/>
    <col min="3805" max="3805" width="9.421875" style="1" bestFit="1" customWidth="1"/>
    <col min="3806" max="3807" width="12.8515625" style="1" bestFit="1" customWidth="1"/>
    <col min="3808" max="3808" width="9.421875" style="1" bestFit="1" customWidth="1"/>
    <col min="3809" max="3812" width="9.140625" style="1" customWidth="1"/>
    <col min="3813" max="3813" width="9.421875" style="1" bestFit="1" customWidth="1"/>
    <col min="3814" max="3815" width="12.8515625" style="1" bestFit="1" customWidth="1"/>
    <col min="3816" max="3816" width="9.421875" style="1" bestFit="1" customWidth="1"/>
    <col min="3817" max="3820" width="9.140625" style="1" customWidth="1"/>
    <col min="3821" max="3821" width="9.421875" style="1" bestFit="1" customWidth="1"/>
    <col min="3822" max="3823" width="12.8515625" style="1" bestFit="1" customWidth="1"/>
    <col min="3824" max="3824" width="9.421875" style="1" bestFit="1" customWidth="1"/>
    <col min="3825" max="3828" width="9.140625" style="1" customWidth="1"/>
    <col min="3829" max="3829" width="9.421875" style="1" bestFit="1" customWidth="1"/>
    <col min="3830" max="3831" width="12.8515625" style="1" bestFit="1" customWidth="1"/>
    <col min="3832" max="3832" width="9.421875" style="1" bestFit="1" customWidth="1"/>
    <col min="3833" max="3836" width="9.140625" style="1" customWidth="1"/>
    <col min="3837" max="3837" width="11.57421875" style="1" customWidth="1"/>
    <col min="3838" max="3838" width="16.00390625" style="1" customWidth="1"/>
    <col min="3839" max="3839" width="86.57421875" style="1" customWidth="1"/>
    <col min="3840" max="3840" width="10.140625" style="1" customWidth="1"/>
    <col min="3841" max="3841" width="18.28125" style="1" customWidth="1"/>
    <col min="3842" max="3843" width="9.140625" style="1" hidden="1" customWidth="1"/>
    <col min="3844" max="3844" width="21.421875" style="1" customWidth="1"/>
    <col min="3845" max="3846" width="9.140625" style="1" hidden="1" customWidth="1"/>
    <col min="3847" max="3847" width="25.7109375" style="1" customWidth="1"/>
    <col min="3848" max="3848" width="9.140625" style="1" hidden="1" customWidth="1"/>
    <col min="3849" max="3849" width="4.7109375" style="1" customWidth="1"/>
    <col min="3850" max="3856" width="9.140625" style="1" hidden="1" customWidth="1"/>
    <col min="3857" max="3857" width="15.57421875" style="1" customWidth="1"/>
    <col min="3858" max="3858" width="18.7109375" style="1" customWidth="1"/>
    <col min="3859" max="3859" width="25.7109375" style="1" customWidth="1"/>
    <col min="3860" max="3860" width="15.57421875" style="1" customWidth="1"/>
    <col min="3861" max="3861" width="18.7109375" style="1" customWidth="1"/>
    <col min="3862" max="3862" width="25.7109375" style="1" customWidth="1"/>
    <col min="3863" max="3863" width="15.57421875" style="1" customWidth="1"/>
    <col min="3864" max="3864" width="18.7109375" style="1" customWidth="1"/>
    <col min="3865" max="3865" width="25.7109375" style="1" customWidth="1"/>
    <col min="3866" max="3866" width="9.140625" style="1" customWidth="1"/>
    <col min="3867" max="3867" width="17.421875" style="1" customWidth="1"/>
    <col min="3868" max="3868" width="9.140625" style="1" customWidth="1"/>
    <col min="3869" max="3869" width="9.421875" style="1" bestFit="1" customWidth="1"/>
    <col min="3870" max="3871" width="12.8515625" style="1" bestFit="1" customWidth="1"/>
    <col min="3872" max="3872" width="9.421875" style="1" bestFit="1" customWidth="1"/>
    <col min="3873" max="3876" width="9.140625" style="1" customWidth="1"/>
    <col min="3877" max="3877" width="9.421875" style="1" bestFit="1" customWidth="1"/>
    <col min="3878" max="3879" width="12.8515625" style="1" bestFit="1" customWidth="1"/>
    <col min="3880" max="3880" width="9.421875" style="1" bestFit="1" customWidth="1"/>
    <col min="3881" max="3884" width="9.140625" style="1" customWidth="1"/>
    <col min="3885" max="3885" width="9.421875" style="1" bestFit="1" customWidth="1"/>
    <col min="3886" max="3887" width="12.8515625" style="1" bestFit="1" customWidth="1"/>
    <col min="3888" max="3888" width="9.421875" style="1" bestFit="1" customWidth="1"/>
    <col min="3889" max="3892" width="9.140625" style="1" customWidth="1"/>
    <col min="3893" max="3893" width="9.421875" style="1" bestFit="1" customWidth="1"/>
    <col min="3894" max="3895" width="12.8515625" style="1" bestFit="1" customWidth="1"/>
    <col min="3896" max="3896" width="9.421875" style="1" bestFit="1" customWidth="1"/>
    <col min="3897" max="3900" width="9.140625" style="1" customWidth="1"/>
    <col min="3901" max="3901" width="9.421875" style="1" bestFit="1" customWidth="1"/>
    <col min="3902" max="3903" width="12.8515625" style="1" bestFit="1" customWidth="1"/>
    <col min="3904" max="3904" width="9.421875" style="1" bestFit="1" customWidth="1"/>
    <col min="3905" max="3908" width="9.140625" style="1" customWidth="1"/>
    <col min="3909" max="3909" width="9.421875" style="1" bestFit="1" customWidth="1"/>
    <col min="3910" max="3911" width="12.8515625" style="1" bestFit="1" customWidth="1"/>
    <col min="3912" max="3912" width="9.421875" style="1" bestFit="1" customWidth="1"/>
    <col min="3913" max="3916" width="9.140625" style="1" customWidth="1"/>
    <col min="3917" max="3917" width="9.421875" style="1" bestFit="1" customWidth="1"/>
    <col min="3918" max="3919" width="12.8515625" style="1" bestFit="1" customWidth="1"/>
    <col min="3920" max="3920" width="9.421875" style="1" bestFit="1" customWidth="1"/>
    <col min="3921" max="3924" width="9.140625" style="1" customWidth="1"/>
    <col min="3925" max="3925" width="9.421875" style="1" bestFit="1" customWidth="1"/>
    <col min="3926" max="3927" width="12.8515625" style="1" bestFit="1" customWidth="1"/>
    <col min="3928" max="3928" width="9.421875" style="1" bestFit="1" customWidth="1"/>
    <col min="3929" max="3932" width="9.140625" style="1" customWidth="1"/>
    <col min="3933" max="3933" width="9.421875" style="1" bestFit="1" customWidth="1"/>
    <col min="3934" max="3935" width="12.8515625" style="1" bestFit="1" customWidth="1"/>
    <col min="3936" max="3936" width="9.421875" style="1" bestFit="1" customWidth="1"/>
    <col min="3937" max="3940" width="9.140625" style="1" customWidth="1"/>
    <col min="3941" max="3941" width="9.421875" style="1" bestFit="1" customWidth="1"/>
    <col min="3942" max="3943" width="12.8515625" style="1" bestFit="1" customWidth="1"/>
    <col min="3944" max="3944" width="9.421875" style="1" bestFit="1" customWidth="1"/>
    <col min="3945" max="3948" width="9.140625" style="1" customWidth="1"/>
    <col min="3949" max="3949" width="9.421875" style="1" bestFit="1" customWidth="1"/>
    <col min="3950" max="3951" width="12.8515625" style="1" bestFit="1" customWidth="1"/>
    <col min="3952" max="3952" width="9.421875" style="1" bestFit="1" customWidth="1"/>
    <col min="3953" max="3956" width="9.140625" style="1" customWidth="1"/>
    <col min="3957" max="3957" width="9.421875" style="1" bestFit="1" customWidth="1"/>
    <col min="3958" max="3959" width="12.8515625" style="1" bestFit="1" customWidth="1"/>
    <col min="3960" max="3960" width="9.421875" style="1" bestFit="1" customWidth="1"/>
    <col min="3961" max="3964" width="9.140625" style="1" customWidth="1"/>
    <col min="3965" max="3965" width="9.421875" style="1" bestFit="1" customWidth="1"/>
    <col min="3966" max="3967" width="12.8515625" style="1" bestFit="1" customWidth="1"/>
    <col min="3968" max="3968" width="9.421875" style="1" bestFit="1" customWidth="1"/>
    <col min="3969" max="3972" width="9.140625" style="1" customWidth="1"/>
    <col min="3973" max="3973" width="9.421875" style="1" bestFit="1" customWidth="1"/>
    <col min="3974" max="3975" width="12.8515625" style="1" bestFit="1" customWidth="1"/>
    <col min="3976" max="3976" width="9.421875" style="1" bestFit="1" customWidth="1"/>
    <col min="3977" max="3980" width="9.140625" style="1" customWidth="1"/>
    <col min="3981" max="3981" width="9.421875" style="1" bestFit="1" customWidth="1"/>
    <col min="3982" max="3983" width="12.8515625" style="1" bestFit="1" customWidth="1"/>
    <col min="3984" max="3984" width="9.421875" style="1" bestFit="1" customWidth="1"/>
    <col min="3985" max="3988" width="9.140625" style="1" customWidth="1"/>
    <col min="3989" max="3989" width="9.421875" style="1" bestFit="1" customWidth="1"/>
    <col min="3990" max="3991" width="12.8515625" style="1" bestFit="1" customWidth="1"/>
    <col min="3992" max="3992" width="9.421875" style="1" bestFit="1" customWidth="1"/>
    <col min="3993" max="3996" width="9.140625" style="1" customWidth="1"/>
    <col min="3997" max="3997" width="9.421875" style="1" bestFit="1" customWidth="1"/>
    <col min="3998" max="3999" width="12.8515625" style="1" bestFit="1" customWidth="1"/>
    <col min="4000" max="4000" width="9.421875" style="1" bestFit="1" customWidth="1"/>
    <col min="4001" max="4004" width="9.140625" style="1" customWidth="1"/>
    <col min="4005" max="4005" width="9.421875" style="1" bestFit="1" customWidth="1"/>
    <col min="4006" max="4007" width="12.8515625" style="1" bestFit="1" customWidth="1"/>
    <col min="4008" max="4008" width="9.421875" style="1" bestFit="1" customWidth="1"/>
    <col min="4009" max="4012" width="9.140625" style="1" customWidth="1"/>
    <col min="4013" max="4013" width="9.421875" style="1" bestFit="1" customWidth="1"/>
    <col min="4014" max="4015" width="12.8515625" style="1" bestFit="1" customWidth="1"/>
    <col min="4016" max="4016" width="9.421875" style="1" bestFit="1" customWidth="1"/>
    <col min="4017" max="4020" width="9.140625" style="1" customWidth="1"/>
    <col min="4021" max="4021" width="9.421875" style="1" bestFit="1" customWidth="1"/>
    <col min="4022" max="4023" width="12.8515625" style="1" bestFit="1" customWidth="1"/>
    <col min="4024" max="4024" width="9.421875" style="1" bestFit="1" customWidth="1"/>
    <col min="4025" max="4028" width="9.140625" style="1" customWidth="1"/>
    <col min="4029" max="4029" width="9.421875" style="1" bestFit="1" customWidth="1"/>
    <col min="4030" max="4031" width="12.8515625" style="1" bestFit="1" customWidth="1"/>
    <col min="4032" max="4032" width="9.421875" style="1" bestFit="1" customWidth="1"/>
    <col min="4033" max="4036" width="9.140625" style="1" customWidth="1"/>
    <col min="4037" max="4037" width="9.421875" style="1" bestFit="1" customWidth="1"/>
    <col min="4038" max="4039" width="12.8515625" style="1" bestFit="1" customWidth="1"/>
    <col min="4040" max="4040" width="9.421875" style="1" bestFit="1" customWidth="1"/>
    <col min="4041" max="4044" width="9.140625" style="1" customWidth="1"/>
    <col min="4045" max="4045" width="9.421875" style="1" bestFit="1" customWidth="1"/>
    <col min="4046" max="4047" width="12.8515625" style="1" bestFit="1" customWidth="1"/>
    <col min="4048" max="4048" width="9.421875" style="1" bestFit="1" customWidth="1"/>
    <col min="4049" max="4052" width="9.140625" style="1" customWidth="1"/>
    <col min="4053" max="4053" width="9.421875" style="1" bestFit="1" customWidth="1"/>
    <col min="4054" max="4055" width="12.8515625" style="1" bestFit="1" customWidth="1"/>
    <col min="4056" max="4056" width="9.421875" style="1" bestFit="1" customWidth="1"/>
    <col min="4057" max="4060" width="9.140625" style="1" customWidth="1"/>
    <col min="4061" max="4061" width="9.421875" style="1" bestFit="1" customWidth="1"/>
    <col min="4062" max="4063" width="12.8515625" style="1" bestFit="1" customWidth="1"/>
    <col min="4064" max="4064" width="9.421875" style="1" bestFit="1" customWidth="1"/>
    <col min="4065" max="4068" width="9.140625" style="1" customWidth="1"/>
    <col min="4069" max="4069" width="9.421875" style="1" bestFit="1" customWidth="1"/>
    <col min="4070" max="4071" width="12.8515625" style="1" bestFit="1" customWidth="1"/>
    <col min="4072" max="4072" width="9.421875" style="1" bestFit="1" customWidth="1"/>
    <col min="4073" max="4076" width="9.140625" style="1" customWidth="1"/>
    <col min="4077" max="4077" width="9.421875" style="1" bestFit="1" customWidth="1"/>
    <col min="4078" max="4079" width="12.8515625" style="1" bestFit="1" customWidth="1"/>
    <col min="4080" max="4080" width="9.421875" style="1" bestFit="1" customWidth="1"/>
    <col min="4081" max="4084" width="9.140625" style="1" customWidth="1"/>
    <col min="4085" max="4085" width="9.421875" style="1" bestFit="1" customWidth="1"/>
    <col min="4086" max="4087" width="12.8515625" style="1" bestFit="1" customWidth="1"/>
    <col min="4088" max="4088" width="9.421875" style="1" bestFit="1" customWidth="1"/>
    <col min="4089" max="4092" width="9.140625" style="1" customWidth="1"/>
    <col min="4093" max="4093" width="11.57421875" style="1" customWidth="1"/>
    <col min="4094" max="4094" width="16.00390625" style="1" customWidth="1"/>
    <col min="4095" max="4095" width="86.57421875" style="1" customWidth="1"/>
    <col min="4096" max="4096" width="10.140625" style="1" customWidth="1"/>
    <col min="4097" max="4097" width="18.28125" style="1" customWidth="1"/>
    <col min="4098" max="4099" width="9.140625" style="1" hidden="1" customWidth="1"/>
    <col min="4100" max="4100" width="21.421875" style="1" customWidth="1"/>
    <col min="4101" max="4102" width="9.140625" style="1" hidden="1" customWidth="1"/>
    <col min="4103" max="4103" width="25.7109375" style="1" customWidth="1"/>
    <col min="4104" max="4104" width="9.140625" style="1" hidden="1" customWidth="1"/>
    <col min="4105" max="4105" width="4.7109375" style="1" customWidth="1"/>
    <col min="4106" max="4112" width="9.140625" style="1" hidden="1" customWidth="1"/>
    <col min="4113" max="4113" width="15.57421875" style="1" customWidth="1"/>
    <col min="4114" max="4114" width="18.7109375" style="1" customWidth="1"/>
    <col min="4115" max="4115" width="25.7109375" style="1" customWidth="1"/>
    <col min="4116" max="4116" width="15.57421875" style="1" customWidth="1"/>
    <col min="4117" max="4117" width="18.7109375" style="1" customWidth="1"/>
    <col min="4118" max="4118" width="25.7109375" style="1" customWidth="1"/>
    <col min="4119" max="4119" width="15.57421875" style="1" customWidth="1"/>
    <col min="4120" max="4120" width="18.7109375" style="1" customWidth="1"/>
    <col min="4121" max="4121" width="25.7109375" style="1" customWidth="1"/>
    <col min="4122" max="4122" width="9.140625" style="1" customWidth="1"/>
    <col min="4123" max="4123" width="17.421875" style="1" customWidth="1"/>
    <col min="4124" max="4124" width="9.140625" style="1" customWidth="1"/>
    <col min="4125" max="4125" width="9.421875" style="1" bestFit="1" customWidth="1"/>
    <col min="4126" max="4127" width="12.8515625" style="1" bestFit="1" customWidth="1"/>
    <col min="4128" max="4128" width="9.421875" style="1" bestFit="1" customWidth="1"/>
    <col min="4129" max="4132" width="9.140625" style="1" customWidth="1"/>
    <col min="4133" max="4133" width="9.421875" style="1" bestFit="1" customWidth="1"/>
    <col min="4134" max="4135" width="12.8515625" style="1" bestFit="1" customWidth="1"/>
    <col min="4136" max="4136" width="9.421875" style="1" bestFit="1" customWidth="1"/>
    <col min="4137" max="4140" width="9.140625" style="1" customWidth="1"/>
    <col min="4141" max="4141" width="9.421875" style="1" bestFit="1" customWidth="1"/>
    <col min="4142" max="4143" width="12.8515625" style="1" bestFit="1" customWidth="1"/>
    <col min="4144" max="4144" width="9.421875" style="1" bestFit="1" customWidth="1"/>
    <col min="4145" max="4148" width="9.140625" style="1" customWidth="1"/>
    <col min="4149" max="4149" width="9.421875" style="1" bestFit="1" customWidth="1"/>
    <col min="4150" max="4151" width="12.8515625" style="1" bestFit="1" customWidth="1"/>
    <col min="4152" max="4152" width="9.421875" style="1" bestFit="1" customWidth="1"/>
    <col min="4153" max="4156" width="9.140625" style="1" customWidth="1"/>
    <col min="4157" max="4157" width="9.421875" style="1" bestFit="1" customWidth="1"/>
    <col min="4158" max="4159" width="12.8515625" style="1" bestFit="1" customWidth="1"/>
    <col min="4160" max="4160" width="9.421875" style="1" bestFit="1" customWidth="1"/>
    <col min="4161" max="4164" width="9.140625" style="1" customWidth="1"/>
    <col min="4165" max="4165" width="9.421875" style="1" bestFit="1" customWidth="1"/>
    <col min="4166" max="4167" width="12.8515625" style="1" bestFit="1" customWidth="1"/>
    <col min="4168" max="4168" width="9.421875" style="1" bestFit="1" customWidth="1"/>
    <col min="4169" max="4172" width="9.140625" style="1" customWidth="1"/>
    <col min="4173" max="4173" width="9.421875" style="1" bestFit="1" customWidth="1"/>
    <col min="4174" max="4175" width="12.8515625" style="1" bestFit="1" customWidth="1"/>
    <col min="4176" max="4176" width="9.421875" style="1" bestFit="1" customWidth="1"/>
    <col min="4177" max="4180" width="9.140625" style="1" customWidth="1"/>
    <col min="4181" max="4181" width="9.421875" style="1" bestFit="1" customWidth="1"/>
    <col min="4182" max="4183" width="12.8515625" style="1" bestFit="1" customWidth="1"/>
    <col min="4184" max="4184" width="9.421875" style="1" bestFit="1" customWidth="1"/>
    <col min="4185" max="4188" width="9.140625" style="1" customWidth="1"/>
    <col min="4189" max="4189" width="9.421875" style="1" bestFit="1" customWidth="1"/>
    <col min="4190" max="4191" width="12.8515625" style="1" bestFit="1" customWidth="1"/>
    <col min="4192" max="4192" width="9.421875" style="1" bestFit="1" customWidth="1"/>
    <col min="4193" max="4196" width="9.140625" style="1" customWidth="1"/>
    <col min="4197" max="4197" width="9.421875" style="1" bestFit="1" customWidth="1"/>
    <col min="4198" max="4199" width="12.8515625" style="1" bestFit="1" customWidth="1"/>
    <col min="4200" max="4200" width="9.421875" style="1" bestFit="1" customWidth="1"/>
    <col min="4201" max="4204" width="9.140625" style="1" customWidth="1"/>
    <col min="4205" max="4205" width="9.421875" style="1" bestFit="1" customWidth="1"/>
    <col min="4206" max="4207" width="12.8515625" style="1" bestFit="1" customWidth="1"/>
    <col min="4208" max="4208" width="9.421875" style="1" bestFit="1" customWidth="1"/>
    <col min="4209" max="4212" width="9.140625" style="1" customWidth="1"/>
    <col min="4213" max="4213" width="9.421875" style="1" bestFit="1" customWidth="1"/>
    <col min="4214" max="4215" width="12.8515625" style="1" bestFit="1" customWidth="1"/>
    <col min="4216" max="4216" width="9.421875" style="1" bestFit="1" customWidth="1"/>
    <col min="4217" max="4220" width="9.140625" style="1" customWidth="1"/>
    <col min="4221" max="4221" width="9.421875" style="1" bestFit="1" customWidth="1"/>
    <col min="4222" max="4223" width="12.8515625" style="1" bestFit="1" customWidth="1"/>
    <col min="4224" max="4224" width="9.421875" style="1" bestFit="1" customWidth="1"/>
    <col min="4225" max="4228" width="9.140625" style="1" customWidth="1"/>
    <col min="4229" max="4229" width="9.421875" style="1" bestFit="1" customWidth="1"/>
    <col min="4230" max="4231" width="12.8515625" style="1" bestFit="1" customWidth="1"/>
    <col min="4232" max="4232" width="9.421875" style="1" bestFit="1" customWidth="1"/>
    <col min="4233" max="4236" width="9.140625" style="1" customWidth="1"/>
    <col min="4237" max="4237" width="9.421875" style="1" bestFit="1" customWidth="1"/>
    <col min="4238" max="4239" width="12.8515625" style="1" bestFit="1" customWidth="1"/>
    <col min="4240" max="4240" width="9.421875" style="1" bestFit="1" customWidth="1"/>
    <col min="4241" max="4244" width="9.140625" style="1" customWidth="1"/>
    <col min="4245" max="4245" width="9.421875" style="1" bestFit="1" customWidth="1"/>
    <col min="4246" max="4247" width="12.8515625" style="1" bestFit="1" customWidth="1"/>
    <col min="4248" max="4248" width="9.421875" style="1" bestFit="1" customWidth="1"/>
    <col min="4249" max="4252" width="9.140625" style="1" customWidth="1"/>
    <col min="4253" max="4253" width="9.421875" style="1" bestFit="1" customWidth="1"/>
    <col min="4254" max="4255" width="12.8515625" style="1" bestFit="1" customWidth="1"/>
    <col min="4256" max="4256" width="9.421875" style="1" bestFit="1" customWidth="1"/>
    <col min="4257" max="4260" width="9.140625" style="1" customWidth="1"/>
    <col min="4261" max="4261" width="9.421875" style="1" bestFit="1" customWidth="1"/>
    <col min="4262" max="4263" width="12.8515625" style="1" bestFit="1" customWidth="1"/>
    <col min="4264" max="4264" width="9.421875" style="1" bestFit="1" customWidth="1"/>
    <col min="4265" max="4268" width="9.140625" style="1" customWidth="1"/>
    <col min="4269" max="4269" width="9.421875" style="1" bestFit="1" customWidth="1"/>
    <col min="4270" max="4271" width="12.8515625" style="1" bestFit="1" customWidth="1"/>
    <col min="4272" max="4272" width="9.421875" style="1" bestFit="1" customWidth="1"/>
    <col min="4273" max="4276" width="9.140625" style="1" customWidth="1"/>
    <col min="4277" max="4277" width="9.421875" style="1" bestFit="1" customWidth="1"/>
    <col min="4278" max="4279" width="12.8515625" style="1" bestFit="1" customWidth="1"/>
    <col min="4280" max="4280" width="9.421875" style="1" bestFit="1" customWidth="1"/>
    <col min="4281" max="4284" width="9.140625" style="1" customWidth="1"/>
    <col min="4285" max="4285" width="9.421875" style="1" bestFit="1" customWidth="1"/>
    <col min="4286" max="4287" width="12.8515625" style="1" bestFit="1" customWidth="1"/>
    <col min="4288" max="4288" width="9.421875" style="1" bestFit="1" customWidth="1"/>
    <col min="4289" max="4292" width="9.140625" style="1" customWidth="1"/>
    <col min="4293" max="4293" width="9.421875" style="1" bestFit="1" customWidth="1"/>
    <col min="4294" max="4295" width="12.8515625" style="1" bestFit="1" customWidth="1"/>
    <col min="4296" max="4296" width="9.421875" style="1" bestFit="1" customWidth="1"/>
    <col min="4297" max="4300" width="9.140625" style="1" customWidth="1"/>
    <col min="4301" max="4301" width="9.421875" style="1" bestFit="1" customWidth="1"/>
    <col min="4302" max="4303" width="12.8515625" style="1" bestFit="1" customWidth="1"/>
    <col min="4304" max="4304" width="9.421875" style="1" bestFit="1" customWidth="1"/>
    <col min="4305" max="4308" width="9.140625" style="1" customWidth="1"/>
    <col min="4309" max="4309" width="9.421875" style="1" bestFit="1" customWidth="1"/>
    <col min="4310" max="4311" width="12.8515625" style="1" bestFit="1" customWidth="1"/>
    <col min="4312" max="4312" width="9.421875" style="1" bestFit="1" customWidth="1"/>
    <col min="4313" max="4316" width="9.140625" style="1" customWidth="1"/>
    <col min="4317" max="4317" width="9.421875" style="1" bestFit="1" customWidth="1"/>
    <col min="4318" max="4319" width="12.8515625" style="1" bestFit="1" customWidth="1"/>
    <col min="4320" max="4320" width="9.421875" style="1" bestFit="1" customWidth="1"/>
    <col min="4321" max="4324" width="9.140625" style="1" customWidth="1"/>
    <col min="4325" max="4325" width="9.421875" style="1" bestFit="1" customWidth="1"/>
    <col min="4326" max="4327" width="12.8515625" style="1" bestFit="1" customWidth="1"/>
    <col min="4328" max="4328" width="9.421875" style="1" bestFit="1" customWidth="1"/>
    <col min="4329" max="4332" width="9.140625" style="1" customWidth="1"/>
    <col min="4333" max="4333" width="9.421875" style="1" bestFit="1" customWidth="1"/>
    <col min="4334" max="4335" width="12.8515625" style="1" bestFit="1" customWidth="1"/>
    <col min="4336" max="4336" width="9.421875" style="1" bestFit="1" customWidth="1"/>
    <col min="4337" max="4340" width="9.140625" style="1" customWidth="1"/>
    <col min="4341" max="4341" width="9.421875" style="1" bestFit="1" customWidth="1"/>
    <col min="4342" max="4343" width="12.8515625" style="1" bestFit="1" customWidth="1"/>
    <col min="4344" max="4344" width="9.421875" style="1" bestFit="1" customWidth="1"/>
    <col min="4345" max="4348" width="9.140625" style="1" customWidth="1"/>
    <col min="4349" max="4349" width="11.57421875" style="1" customWidth="1"/>
    <col min="4350" max="4350" width="16.00390625" style="1" customWidth="1"/>
    <col min="4351" max="4351" width="86.57421875" style="1" customWidth="1"/>
    <col min="4352" max="4352" width="10.140625" style="1" customWidth="1"/>
    <col min="4353" max="4353" width="18.28125" style="1" customWidth="1"/>
    <col min="4354" max="4355" width="9.140625" style="1" hidden="1" customWidth="1"/>
    <col min="4356" max="4356" width="21.421875" style="1" customWidth="1"/>
    <col min="4357" max="4358" width="9.140625" style="1" hidden="1" customWidth="1"/>
    <col min="4359" max="4359" width="25.7109375" style="1" customWidth="1"/>
    <col min="4360" max="4360" width="9.140625" style="1" hidden="1" customWidth="1"/>
    <col min="4361" max="4361" width="4.7109375" style="1" customWidth="1"/>
    <col min="4362" max="4368" width="9.140625" style="1" hidden="1" customWidth="1"/>
    <col min="4369" max="4369" width="15.57421875" style="1" customWidth="1"/>
    <col min="4370" max="4370" width="18.7109375" style="1" customWidth="1"/>
    <col min="4371" max="4371" width="25.7109375" style="1" customWidth="1"/>
    <col min="4372" max="4372" width="15.57421875" style="1" customWidth="1"/>
    <col min="4373" max="4373" width="18.7109375" style="1" customWidth="1"/>
    <col min="4374" max="4374" width="25.7109375" style="1" customWidth="1"/>
    <col min="4375" max="4375" width="15.57421875" style="1" customWidth="1"/>
    <col min="4376" max="4376" width="18.7109375" style="1" customWidth="1"/>
    <col min="4377" max="4377" width="25.7109375" style="1" customWidth="1"/>
    <col min="4378" max="4378" width="9.140625" style="1" customWidth="1"/>
    <col min="4379" max="4379" width="17.421875" style="1" customWidth="1"/>
    <col min="4380" max="4380" width="9.140625" style="1" customWidth="1"/>
    <col min="4381" max="4381" width="9.421875" style="1" bestFit="1" customWidth="1"/>
    <col min="4382" max="4383" width="12.8515625" style="1" bestFit="1" customWidth="1"/>
    <col min="4384" max="4384" width="9.421875" style="1" bestFit="1" customWidth="1"/>
    <col min="4385" max="4388" width="9.140625" style="1" customWidth="1"/>
    <col min="4389" max="4389" width="9.421875" style="1" bestFit="1" customWidth="1"/>
    <col min="4390" max="4391" width="12.8515625" style="1" bestFit="1" customWidth="1"/>
    <col min="4392" max="4392" width="9.421875" style="1" bestFit="1" customWidth="1"/>
    <col min="4393" max="4396" width="9.140625" style="1" customWidth="1"/>
    <col min="4397" max="4397" width="9.421875" style="1" bestFit="1" customWidth="1"/>
    <col min="4398" max="4399" width="12.8515625" style="1" bestFit="1" customWidth="1"/>
    <col min="4400" max="4400" width="9.421875" style="1" bestFit="1" customWidth="1"/>
    <col min="4401" max="4404" width="9.140625" style="1" customWidth="1"/>
    <col min="4405" max="4405" width="9.421875" style="1" bestFit="1" customWidth="1"/>
    <col min="4406" max="4407" width="12.8515625" style="1" bestFit="1" customWidth="1"/>
    <col min="4408" max="4408" width="9.421875" style="1" bestFit="1" customWidth="1"/>
    <col min="4409" max="4412" width="9.140625" style="1" customWidth="1"/>
    <col min="4413" max="4413" width="9.421875" style="1" bestFit="1" customWidth="1"/>
    <col min="4414" max="4415" width="12.8515625" style="1" bestFit="1" customWidth="1"/>
    <col min="4416" max="4416" width="9.421875" style="1" bestFit="1" customWidth="1"/>
    <col min="4417" max="4420" width="9.140625" style="1" customWidth="1"/>
    <col min="4421" max="4421" width="9.421875" style="1" bestFit="1" customWidth="1"/>
    <col min="4422" max="4423" width="12.8515625" style="1" bestFit="1" customWidth="1"/>
    <col min="4424" max="4424" width="9.421875" style="1" bestFit="1" customWidth="1"/>
    <col min="4425" max="4428" width="9.140625" style="1" customWidth="1"/>
    <col min="4429" max="4429" width="9.421875" style="1" bestFit="1" customWidth="1"/>
    <col min="4430" max="4431" width="12.8515625" style="1" bestFit="1" customWidth="1"/>
    <col min="4432" max="4432" width="9.421875" style="1" bestFit="1" customWidth="1"/>
    <col min="4433" max="4436" width="9.140625" style="1" customWidth="1"/>
    <col min="4437" max="4437" width="9.421875" style="1" bestFit="1" customWidth="1"/>
    <col min="4438" max="4439" width="12.8515625" style="1" bestFit="1" customWidth="1"/>
    <col min="4440" max="4440" width="9.421875" style="1" bestFit="1" customWidth="1"/>
    <col min="4441" max="4444" width="9.140625" style="1" customWidth="1"/>
    <col min="4445" max="4445" width="9.421875" style="1" bestFit="1" customWidth="1"/>
    <col min="4446" max="4447" width="12.8515625" style="1" bestFit="1" customWidth="1"/>
    <col min="4448" max="4448" width="9.421875" style="1" bestFit="1" customWidth="1"/>
    <col min="4449" max="4452" width="9.140625" style="1" customWidth="1"/>
    <col min="4453" max="4453" width="9.421875" style="1" bestFit="1" customWidth="1"/>
    <col min="4454" max="4455" width="12.8515625" style="1" bestFit="1" customWidth="1"/>
    <col min="4456" max="4456" width="9.421875" style="1" bestFit="1" customWidth="1"/>
    <col min="4457" max="4460" width="9.140625" style="1" customWidth="1"/>
    <col min="4461" max="4461" width="9.421875" style="1" bestFit="1" customWidth="1"/>
    <col min="4462" max="4463" width="12.8515625" style="1" bestFit="1" customWidth="1"/>
    <col min="4464" max="4464" width="9.421875" style="1" bestFit="1" customWidth="1"/>
    <col min="4465" max="4468" width="9.140625" style="1" customWidth="1"/>
    <col min="4469" max="4469" width="9.421875" style="1" bestFit="1" customWidth="1"/>
    <col min="4470" max="4471" width="12.8515625" style="1" bestFit="1" customWidth="1"/>
    <col min="4472" max="4472" width="9.421875" style="1" bestFit="1" customWidth="1"/>
    <col min="4473" max="4476" width="9.140625" style="1" customWidth="1"/>
    <col min="4477" max="4477" width="9.421875" style="1" bestFit="1" customWidth="1"/>
    <col min="4478" max="4479" width="12.8515625" style="1" bestFit="1" customWidth="1"/>
    <col min="4480" max="4480" width="9.421875" style="1" bestFit="1" customWidth="1"/>
    <col min="4481" max="4484" width="9.140625" style="1" customWidth="1"/>
    <col min="4485" max="4485" width="9.421875" style="1" bestFit="1" customWidth="1"/>
    <col min="4486" max="4487" width="12.8515625" style="1" bestFit="1" customWidth="1"/>
    <col min="4488" max="4488" width="9.421875" style="1" bestFit="1" customWidth="1"/>
    <col min="4489" max="4492" width="9.140625" style="1" customWidth="1"/>
    <col min="4493" max="4493" width="9.421875" style="1" bestFit="1" customWidth="1"/>
    <col min="4494" max="4495" width="12.8515625" style="1" bestFit="1" customWidth="1"/>
    <col min="4496" max="4496" width="9.421875" style="1" bestFit="1" customWidth="1"/>
    <col min="4497" max="4500" width="9.140625" style="1" customWidth="1"/>
    <col min="4501" max="4501" width="9.421875" style="1" bestFit="1" customWidth="1"/>
    <col min="4502" max="4503" width="12.8515625" style="1" bestFit="1" customWidth="1"/>
    <col min="4504" max="4504" width="9.421875" style="1" bestFit="1" customWidth="1"/>
    <col min="4505" max="4508" width="9.140625" style="1" customWidth="1"/>
    <col min="4509" max="4509" width="9.421875" style="1" bestFit="1" customWidth="1"/>
    <col min="4510" max="4511" width="12.8515625" style="1" bestFit="1" customWidth="1"/>
    <col min="4512" max="4512" width="9.421875" style="1" bestFit="1" customWidth="1"/>
    <col min="4513" max="4516" width="9.140625" style="1" customWidth="1"/>
    <col min="4517" max="4517" width="9.421875" style="1" bestFit="1" customWidth="1"/>
    <col min="4518" max="4519" width="12.8515625" style="1" bestFit="1" customWidth="1"/>
    <col min="4520" max="4520" width="9.421875" style="1" bestFit="1" customWidth="1"/>
    <col min="4521" max="4524" width="9.140625" style="1" customWidth="1"/>
    <col min="4525" max="4525" width="9.421875" style="1" bestFit="1" customWidth="1"/>
    <col min="4526" max="4527" width="12.8515625" style="1" bestFit="1" customWidth="1"/>
    <col min="4528" max="4528" width="9.421875" style="1" bestFit="1" customWidth="1"/>
    <col min="4529" max="4532" width="9.140625" style="1" customWidth="1"/>
    <col min="4533" max="4533" width="9.421875" style="1" bestFit="1" customWidth="1"/>
    <col min="4534" max="4535" width="12.8515625" style="1" bestFit="1" customWidth="1"/>
    <col min="4536" max="4536" width="9.421875" style="1" bestFit="1" customWidth="1"/>
    <col min="4537" max="4540" width="9.140625" style="1" customWidth="1"/>
    <col min="4541" max="4541" width="9.421875" style="1" bestFit="1" customWidth="1"/>
    <col min="4542" max="4543" width="12.8515625" style="1" bestFit="1" customWidth="1"/>
    <col min="4544" max="4544" width="9.421875" style="1" bestFit="1" customWidth="1"/>
    <col min="4545" max="4548" width="9.140625" style="1" customWidth="1"/>
    <col min="4549" max="4549" width="9.421875" style="1" bestFit="1" customWidth="1"/>
    <col min="4550" max="4551" width="12.8515625" style="1" bestFit="1" customWidth="1"/>
    <col min="4552" max="4552" width="9.421875" style="1" bestFit="1" customWidth="1"/>
    <col min="4553" max="4556" width="9.140625" style="1" customWidth="1"/>
    <col min="4557" max="4557" width="9.421875" style="1" bestFit="1" customWidth="1"/>
    <col min="4558" max="4559" width="12.8515625" style="1" bestFit="1" customWidth="1"/>
    <col min="4560" max="4560" width="9.421875" style="1" bestFit="1" customWidth="1"/>
    <col min="4561" max="4564" width="9.140625" style="1" customWidth="1"/>
    <col min="4565" max="4565" width="9.421875" style="1" bestFit="1" customWidth="1"/>
    <col min="4566" max="4567" width="12.8515625" style="1" bestFit="1" customWidth="1"/>
    <col min="4568" max="4568" width="9.421875" style="1" bestFit="1" customWidth="1"/>
    <col min="4569" max="4572" width="9.140625" style="1" customWidth="1"/>
    <col min="4573" max="4573" width="9.421875" style="1" bestFit="1" customWidth="1"/>
    <col min="4574" max="4575" width="12.8515625" style="1" bestFit="1" customWidth="1"/>
    <col min="4576" max="4576" width="9.421875" style="1" bestFit="1" customWidth="1"/>
    <col min="4577" max="4580" width="9.140625" style="1" customWidth="1"/>
    <col min="4581" max="4581" width="9.421875" style="1" bestFit="1" customWidth="1"/>
    <col min="4582" max="4583" width="12.8515625" style="1" bestFit="1" customWidth="1"/>
    <col min="4584" max="4584" width="9.421875" style="1" bestFit="1" customWidth="1"/>
    <col min="4585" max="4588" width="9.140625" style="1" customWidth="1"/>
    <col min="4589" max="4589" width="9.421875" style="1" bestFit="1" customWidth="1"/>
    <col min="4590" max="4591" width="12.8515625" style="1" bestFit="1" customWidth="1"/>
    <col min="4592" max="4592" width="9.421875" style="1" bestFit="1" customWidth="1"/>
    <col min="4593" max="4596" width="9.140625" style="1" customWidth="1"/>
    <col min="4597" max="4597" width="9.421875" style="1" bestFit="1" customWidth="1"/>
    <col min="4598" max="4599" width="12.8515625" style="1" bestFit="1" customWidth="1"/>
    <col min="4600" max="4600" width="9.421875" style="1" bestFit="1" customWidth="1"/>
    <col min="4601" max="4604" width="9.140625" style="1" customWidth="1"/>
    <col min="4605" max="4605" width="11.57421875" style="1" customWidth="1"/>
    <col min="4606" max="4606" width="16.00390625" style="1" customWidth="1"/>
    <col min="4607" max="4607" width="86.57421875" style="1" customWidth="1"/>
    <col min="4608" max="4608" width="10.140625" style="1" customWidth="1"/>
    <col min="4609" max="4609" width="18.28125" style="1" customWidth="1"/>
    <col min="4610" max="4611" width="9.140625" style="1" hidden="1" customWidth="1"/>
    <col min="4612" max="4612" width="21.421875" style="1" customWidth="1"/>
    <col min="4613" max="4614" width="9.140625" style="1" hidden="1" customWidth="1"/>
    <col min="4615" max="4615" width="25.7109375" style="1" customWidth="1"/>
    <col min="4616" max="4616" width="9.140625" style="1" hidden="1" customWidth="1"/>
    <col min="4617" max="4617" width="4.7109375" style="1" customWidth="1"/>
    <col min="4618" max="4624" width="9.140625" style="1" hidden="1" customWidth="1"/>
    <col min="4625" max="4625" width="15.57421875" style="1" customWidth="1"/>
    <col min="4626" max="4626" width="18.7109375" style="1" customWidth="1"/>
    <col min="4627" max="4627" width="25.7109375" style="1" customWidth="1"/>
    <col min="4628" max="4628" width="15.57421875" style="1" customWidth="1"/>
    <col min="4629" max="4629" width="18.7109375" style="1" customWidth="1"/>
    <col min="4630" max="4630" width="25.7109375" style="1" customWidth="1"/>
    <col min="4631" max="4631" width="15.57421875" style="1" customWidth="1"/>
    <col min="4632" max="4632" width="18.7109375" style="1" customWidth="1"/>
    <col min="4633" max="4633" width="25.7109375" style="1" customWidth="1"/>
    <col min="4634" max="4634" width="9.140625" style="1" customWidth="1"/>
    <col min="4635" max="4635" width="17.421875" style="1" customWidth="1"/>
    <col min="4636" max="4636" width="9.140625" style="1" customWidth="1"/>
    <col min="4637" max="4637" width="9.421875" style="1" bestFit="1" customWidth="1"/>
    <col min="4638" max="4639" width="12.8515625" style="1" bestFit="1" customWidth="1"/>
    <col min="4640" max="4640" width="9.421875" style="1" bestFit="1" customWidth="1"/>
    <col min="4641" max="4644" width="9.140625" style="1" customWidth="1"/>
    <col min="4645" max="4645" width="9.421875" style="1" bestFit="1" customWidth="1"/>
    <col min="4646" max="4647" width="12.8515625" style="1" bestFit="1" customWidth="1"/>
    <col min="4648" max="4648" width="9.421875" style="1" bestFit="1" customWidth="1"/>
    <col min="4649" max="4652" width="9.140625" style="1" customWidth="1"/>
    <col min="4653" max="4653" width="9.421875" style="1" bestFit="1" customWidth="1"/>
    <col min="4654" max="4655" width="12.8515625" style="1" bestFit="1" customWidth="1"/>
    <col min="4656" max="4656" width="9.421875" style="1" bestFit="1" customWidth="1"/>
    <col min="4657" max="4660" width="9.140625" style="1" customWidth="1"/>
    <col min="4661" max="4661" width="9.421875" style="1" bestFit="1" customWidth="1"/>
    <col min="4662" max="4663" width="12.8515625" style="1" bestFit="1" customWidth="1"/>
    <col min="4664" max="4664" width="9.421875" style="1" bestFit="1" customWidth="1"/>
    <col min="4665" max="4668" width="9.140625" style="1" customWidth="1"/>
    <col min="4669" max="4669" width="9.421875" style="1" bestFit="1" customWidth="1"/>
    <col min="4670" max="4671" width="12.8515625" style="1" bestFit="1" customWidth="1"/>
    <col min="4672" max="4672" width="9.421875" style="1" bestFit="1" customWidth="1"/>
    <col min="4673" max="4676" width="9.140625" style="1" customWidth="1"/>
    <col min="4677" max="4677" width="9.421875" style="1" bestFit="1" customWidth="1"/>
    <col min="4678" max="4679" width="12.8515625" style="1" bestFit="1" customWidth="1"/>
    <col min="4680" max="4680" width="9.421875" style="1" bestFit="1" customWidth="1"/>
    <col min="4681" max="4684" width="9.140625" style="1" customWidth="1"/>
    <col min="4685" max="4685" width="9.421875" style="1" bestFit="1" customWidth="1"/>
    <col min="4686" max="4687" width="12.8515625" style="1" bestFit="1" customWidth="1"/>
    <col min="4688" max="4688" width="9.421875" style="1" bestFit="1" customWidth="1"/>
    <col min="4689" max="4692" width="9.140625" style="1" customWidth="1"/>
    <col min="4693" max="4693" width="9.421875" style="1" bestFit="1" customWidth="1"/>
    <col min="4694" max="4695" width="12.8515625" style="1" bestFit="1" customWidth="1"/>
    <col min="4696" max="4696" width="9.421875" style="1" bestFit="1" customWidth="1"/>
    <col min="4697" max="4700" width="9.140625" style="1" customWidth="1"/>
    <col min="4701" max="4701" width="9.421875" style="1" bestFit="1" customWidth="1"/>
    <col min="4702" max="4703" width="12.8515625" style="1" bestFit="1" customWidth="1"/>
    <col min="4704" max="4704" width="9.421875" style="1" bestFit="1" customWidth="1"/>
    <col min="4705" max="4708" width="9.140625" style="1" customWidth="1"/>
    <col min="4709" max="4709" width="9.421875" style="1" bestFit="1" customWidth="1"/>
    <col min="4710" max="4711" width="12.8515625" style="1" bestFit="1" customWidth="1"/>
    <col min="4712" max="4712" width="9.421875" style="1" bestFit="1" customWidth="1"/>
    <col min="4713" max="4716" width="9.140625" style="1" customWidth="1"/>
    <col min="4717" max="4717" width="9.421875" style="1" bestFit="1" customWidth="1"/>
    <col min="4718" max="4719" width="12.8515625" style="1" bestFit="1" customWidth="1"/>
    <col min="4720" max="4720" width="9.421875" style="1" bestFit="1" customWidth="1"/>
    <col min="4721" max="4724" width="9.140625" style="1" customWidth="1"/>
    <col min="4725" max="4725" width="9.421875" style="1" bestFit="1" customWidth="1"/>
    <col min="4726" max="4727" width="12.8515625" style="1" bestFit="1" customWidth="1"/>
    <col min="4728" max="4728" width="9.421875" style="1" bestFit="1" customWidth="1"/>
    <col min="4729" max="4732" width="9.140625" style="1" customWidth="1"/>
    <col min="4733" max="4733" width="9.421875" style="1" bestFit="1" customWidth="1"/>
    <col min="4734" max="4735" width="12.8515625" style="1" bestFit="1" customWidth="1"/>
    <col min="4736" max="4736" width="9.421875" style="1" bestFit="1" customWidth="1"/>
    <col min="4737" max="4740" width="9.140625" style="1" customWidth="1"/>
    <col min="4741" max="4741" width="9.421875" style="1" bestFit="1" customWidth="1"/>
    <col min="4742" max="4743" width="12.8515625" style="1" bestFit="1" customWidth="1"/>
    <col min="4744" max="4744" width="9.421875" style="1" bestFit="1" customWidth="1"/>
    <col min="4745" max="4748" width="9.140625" style="1" customWidth="1"/>
    <col min="4749" max="4749" width="9.421875" style="1" bestFit="1" customWidth="1"/>
    <col min="4750" max="4751" width="12.8515625" style="1" bestFit="1" customWidth="1"/>
    <col min="4752" max="4752" width="9.421875" style="1" bestFit="1" customWidth="1"/>
    <col min="4753" max="4756" width="9.140625" style="1" customWidth="1"/>
    <col min="4757" max="4757" width="9.421875" style="1" bestFit="1" customWidth="1"/>
    <col min="4758" max="4759" width="12.8515625" style="1" bestFit="1" customWidth="1"/>
    <col min="4760" max="4760" width="9.421875" style="1" bestFit="1" customWidth="1"/>
    <col min="4761" max="4764" width="9.140625" style="1" customWidth="1"/>
    <col min="4765" max="4765" width="9.421875" style="1" bestFit="1" customWidth="1"/>
    <col min="4766" max="4767" width="12.8515625" style="1" bestFit="1" customWidth="1"/>
    <col min="4768" max="4768" width="9.421875" style="1" bestFit="1" customWidth="1"/>
    <col min="4769" max="4772" width="9.140625" style="1" customWidth="1"/>
    <col min="4773" max="4773" width="9.421875" style="1" bestFit="1" customWidth="1"/>
    <col min="4774" max="4775" width="12.8515625" style="1" bestFit="1" customWidth="1"/>
    <col min="4776" max="4776" width="9.421875" style="1" bestFit="1" customWidth="1"/>
    <col min="4777" max="4780" width="9.140625" style="1" customWidth="1"/>
    <col min="4781" max="4781" width="9.421875" style="1" bestFit="1" customWidth="1"/>
    <col min="4782" max="4783" width="12.8515625" style="1" bestFit="1" customWidth="1"/>
    <col min="4784" max="4784" width="9.421875" style="1" bestFit="1" customWidth="1"/>
    <col min="4785" max="4788" width="9.140625" style="1" customWidth="1"/>
    <col min="4789" max="4789" width="9.421875" style="1" bestFit="1" customWidth="1"/>
    <col min="4790" max="4791" width="12.8515625" style="1" bestFit="1" customWidth="1"/>
    <col min="4792" max="4792" width="9.421875" style="1" bestFit="1" customWidth="1"/>
    <col min="4793" max="4796" width="9.140625" style="1" customWidth="1"/>
    <col min="4797" max="4797" width="9.421875" style="1" bestFit="1" customWidth="1"/>
    <col min="4798" max="4799" width="12.8515625" style="1" bestFit="1" customWidth="1"/>
    <col min="4800" max="4800" width="9.421875" style="1" bestFit="1" customWidth="1"/>
    <col min="4801" max="4804" width="9.140625" style="1" customWidth="1"/>
    <col min="4805" max="4805" width="9.421875" style="1" bestFit="1" customWidth="1"/>
    <col min="4806" max="4807" width="12.8515625" style="1" bestFit="1" customWidth="1"/>
    <col min="4808" max="4808" width="9.421875" style="1" bestFit="1" customWidth="1"/>
    <col min="4809" max="4812" width="9.140625" style="1" customWidth="1"/>
    <col min="4813" max="4813" width="9.421875" style="1" bestFit="1" customWidth="1"/>
    <col min="4814" max="4815" width="12.8515625" style="1" bestFit="1" customWidth="1"/>
    <col min="4816" max="4816" width="9.421875" style="1" bestFit="1" customWidth="1"/>
    <col min="4817" max="4820" width="9.140625" style="1" customWidth="1"/>
    <col min="4821" max="4821" width="9.421875" style="1" bestFit="1" customWidth="1"/>
    <col min="4822" max="4823" width="12.8515625" style="1" bestFit="1" customWidth="1"/>
    <col min="4824" max="4824" width="9.421875" style="1" bestFit="1" customWidth="1"/>
    <col min="4825" max="4828" width="9.140625" style="1" customWidth="1"/>
    <col min="4829" max="4829" width="9.421875" style="1" bestFit="1" customWidth="1"/>
    <col min="4830" max="4831" width="12.8515625" style="1" bestFit="1" customWidth="1"/>
    <col min="4832" max="4832" width="9.421875" style="1" bestFit="1" customWidth="1"/>
    <col min="4833" max="4836" width="9.140625" style="1" customWidth="1"/>
    <col min="4837" max="4837" width="9.421875" style="1" bestFit="1" customWidth="1"/>
    <col min="4838" max="4839" width="12.8515625" style="1" bestFit="1" customWidth="1"/>
    <col min="4840" max="4840" width="9.421875" style="1" bestFit="1" customWidth="1"/>
    <col min="4841" max="4844" width="9.140625" style="1" customWidth="1"/>
    <col min="4845" max="4845" width="9.421875" style="1" bestFit="1" customWidth="1"/>
    <col min="4846" max="4847" width="12.8515625" style="1" bestFit="1" customWidth="1"/>
    <col min="4848" max="4848" width="9.421875" style="1" bestFit="1" customWidth="1"/>
    <col min="4849" max="4852" width="9.140625" style="1" customWidth="1"/>
    <col min="4853" max="4853" width="9.421875" style="1" bestFit="1" customWidth="1"/>
    <col min="4854" max="4855" width="12.8515625" style="1" bestFit="1" customWidth="1"/>
    <col min="4856" max="4856" width="9.421875" style="1" bestFit="1" customWidth="1"/>
    <col min="4857" max="4860" width="9.140625" style="1" customWidth="1"/>
    <col min="4861" max="4861" width="11.57421875" style="1" customWidth="1"/>
    <col min="4862" max="4862" width="16.00390625" style="1" customWidth="1"/>
    <col min="4863" max="4863" width="86.57421875" style="1" customWidth="1"/>
    <col min="4864" max="4864" width="10.140625" style="1" customWidth="1"/>
    <col min="4865" max="4865" width="18.28125" style="1" customWidth="1"/>
    <col min="4866" max="4867" width="9.140625" style="1" hidden="1" customWidth="1"/>
    <col min="4868" max="4868" width="21.421875" style="1" customWidth="1"/>
    <col min="4869" max="4870" width="9.140625" style="1" hidden="1" customWidth="1"/>
    <col min="4871" max="4871" width="25.7109375" style="1" customWidth="1"/>
    <col min="4872" max="4872" width="9.140625" style="1" hidden="1" customWidth="1"/>
    <col min="4873" max="4873" width="4.7109375" style="1" customWidth="1"/>
    <col min="4874" max="4880" width="9.140625" style="1" hidden="1" customWidth="1"/>
    <col min="4881" max="4881" width="15.57421875" style="1" customWidth="1"/>
    <col min="4882" max="4882" width="18.7109375" style="1" customWidth="1"/>
    <col min="4883" max="4883" width="25.7109375" style="1" customWidth="1"/>
    <col min="4884" max="4884" width="15.57421875" style="1" customWidth="1"/>
    <col min="4885" max="4885" width="18.7109375" style="1" customWidth="1"/>
    <col min="4886" max="4886" width="25.7109375" style="1" customWidth="1"/>
    <col min="4887" max="4887" width="15.57421875" style="1" customWidth="1"/>
    <col min="4888" max="4888" width="18.7109375" style="1" customWidth="1"/>
    <col min="4889" max="4889" width="25.7109375" style="1" customWidth="1"/>
    <col min="4890" max="4890" width="9.140625" style="1" customWidth="1"/>
    <col min="4891" max="4891" width="17.421875" style="1" customWidth="1"/>
    <col min="4892" max="4892" width="9.140625" style="1" customWidth="1"/>
    <col min="4893" max="4893" width="9.421875" style="1" bestFit="1" customWidth="1"/>
    <col min="4894" max="4895" width="12.8515625" style="1" bestFit="1" customWidth="1"/>
    <col min="4896" max="4896" width="9.421875" style="1" bestFit="1" customWidth="1"/>
    <col min="4897" max="4900" width="9.140625" style="1" customWidth="1"/>
    <col min="4901" max="4901" width="9.421875" style="1" bestFit="1" customWidth="1"/>
    <col min="4902" max="4903" width="12.8515625" style="1" bestFit="1" customWidth="1"/>
    <col min="4904" max="4904" width="9.421875" style="1" bestFit="1" customWidth="1"/>
    <col min="4905" max="4908" width="9.140625" style="1" customWidth="1"/>
    <col min="4909" max="4909" width="9.421875" style="1" bestFit="1" customWidth="1"/>
    <col min="4910" max="4911" width="12.8515625" style="1" bestFit="1" customWidth="1"/>
    <col min="4912" max="4912" width="9.421875" style="1" bestFit="1" customWidth="1"/>
    <col min="4913" max="4916" width="9.140625" style="1" customWidth="1"/>
    <col min="4917" max="4917" width="9.421875" style="1" bestFit="1" customWidth="1"/>
    <col min="4918" max="4919" width="12.8515625" style="1" bestFit="1" customWidth="1"/>
    <col min="4920" max="4920" width="9.421875" style="1" bestFit="1" customWidth="1"/>
    <col min="4921" max="4924" width="9.140625" style="1" customWidth="1"/>
    <col min="4925" max="4925" width="9.421875" style="1" bestFit="1" customWidth="1"/>
    <col min="4926" max="4927" width="12.8515625" style="1" bestFit="1" customWidth="1"/>
    <col min="4928" max="4928" width="9.421875" style="1" bestFit="1" customWidth="1"/>
    <col min="4929" max="4932" width="9.140625" style="1" customWidth="1"/>
    <col min="4933" max="4933" width="9.421875" style="1" bestFit="1" customWidth="1"/>
    <col min="4934" max="4935" width="12.8515625" style="1" bestFit="1" customWidth="1"/>
    <col min="4936" max="4936" width="9.421875" style="1" bestFit="1" customWidth="1"/>
    <col min="4937" max="4940" width="9.140625" style="1" customWidth="1"/>
    <col min="4941" max="4941" width="9.421875" style="1" bestFit="1" customWidth="1"/>
    <col min="4942" max="4943" width="12.8515625" style="1" bestFit="1" customWidth="1"/>
    <col min="4944" max="4944" width="9.421875" style="1" bestFit="1" customWidth="1"/>
    <col min="4945" max="4948" width="9.140625" style="1" customWidth="1"/>
    <col min="4949" max="4949" width="9.421875" style="1" bestFit="1" customWidth="1"/>
    <col min="4950" max="4951" width="12.8515625" style="1" bestFit="1" customWidth="1"/>
    <col min="4952" max="4952" width="9.421875" style="1" bestFit="1" customWidth="1"/>
    <col min="4953" max="4956" width="9.140625" style="1" customWidth="1"/>
    <col min="4957" max="4957" width="9.421875" style="1" bestFit="1" customWidth="1"/>
    <col min="4958" max="4959" width="12.8515625" style="1" bestFit="1" customWidth="1"/>
    <col min="4960" max="4960" width="9.421875" style="1" bestFit="1" customWidth="1"/>
    <col min="4961" max="4964" width="9.140625" style="1" customWidth="1"/>
    <col min="4965" max="4965" width="9.421875" style="1" bestFit="1" customWidth="1"/>
    <col min="4966" max="4967" width="12.8515625" style="1" bestFit="1" customWidth="1"/>
    <col min="4968" max="4968" width="9.421875" style="1" bestFit="1" customWidth="1"/>
    <col min="4969" max="4972" width="9.140625" style="1" customWidth="1"/>
    <col min="4973" max="4973" width="9.421875" style="1" bestFit="1" customWidth="1"/>
    <col min="4974" max="4975" width="12.8515625" style="1" bestFit="1" customWidth="1"/>
    <col min="4976" max="4976" width="9.421875" style="1" bestFit="1" customWidth="1"/>
    <col min="4977" max="4980" width="9.140625" style="1" customWidth="1"/>
    <col min="4981" max="4981" width="9.421875" style="1" bestFit="1" customWidth="1"/>
    <col min="4982" max="4983" width="12.8515625" style="1" bestFit="1" customWidth="1"/>
    <col min="4984" max="4984" width="9.421875" style="1" bestFit="1" customWidth="1"/>
    <col min="4985" max="4988" width="9.140625" style="1" customWidth="1"/>
    <col min="4989" max="4989" width="9.421875" style="1" bestFit="1" customWidth="1"/>
    <col min="4990" max="4991" width="12.8515625" style="1" bestFit="1" customWidth="1"/>
    <col min="4992" max="4992" width="9.421875" style="1" bestFit="1" customWidth="1"/>
    <col min="4993" max="4996" width="9.140625" style="1" customWidth="1"/>
    <col min="4997" max="4997" width="9.421875" style="1" bestFit="1" customWidth="1"/>
    <col min="4998" max="4999" width="12.8515625" style="1" bestFit="1" customWidth="1"/>
    <col min="5000" max="5000" width="9.421875" style="1" bestFit="1" customWidth="1"/>
    <col min="5001" max="5004" width="9.140625" style="1" customWidth="1"/>
    <col min="5005" max="5005" width="9.421875" style="1" bestFit="1" customWidth="1"/>
    <col min="5006" max="5007" width="12.8515625" style="1" bestFit="1" customWidth="1"/>
    <col min="5008" max="5008" width="9.421875" style="1" bestFit="1" customWidth="1"/>
    <col min="5009" max="5012" width="9.140625" style="1" customWidth="1"/>
    <col min="5013" max="5013" width="9.421875" style="1" bestFit="1" customWidth="1"/>
    <col min="5014" max="5015" width="12.8515625" style="1" bestFit="1" customWidth="1"/>
    <col min="5016" max="5016" width="9.421875" style="1" bestFit="1" customWidth="1"/>
    <col min="5017" max="5020" width="9.140625" style="1" customWidth="1"/>
    <col min="5021" max="5021" width="9.421875" style="1" bestFit="1" customWidth="1"/>
    <col min="5022" max="5023" width="12.8515625" style="1" bestFit="1" customWidth="1"/>
    <col min="5024" max="5024" width="9.421875" style="1" bestFit="1" customWidth="1"/>
    <col min="5025" max="5028" width="9.140625" style="1" customWidth="1"/>
    <col min="5029" max="5029" width="9.421875" style="1" bestFit="1" customWidth="1"/>
    <col min="5030" max="5031" width="12.8515625" style="1" bestFit="1" customWidth="1"/>
    <col min="5032" max="5032" width="9.421875" style="1" bestFit="1" customWidth="1"/>
    <col min="5033" max="5036" width="9.140625" style="1" customWidth="1"/>
    <col min="5037" max="5037" width="9.421875" style="1" bestFit="1" customWidth="1"/>
    <col min="5038" max="5039" width="12.8515625" style="1" bestFit="1" customWidth="1"/>
    <col min="5040" max="5040" width="9.421875" style="1" bestFit="1" customWidth="1"/>
    <col min="5041" max="5044" width="9.140625" style="1" customWidth="1"/>
    <col min="5045" max="5045" width="9.421875" style="1" bestFit="1" customWidth="1"/>
    <col min="5046" max="5047" width="12.8515625" style="1" bestFit="1" customWidth="1"/>
    <col min="5048" max="5048" width="9.421875" style="1" bestFit="1" customWidth="1"/>
    <col min="5049" max="5052" width="9.140625" style="1" customWidth="1"/>
    <col min="5053" max="5053" width="9.421875" style="1" bestFit="1" customWidth="1"/>
    <col min="5054" max="5055" width="12.8515625" style="1" bestFit="1" customWidth="1"/>
    <col min="5056" max="5056" width="9.421875" style="1" bestFit="1" customWidth="1"/>
    <col min="5057" max="5060" width="9.140625" style="1" customWidth="1"/>
    <col min="5061" max="5061" width="9.421875" style="1" bestFit="1" customWidth="1"/>
    <col min="5062" max="5063" width="12.8515625" style="1" bestFit="1" customWidth="1"/>
    <col min="5064" max="5064" width="9.421875" style="1" bestFit="1" customWidth="1"/>
    <col min="5065" max="5068" width="9.140625" style="1" customWidth="1"/>
    <col min="5069" max="5069" width="9.421875" style="1" bestFit="1" customWidth="1"/>
    <col min="5070" max="5071" width="12.8515625" style="1" bestFit="1" customWidth="1"/>
    <col min="5072" max="5072" width="9.421875" style="1" bestFit="1" customWidth="1"/>
    <col min="5073" max="5076" width="9.140625" style="1" customWidth="1"/>
    <col min="5077" max="5077" width="9.421875" style="1" bestFit="1" customWidth="1"/>
    <col min="5078" max="5079" width="12.8515625" style="1" bestFit="1" customWidth="1"/>
    <col min="5080" max="5080" width="9.421875" style="1" bestFit="1" customWidth="1"/>
    <col min="5081" max="5084" width="9.140625" style="1" customWidth="1"/>
    <col min="5085" max="5085" width="9.421875" style="1" bestFit="1" customWidth="1"/>
    <col min="5086" max="5087" width="12.8515625" style="1" bestFit="1" customWidth="1"/>
    <col min="5088" max="5088" width="9.421875" style="1" bestFit="1" customWidth="1"/>
    <col min="5089" max="5092" width="9.140625" style="1" customWidth="1"/>
    <col min="5093" max="5093" width="9.421875" style="1" bestFit="1" customWidth="1"/>
    <col min="5094" max="5095" width="12.8515625" style="1" bestFit="1" customWidth="1"/>
    <col min="5096" max="5096" width="9.421875" style="1" bestFit="1" customWidth="1"/>
    <col min="5097" max="5100" width="9.140625" style="1" customWidth="1"/>
    <col min="5101" max="5101" width="9.421875" style="1" bestFit="1" customWidth="1"/>
    <col min="5102" max="5103" width="12.8515625" style="1" bestFit="1" customWidth="1"/>
    <col min="5104" max="5104" width="9.421875" style="1" bestFit="1" customWidth="1"/>
    <col min="5105" max="5108" width="9.140625" style="1" customWidth="1"/>
    <col min="5109" max="5109" width="9.421875" style="1" bestFit="1" customWidth="1"/>
    <col min="5110" max="5111" width="12.8515625" style="1" bestFit="1" customWidth="1"/>
    <col min="5112" max="5112" width="9.421875" style="1" bestFit="1" customWidth="1"/>
    <col min="5113" max="5116" width="9.140625" style="1" customWidth="1"/>
    <col min="5117" max="5117" width="11.57421875" style="1" customWidth="1"/>
    <col min="5118" max="5118" width="16.00390625" style="1" customWidth="1"/>
    <col min="5119" max="5119" width="86.57421875" style="1" customWidth="1"/>
    <col min="5120" max="5120" width="10.140625" style="1" customWidth="1"/>
    <col min="5121" max="5121" width="18.28125" style="1" customWidth="1"/>
    <col min="5122" max="5123" width="9.140625" style="1" hidden="1" customWidth="1"/>
    <col min="5124" max="5124" width="21.421875" style="1" customWidth="1"/>
    <col min="5125" max="5126" width="9.140625" style="1" hidden="1" customWidth="1"/>
    <col min="5127" max="5127" width="25.7109375" style="1" customWidth="1"/>
    <col min="5128" max="5128" width="9.140625" style="1" hidden="1" customWidth="1"/>
    <col min="5129" max="5129" width="4.7109375" style="1" customWidth="1"/>
    <col min="5130" max="5136" width="9.140625" style="1" hidden="1" customWidth="1"/>
    <col min="5137" max="5137" width="15.57421875" style="1" customWidth="1"/>
    <col min="5138" max="5138" width="18.7109375" style="1" customWidth="1"/>
    <col min="5139" max="5139" width="25.7109375" style="1" customWidth="1"/>
    <col min="5140" max="5140" width="15.57421875" style="1" customWidth="1"/>
    <col min="5141" max="5141" width="18.7109375" style="1" customWidth="1"/>
    <col min="5142" max="5142" width="25.7109375" style="1" customWidth="1"/>
    <col min="5143" max="5143" width="15.57421875" style="1" customWidth="1"/>
    <col min="5144" max="5144" width="18.7109375" style="1" customWidth="1"/>
    <col min="5145" max="5145" width="25.7109375" style="1" customWidth="1"/>
    <col min="5146" max="5146" width="9.140625" style="1" customWidth="1"/>
    <col min="5147" max="5147" width="17.421875" style="1" customWidth="1"/>
    <col min="5148" max="5148" width="9.140625" style="1" customWidth="1"/>
    <col min="5149" max="5149" width="9.421875" style="1" bestFit="1" customWidth="1"/>
    <col min="5150" max="5151" width="12.8515625" style="1" bestFit="1" customWidth="1"/>
    <col min="5152" max="5152" width="9.421875" style="1" bestFit="1" customWidth="1"/>
    <col min="5153" max="5156" width="9.140625" style="1" customWidth="1"/>
    <col min="5157" max="5157" width="9.421875" style="1" bestFit="1" customWidth="1"/>
    <col min="5158" max="5159" width="12.8515625" style="1" bestFit="1" customWidth="1"/>
    <col min="5160" max="5160" width="9.421875" style="1" bestFit="1" customWidth="1"/>
    <col min="5161" max="5164" width="9.140625" style="1" customWidth="1"/>
    <col min="5165" max="5165" width="9.421875" style="1" bestFit="1" customWidth="1"/>
    <col min="5166" max="5167" width="12.8515625" style="1" bestFit="1" customWidth="1"/>
    <col min="5168" max="5168" width="9.421875" style="1" bestFit="1" customWidth="1"/>
    <col min="5169" max="5172" width="9.140625" style="1" customWidth="1"/>
    <col min="5173" max="5173" width="9.421875" style="1" bestFit="1" customWidth="1"/>
    <col min="5174" max="5175" width="12.8515625" style="1" bestFit="1" customWidth="1"/>
    <col min="5176" max="5176" width="9.421875" style="1" bestFit="1" customWidth="1"/>
    <col min="5177" max="5180" width="9.140625" style="1" customWidth="1"/>
    <col min="5181" max="5181" width="9.421875" style="1" bestFit="1" customWidth="1"/>
    <col min="5182" max="5183" width="12.8515625" style="1" bestFit="1" customWidth="1"/>
    <col min="5184" max="5184" width="9.421875" style="1" bestFit="1" customWidth="1"/>
    <col min="5185" max="5188" width="9.140625" style="1" customWidth="1"/>
    <col min="5189" max="5189" width="9.421875" style="1" bestFit="1" customWidth="1"/>
    <col min="5190" max="5191" width="12.8515625" style="1" bestFit="1" customWidth="1"/>
    <col min="5192" max="5192" width="9.421875" style="1" bestFit="1" customWidth="1"/>
    <col min="5193" max="5196" width="9.140625" style="1" customWidth="1"/>
    <col min="5197" max="5197" width="9.421875" style="1" bestFit="1" customWidth="1"/>
    <col min="5198" max="5199" width="12.8515625" style="1" bestFit="1" customWidth="1"/>
    <col min="5200" max="5200" width="9.421875" style="1" bestFit="1" customWidth="1"/>
    <col min="5201" max="5204" width="9.140625" style="1" customWidth="1"/>
    <col min="5205" max="5205" width="9.421875" style="1" bestFit="1" customWidth="1"/>
    <col min="5206" max="5207" width="12.8515625" style="1" bestFit="1" customWidth="1"/>
    <col min="5208" max="5208" width="9.421875" style="1" bestFit="1" customWidth="1"/>
    <col min="5209" max="5212" width="9.140625" style="1" customWidth="1"/>
    <col min="5213" max="5213" width="9.421875" style="1" bestFit="1" customWidth="1"/>
    <col min="5214" max="5215" width="12.8515625" style="1" bestFit="1" customWidth="1"/>
    <col min="5216" max="5216" width="9.421875" style="1" bestFit="1" customWidth="1"/>
    <col min="5217" max="5220" width="9.140625" style="1" customWidth="1"/>
    <col min="5221" max="5221" width="9.421875" style="1" bestFit="1" customWidth="1"/>
    <col min="5222" max="5223" width="12.8515625" style="1" bestFit="1" customWidth="1"/>
    <col min="5224" max="5224" width="9.421875" style="1" bestFit="1" customWidth="1"/>
    <col min="5225" max="5228" width="9.140625" style="1" customWidth="1"/>
    <col min="5229" max="5229" width="9.421875" style="1" bestFit="1" customWidth="1"/>
    <col min="5230" max="5231" width="12.8515625" style="1" bestFit="1" customWidth="1"/>
    <col min="5232" max="5232" width="9.421875" style="1" bestFit="1" customWidth="1"/>
    <col min="5233" max="5236" width="9.140625" style="1" customWidth="1"/>
    <col min="5237" max="5237" width="9.421875" style="1" bestFit="1" customWidth="1"/>
    <col min="5238" max="5239" width="12.8515625" style="1" bestFit="1" customWidth="1"/>
    <col min="5240" max="5240" width="9.421875" style="1" bestFit="1" customWidth="1"/>
    <col min="5241" max="5244" width="9.140625" style="1" customWidth="1"/>
    <col min="5245" max="5245" width="9.421875" style="1" bestFit="1" customWidth="1"/>
    <col min="5246" max="5247" width="12.8515625" style="1" bestFit="1" customWidth="1"/>
    <col min="5248" max="5248" width="9.421875" style="1" bestFit="1" customWidth="1"/>
    <col min="5249" max="5252" width="9.140625" style="1" customWidth="1"/>
    <col min="5253" max="5253" width="9.421875" style="1" bestFit="1" customWidth="1"/>
    <col min="5254" max="5255" width="12.8515625" style="1" bestFit="1" customWidth="1"/>
    <col min="5256" max="5256" width="9.421875" style="1" bestFit="1" customWidth="1"/>
    <col min="5257" max="5260" width="9.140625" style="1" customWidth="1"/>
    <col min="5261" max="5261" width="9.421875" style="1" bestFit="1" customWidth="1"/>
    <col min="5262" max="5263" width="12.8515625" style="1" bestFit="1" customWidth="1"/>
    <col min="5264" max="5264" width="9.421875" style="1" bestFit="1" customWidth="1"/>
    <col min="5265" max="5268" width="9.140625" style="1" customWidth="1"/>
    <col min="5269" max="5269" width="9.421875" style="1" bestFit="1" customWidth="1"/>
    <col min="5270" max="5271" width="12.8515625" style="1" bestFit="1" customWidth="1"/>
    <col min="5272" max="5272" width="9.421875" style="1" bestFit="1" customWidth="1"/>
    <col min="5273" max="5276" width="9.140625" style="1" customWidth="1"/>
    <col min="5277" max="5277" width="9.421875" style="1" bestFit="1" customWidth="1"/>
    <col min="5278" max="5279" width="12.8515625" style="1" bestFit="1" customWidth="1"/>
    <col min="5280" max="5280" width="9.421875" style="1" bestFit="1" customWidth="1"/>
    <col min="5281" max="5284" width="9.140625" style="1" customWidth="1"/>
    <col min="5285" max="5285" width="9.421875" style="1" bestFit="1" customWidth="1"/>
    <col min="5286" max="5287" width="12.8515625" style="1" bestFit="1" customWidth="1"/>
    <col min="5288" max="5288" width="9.421875" style="1" bestFit="1" customWidth="1"/>
    <col min="5289" max="5292" width="9.140625" style="1" customWidth="1"/>
    <col min="5293" max="5293" width="9.421875" style="1" bestFit="1" customWidth="1"/>
    <col min="5294" max="5295" width="12.8515625" style="1" bestFit="1" customWidth="1"/>
    <col min="5296" max="5296" width="9.421875" style="1" bestFit="1" customWidth="1"/>
    <col min="5297" max="5300" width="9.140625" style="1" customWidth="1"/>
    <col min="5301" max="5301" width="9.421875" style="1" bestFit="1" customWidth="1"/>
    <col min="5302" max="5303" width="12.8515625" style="1" bestFit="1" customWidth="1"/>
    <col min="5304" max="5304" width="9.421875" style="1" bestFit="1" customWidth="1"/>
    <col min="5305" max="5308" width="9.140625" style="1" customWidth="1"/>
    <col min="5309" max="5309" width="9.421875" style="1" bestFit="1" customWidth="1"/>
    <col min="5310" max="5311" width="12.8515625" style="1" bestFit="1" customWidth="1"/>
    <col min="5312" max="5312" width="9.421875" style="1" bestFit="1" customWidth="1"/>
    <col min="5313" max="5316" width="9.140625" style="1" customWidth="1"/>
    <col min="5317" max="5317" width="9.421875" style="1" bestFit="1" customWidth="1"/>
    <col min="5318" max="5319" width="12.8515625" style="1" bestFit="1" customWidth="1"/>
    <col min="5320" max="5320" width="9.421875" style="1" bestFit="1" customWidth="1"/>
    <col min="5321" max="5324" width="9.140625" style="1" customWidth="1"/>
    <col min="5325" max="5325" width="9.421875" style="1" bestFit="1" customWidth="1"/>
    <col min="5326" max="5327" width="12.8515625" style="1" bestFit="1" customWidth="1"/>
    <col min="5328" max="5328" width="9.421875" style="1" bestFit="1" customWidth="1"/>
    <col min="5329" max="5332" width="9.140625" style="1" customWidth="1"/>
    <col min="5333" max="5333" width="9.421875" style="1" bestFit="1" customWidth="1"/>
    <col min="5334" max="5335" width="12.8515625" style="1" bestFit="1" customWidth="1"/>
    <col min="5336" max="5336" width="9.421875" style="1" bestFit="1" customWidth="1"/>
    <col min="5337" max="5340" width="9.140625" style="1" customWidth="1"/>
    <col min="5341" max="5341" width="9.421875" style="1" bestFit="1" customWidth="1"/>
    <col min="5342" max="5343" width="12.8515625" style="1" bestFit="1" customWidth="1"/>
    <col min="5344" max="5344" width="9.421875" style="1" bestFit="1" customWidth="1"/>
    <col min="5345" max="5348" width="9.140625" style="1" customWidth="1"/>
    <col min="5349" max="5349" width="9.421875" style="1" bestFit="1" customWidth="1"/>
    <col min="5350" max="5351" width="12.8515625" style="1" bestFit="1" customWidth="1"/>
    <col min="5352" max="5352" width="9.421875" style="1" bestFit="1" customWidth="1"/>
    <col min="5353" max="5356" width="9.140625" style="1" customWidth="1"/>
    <col min="5357" max="5357" width="9.421875" style="1" bestFit="1" customWidth="1"/>
    <col min="5358" max="5359" width="12.8515625" style="1" bestFit="1" customWidth="1"/>
    <col min="5360" max="5360" width="9.421875" style="1" bestFit="1" customWidth="1"/>
    <col min="5361" max="5364" width="9.140625" style="1" customWidth="1"/>
    <col min="5365" max="5365" width="9.421875" style="1" bestFit="1" customWidth="1"/>
    <col min="5366" max="5367" width="12.8515625" style="1" bestFit="1" customWidth="1"/>
    <col min="5368" max="5368" width="9.421875" style="1" bestFit="1" customWidth="1"/>
    <col min="5369" max="5372" width="9.140625" style="1" customWidth="1"/>
    <col min="5373" max="5373" width="11.57421875" style="1" customWidth="1"/>
    <col min="5374" max="5374" width="16.00390625" style="1" customWidth="1"/>
    <col min="5375" max="5375" width="86.57421875" style="1" customWidth="1"/>
    <col min="5376" max="5376" width="10.140625" style="1" customWidth="1"/>
    <col min="5377" max="5377" width="18.28125" style="1" customWidth="1"/>
    <col min="5378" max="5379" width="9.140625" style="1" hidden="1" customWidth="1"/>
    <col min="5380" max="5380" width="21.421875" style="1" customWidth="1"/>
    <col min="5381" max="5382" width="9.140625" style="1" hidden="1" customWidth="1"/>
    <col min="5383" max="5383" width="25.7109375" style="1" customWidth="1"/>
    <col min="5384" max="5384" width="9.140625" style="1" hidden="1" customWidth="1"/>
    <col min="5385" max="5385" width="4.7109375" style="1" customWidth="1"/>
    <col min="5386" max="5392" width="9.140625" style="1" hidden="1" customWidth="1"/>
    <col min="5393" max="5393" width="15.57421875" style="1" customWidth="1"/>
    <col min="5394" max="5394" width="18.7109375" style="1" customWidth="1"/>
    <col min="5395" max="5395" width="25.7109375" style="1" customWidth="1"/>
    <col min="5396" max="5396" width="15.57421875" style="1" customWidth="1"/>
    <col min="5397" max="5397" width="18.7109375" style="1" customWidth="1"/>
    <col min="5398" max="5398" width="25.7109375" style="1" customWidth="1"/>
    <col min="5399" max="5399" width="15.57421875" style="1" customWidth="1"/>
    <col min="5400" max="5400" width="18.7109375" style="1" customWidth="1"/>
    <col min="5401" max="5401" width="25.7109375" style="1" customWidth="1"/>
    <col min="5402" max="5402" width="9.140625" style="1" customWidth="1"/>
    <col min="5403" max="5403" width="17.421875" style="1" customWidth="1"/>
    <col min="5404" max="5404" width="9.140625" style="1" customWidth="1"/>
    <col min="5405" max="5405" width="9.421875" style="1" bestFit="1" customWidth="1"/>
    <col min="5406" max="5407" width="12.8515625" style="1" bestFit="1" customWidth="1"/>
    <col min="5408" max="5408" width="9.421875" style="1" bestFit="1" customWidth="1"/>
    <col min="5409" max="5412" width="9.140625" style="1" customWidth="1"/>
    <col min="5413" max="5413" width="9.421875" style="1" bestFit="1" customWidth="1"/>
    <col min="5414" max="5415" width="12.8515625" style="1" bestFit="1" customWidth="1"/>
    <col min="5416" max="5416" width="9.421875" style="1" bestFit="1" customWidth="1"/>
    <col min="5417" max="5420" width="9.140625" style="1" customWidth="1"/>
    <col min="5421" max="5421" width="9.421875" style="1" bestFit="1" customWidth="1"/>
    <col min="5422" max="5423" width="12.8515625" style="1" bestFit="1" customWidth="1"/>
    <col min="5424" max="5424" width="9.421875" style="1" bestFit="1" customWidth="1"/>
    <col min="5425" max="5428" width="9.140625" style="1" customWidth="1"/>
    <col min="5429" max="5429" width="9.421875" style="1" bestFit="1" customWidth="1"/>
    <col min="5430" max="5431" width="12.8515625" style="1" bestFit="1" customWidth="1"/>
    <col min="5432" max="5432" width="9.421875" style="1" bestFit="1" customWidth="1"/>
    <col min="5433" max="5436" width="9.140625" style="1" customWidth="1"/>
    <col min="5437" max="5437" width="9.421875" style="1" bestFit="1" customWidth="1"/>
    <col min="5438" max="5439" width="12.8515625" style="1" bestFit="1" customWidth="1"/>
    <col min="5440" max="5440" width="9.421875" style="1" bestFit="1" customWidth="1"/>
    <col min="5441" max="5444" width="9.140625" style="1" customWidth="1"/>
    <col min="5445" max="5445" width="9.421875" style="1" bestFit="1" customWidth="1"/>
    <col min="5446" max="5447" width="12.8515625" style="1" bestFit="1" customWidth="1"/>
    <col min="5448" max="5448" width="9.421875" style="1" bestFit="1" customWidth="1"/>
    <col min="5449" max="5452" width="9.140625" style="1" customWidth="1"/>
    <col min="5453" max="5453" width="9.421875" style="1" bestFit="1" customWidth="1"/>
    <col min="5454" max="5455" width="12.8515625" style="1" bestFit="1" customWidth="1"/>
    <col min="5456" max="5456" width="9.421875" style="1" bestFit="1" customWidth="1"/>
    <col min="5457" max="5460" width="9.140625" style="1" customWidth="1"/>
    <col min="5461" max="5461" width="9.421875" style="1" bestFit="1" customWidth="1"/>
    <col min="5462" max="5463" width="12.8515625" style="1" bestFit="1" customWidth="1"/>
    <col min="5464" max="5464" width="9.421875" style="1" bestFit="1" customWidth="1"/>
    <col min="5465" max="5468" width="9.140625" style="1" customWidth="1"/>
    <col min="5469" max="5469" width="9.421875" style="1" bestFit="1" customWidth="1"/>
    <col min="5470" max="5471" width="12.8515625" style="1" bestFit="1" customWidth="1"/>
    <col min="5472" max="5472" width="9.421875" style="1" bestFit="1" customWidth="1"/>
    <col min="5473" max="5476" width="9.140625" style="1" customWidth="1"/>
    <col min="5477" max="5477" width="9.421875" style="1" bestFit="1" customWidth="1"/>
    <col min="5478" max="5479" width="12.8515625" style="1" bestFit="1" customWidth="1"/>
    <col min="5480" max="5480" width="9.421875" style="1" bestFit="1" customWidth="1"/>
    <col min="5481" max="5484" width="9.140625" style="1" customWidth="1"/>
    <col min="5485" max="5485" width="9.421875" style="1" bestFit="1" customWidth="1"/>
    <col min="5486" max="5487" width="12.8515625" style="1" bestFit="1" customWidth="1"/>
    <col min="5488" max="5488" width="9.421875" style="1" bestFit="1" customWidth="1"/>
    <col min="5489" max="5492" width="9.140625" style="1" customWidth="1"/>
    <col min="5493" max="5493" width="9.421875" style="1" bestFit="1" customWidth="1"/>
    <col min="5494" max="5495" width="12.8515625" style="1" bestFit="1" customWidth="1"/>
    <col min="5496" max="5496" width="9.421875" style="1" bestFit="1" customWidth="1"/>
    <col min="5497" max="5500" width="9.140625" style="1" customWidth="1"/>
    <col min="5501" max="5501" width="9.421875" style="1" bestFit="1" customWidth="1"/>
    <col min="5502" max="5503" width="12.8515625" style="1" bestFit="1" customWidth="1"/>
    <col min="5504" max="5504" width="9.421875" style="1" bestFit="1" customWidth="1"/>
    <col min="5505" max="5508" width="9.140625" style="1" customWidth="1"/>
    <col min="5509" max="5509" width="9.421875" style="1" bestFit="1" customWidth="1"/>
    <col min="5510" max="5511" width="12.8515625" style="1" bestFit="1" customWidth="1"/>
    <col min="5512" max="5512" width="9.421875" style="1" bestFit="1" customWidth="1"/>
    <col min="5513" max="5516" width="9.140625" style="1" customWidth="1"/>
    <col min="5517" max="5517" width="9.421875" style="1" bestFit="1" customWidth="1"/>
    <col min="5518" max="5519" width="12.8515625" style="1" bestFit="1" customWidth="1"/>
    <col min="5520" max="5520" width="9.421875" style="1" bestFit="1" customWidth="1"/>
    <col min="5521" max="5524" width="9.140625" style="1" customWidth="1"/>
    <col min="5525" max="5525" width="9.421875" style="1" bestFit="1" customWidth="1"/>
    <col min="5526" max="5527" width="12.8515625" style="1" bestFit="1" customWidth="1"/>
    <col min="5528" max="5528" width="9.421875" style="1" bestFit="1" customWidth="1"/>
    <col min="5529" max="5532" width="9.140625" style="1" customWidth="1"/>
    <col min="5533" max="5533" width="9.421875" style="1" bestFit="1" customWidth="1"/>
    <col min="5534" max="5535" width="12.8515625" style="1" bestFit="1" customWidth="1"/>
    <col min="5536" max="5536" width="9.421875" style="1" bestFit="1" customWidth="1"/>
    <col min="5537" max="5540" width="9.140625" style="1" customWidth="1"/>
    <col min="5541" max="5541" width="9.421875" style="1" bestFit="1" customWidth="1"/>
    <col min="5542" max="5543" width="12.8515625" style="1" bestFit="1" customWidth="1"/>
    <col min="5544" max="5544" width="9.421875" style="1" bestFit="1" customWidth="1"/>
    <col min="5545" max="5548" width="9.140625" style="1" customWidth="1"/>
    <col min="5549" max="5549" width="9.421875" style="1" bestFit="1" customWidth="1"/>
    <col min="5550" max="5551" width="12.8515625" style="1" bestFit="1" customWidth="1"/>
    <col min="5552" max="5552" width="9.421875" style="1" bestFit="1" customWidth="1"/>
    <col min="5553" max="5556" width="9.140625" style="1" customWidth="1"/>
    <col min="5557" max="5557" width="9.421875" style="1" bestFit="1" customWidth="1"/>
    <col min="5558" max="5559" width="12.8515625" style="1" bestFit="1" customWidth="1"/>
    <col min="5560" max="5560" width="9.421875" style="1" bestFit="1" customWidth="1"/>
    <col min="5561" max="5564" width="9.140625" style="1" customWidth="1"/>
    <col min="5565" max="5565" width="9.421875" style="1" bestFit="1" customWidth="1"/>
    <col min="5566" max="5567" width="12.8515625" style="1" bestFit="1" customWidth="1"/>
    <col min="5568" max="5568" width="9.421875" style="1" bestFit="1" customWidth="1"/>
    <col min="5569" max="5572" width="9.140625" style="1" customWidth="1"/>
    <col min="5573" max="5573" width="9.421875" style="1" bestFit="1" customWidth="1"/>
    <col min="5574" max="5575" width="12.8515625" style="1" bestFit="1" customWidth="1"/>
    <col min="5576" max="5576" width="9.421875" style="1" bestFit="1" customWidth="1"/>
    <col min="5577" max="5580" width="9.140625" style="1" customWidth="1"/>
    <col min="5581" max="5581" width="9.421875" style="1" bestFit="1" customWidth="1"/>
    <col min="5582" max="5583" width="12.8515625" style="1" bestFit="1" customWidth="1"/>
    <col min="5584" max="5584" width="9.421875" style="1" bestFit="1" customWidth="1"/>
    <col min="5585" max="5588" width="9.140625" style="1" customWidth="1"/>
    <col min="5589" max="5589" width="9.421875" style="1" bestFit="1" customWidth="1"/>
    <col min="5590" max="5591" width="12.8515625" style="1" bestFit="1" customWidth="1"/>
    <col min="5592" max="5592" width="9.421875" style="1" bestFit="1" customWidth="1"/>
    <col min="5593" max="5596" width="9.140625" style="1" customWidth="1"/>
    <col min="5597" max="5597" width="9.421875" style="1" bestFit="1" customWidth="1"/>
    <col min="5598" max="5599" width="12.8515625" style="1" bestFit="1" customWidth="1"/>
    <col min="5600" max="5600" width="9.421875" style="1" bestFit="1" customWidth="1"/>
    <col min="5601" max="5604" width="9.140625" style="1" customWidth="1"/>
    <col min="5605" max="5605" width="9.421875" style="1" bestFit="1" customWidth="1"/>
    <col min="5606" max="5607" width="12.8515625" style="1" bestFit="1" customWidth="1"/>
    <col min="5608" max="5608" width="9.421875" style="1" bestFit="1" customWidth="1"/>
    <col min="5609" max="5612" width="9.140625" style="1" customWidth="1"/>
    <col min="5613" max="5613" width="9.421875" style="1" bestFit="1" customWidth="1"/>
    <col min="5614" max="5615" width="12.8515625" style="1" bestFit="1" customWidth="1"/>
    <col min="5616" max="5616" width="9.421875" style="1" bestFit="1" customWidth="1"/>
    <col min="5617" max="5620" width="9.140625" style="1" customWidth="1"/>
    <col min="5621" max="5621" width="9.421875" style="1" bestFit="1" customWidth="1"/>
    <col min="5622" max="5623" width="12.8515625" style="1" bestFit="1" customWidth="1"/>
    <col min="5624" max="5624" width="9.421875" style="1" bestFit="1" customWidth="1"/>
    <col min="5625" max="5628" width="9.140625" style="1" customWidth="1"/>
    <col min="5629" max="5629" width="11.57421875" style="1" customWidth="1"/>
    <col min="5630" max="5630" width="16.00390625" style="1" customWidth="1"/>
    <col min="5631" max="5631" width="86.57421875" style="1" customWidth="1"/>
    <col min="5632" max="5632" width="10.140625" style="1" customWidth="1"/>
    <col min="5633" max="5633" width="18.28125" style="1" customWidth="1"/>
    <col min="5634" max="5635" width="9.140625" style="1" hidden="1" customWidth="1"/>
    <col min="5636" max="5636" width="21.421875" style="1" customWidth="1"/>
    <col min="5637" max="5638" width="9.140625" style="1" hidden="1" customWidth="1"/>
    <col min="5639" max="5639" width="25.7109375" style="1" customWidth="1"/>
    <col min="5640" max="5640" width="9.140625" style="1" hidden="1" customWidth="1"/>
    <col min="5641" max="5641" width="4.7109375" style="1" customWidth="1"/>
    <col min="5642" max="5648" width="9.140625" style="1" hidden="1" customWidth="1"/>
    <col min="5649" max="5649" width="15.57421875" style="1" customWidth="1"/>
    <col min="5650" max="5650" width="18.7109375" style="1" customWidth="1"/>
    <col min="5651" max="5651" width="25.7109375" style="1" customWidth="1"/>
    <col min="5652" max="5652" width="15.57421875" style="1" customWidth="1"/>
    <col min="5653" max="5653" width="18.7109375" style="1" customWidth="1"/>
    <col min="5654" max="5654" width="25.7109375" style="1" customWidth="1"/>
    <col min="5655" max="5655" width="15.57421875" style="1" customWidth="1"/>
    <col min="5656" max="5656" width="18.7109375" style="1" customWidth="1"/>
    <col min="5657" max="5657" width="25.7109375" style="1" customWidth="1"/>
    <col min="5658" max="5658" width="9.140625" style="1" customWidth="1"/>
    <col min="5659" max="5659" width="17.421875" style="1" customWidth="1"/>
    <col min="5660" max="5660" width="9.140625" style="1" customWidth="1"/>
    <col min="5661" max="5661" width="9.421875" style="1" bestFit="1" customWidth="1"/>
    <col min="5662" max="5663" width="12.8515625" style="1" bestFit="1" customWidth="1"/>
    <col min="5664" max="5664" width="9.421875" style="1" bestFit="1" customWidth="1"/>
    <col min="5665" max="5668" width="9.140625" style="1" customWidth="1"/>
    <col min="5669" max="5669" width="9.421875" style="1" bestFit="1" customWidth="1"/>
    <col min="5670" max="5671" width="12.8515625" style="1" bestFit="1" customWidth="1"/>
    <col min="5672" max="5672" width="9.421875" style="1" bestFit="1" customWidth="1"/>
    <col min="5673" max="5676" width="9.140625" style="1" customWidth="1"/>
    <col min="5677" max="5677" width="9.421875" style="1" bestFit="1" customWidth="1"/>
    <col min="5678" max="5679" width="12.8515625" style="1" bestFit="1" customWidth="1"/>
    <col min="5680" max="5680" width="9.421875" style="1" bestFit="1" customWidth="1"/>
    <col min="5681" max="5684" width="9.140625" style="1" customWidth="1"/>
    <col min="5685" max="5685" width="9.421875" style="1" bestFit="1" customWidth="1"/>
    <col min="5686" max="5687" width="12.8515625" style="1" bestFit="1" customWidth="1"/>
    <col min="5688" max="5688" width="9.421875" style="1" bestFit="1" customWidth="1"/>
    <col min="5689" max="5692" width="9.140625" style="1" customWidth="1"/>
    <col min="5693" max="5693" width="9.421875" style="1" bestFit="1" customWidth="1"/>
    <col min="5694" max="5695" width="12.8515625" style="1" bestFit="1" customWidth="1"/>
    <col min="5696" max="5696" width="9.421875" style="1" bestFit="1" customWidth="1"/>
    <col min="5697" max="5700" width="9.140625" style="1" customWidth="1"/>
    <col min="5701" max="5701" width="9.421875" style="1" bestFit="1" customWidth="1"/>
    <col min="5702" max="5703" width="12.8515625" style="1" bestFit="1" customWidth="1"/>
    <col min="5704" max="5704" width="9.421875" style="1" bestFit="1" customWidth="1"/>
    <col min="5705" max="5708" width="9.140625" style="1" customWidth="1"/>
    <col min="5709" max="5709" width="9.421875" style="1" bestFit="1" customWidth="1"/>
    <col min="5710" max="5711" width="12.8515625" style="1" bestFit="1" customWidth="1"/>
    <col min="5712" max="5712" width="9.421875" style="1" bestFit="1" customWidth="1"/>
    <col min="5713" max="5716" width="9.140625" style="1" customWidth="1"/>
    <col min="5717" max="5717" width="9.421875" style="1" bestFit="1" customWidth="1"/>
    <col min="5718" max="5719" width="12.8515625" style="1" bestFit="1" customWidth="1"/>
    <col min="5720" max="5720" width="9.421875" style="1" bestFit="1" customWidth="1"/>
    <col min="5721" max="5724" width="9.140625" style="1" customWidth="1"/>
    <col min="5725" max="5725" width="9.421875" style="1" bestFit="1" customWidth="1"/>
    <col min="5726" max="5727" width="12.8515625" style="1" bestFit="1" customWidth="1"/>
    <col min="5728" max="5728" width="9.421875" style="1" bestFit="1" customWidth="1"/>
    <col min="5729" max="5732" width="9.140625" style="1" customWidth="1"/>
    <col min="5733" max="5733" width="9.421875" style="1" bestFit="1" customWidth="1"/>
    <col min="5734" max="5735" width="12.8515625" style="1" bestFit="1" customWidth="1"/>
    <col min="5736" max="5736" width="9.421875" style="1" bestFit="1" customWidth="1"/>
    <col min="5737" max="5740" width="9.140625" style="1" customWidth="1"/>
    <col min="5741" max="5741" width="9.421875" style="1" bestFit="1" customWidth="1"/>
    <col min="5742" max="5743" width="12.8515625" style="1" bestFit="1" customWidth="1"/>
    <col min="5744" max="5744" width="9.421875" style="1" bestFit="1" customWidth="1"/>
    <col min="5745" max="5748" width="9.140625" style="1" customWidth="1"/>
    <col min="5749" max="5749" width="9.421875" style="1" bestFit="1" customWidth="1"/>
    <col min="5750" max="5751" width="12.8515625" style="1" bestFit="1" customWidth="1"/>
    <col min="5752" max="5752" width="9.421875" style="1" bestFit="1" customWidth="1"/>
    <col min="5753" max="5756" width="9.140625" style="1" customWidth="1"/>
    <col min="5757" max="5757" width="9.421875" style="1" bestFit="1" customWidth="1"/>
    <col min="5758" max="5759" width="12.8515625" style="1" bestFit="1" customWidth="1"/>
    <col min="5760" max="5760" width="9.421875" style="1" bestFit="1" customWidth="1"/>
    <col min="5761" max="5764" width="9.140625" style="1" customWidth="1"/>
    <col min="5765" max="5765" width="9.421875" style="1" bestFit="1" customWidth="1"/>
    <col min="5766" max="5767" width="12.8515625" style="1" bestFit="1" customWidth="1"/>
    <col min="5768" max="5768" width="9.421875" style="1" bestFit="1" customWidth="1"/>
    <col min="5769" max="5772" width="9.140625" style="1" customWidth="1"/>
    <col min="5773" max="5773" width="9.421875" style="1" bestFit="1" customWidth="1"/>
    <col min="5774" max="5775" width="12.8515625" style="1" bestFit="1" customWidth="1"/>
    <col min="5776" max="5776" width="9.421875" style="1" bestFit="1" customWidth="1"/>
    <col min="5777" max="5780" width="9.140625" style="1" customWidth="1"/>
    <col min="5781" max="5781" width="9.421875" style="1" bestFit="1" customWidth="1"/>
    <col min="5782" max="5783" width="12.8515625" style="1" bestFit="1" customWidth="1"/>
    <col min="5784" max="5784" width="9.421875" style="1" bestFit="1" customWidth="1"/>
    <col min="5785" max="5788" width="9.140625" style="1" customWidth="1"/>
    <col min="5789" max="5789" width="9.421875" style="1" bestFit="1" customWidth="1"/>
    <col min="5790" max="5791" width="12.8515625" style="1" bestFit="1" customWidth="1"/>
    <col min="5792" max="5792" width="9.421875" style="1" bestFit="1" customWidth="1"/>
    <col min="5793" max="5796" width="9.140625" style="1" customWidth="1"/>
    <col min="5797" max="5797" width="9.421875" style="1" bestFit="1" customWidth="1"/>
    <col min="5798" max="5799" width="12.8515625" style="1" bestFit="1" customWidth="1"/>
    <col min="5800" max="5800" width="9.421875" style="1" bestFit="1" customWidth="1"/>
    <col min="5801" max="5804" width="9.140625" style="1" customWidth="1"/>
    <col min="5805" max="5805" width="9.421875" style="1" bestFit="1" customWidth="1"/>
    <col min="5806" max="5807" width="12.8515625" style="1" bestFit="1" customWidth="1"/>
    <col min="5808" max="5808" width="9.421875" style="1" bestFit="1" customWidth="1"/>
    <col min="5809" max="5812" width="9.140625" style="1" customWidth="1"/>
    <col min="5813" max="5813" width="9.421875" style="1" bestFit="1" customWidth="1"/>
    <col min="5814" max="5815" width="12.8515625" style="1" bestFit="1" customWidth="1"/>
    <col min="5816" max="5816" width="9.421875" style="1" bestFit="1" customWidth="1"/>
    <col min="5817" max="5820" width="9.140625" style="1" customWidth="1"/>
    <col min="5821" max="5821" width="9.421875" style="1" bestFit="1" customWidth="1"/>
    <col min="5822" max="5823" width="12.8515625" style="1" bestFit="1" customWidth="1"/>
    <col min="5824" max="5824" width="9.421875" style="1" bestFit="1" customWidth="1"/>
    <col min="5825" max="5828" width="9.140625" style="1" customWidth="1"/>
    <col min="5829" max="5829" width="9.421875" style="1" bestFit="1" customWidth="1"/>
    <col min="5830" max="5831" width="12.8515625" style="1" bestFit="1" customWidth="1"/>
    <col min="5832" max="5832" width="9.421875" style="1" bestFit="1" customWidth="1"/>
    <col min="5833" max="5836" width="9.140625" style="1" customWidth="1"/>
    <col min="5837" max="5837" width="9.421875" style="1" bestFit="1" customWidth="1"/>
    <col min="5838" max="5839" width="12.8515625" style="1" bestFit="1" customWidth="1"/>
    <col min="5840" max="5840" width="9.421875" style="1" bestFit="1" customWidth="1"/>
    <col min="5841" max="5844" width="9.140625" style="1" customWidth="1"/>
    <col min="5845" max="5845" width="9.421875" style="1" bestFit="1" customWidth="1"/>
    <col min="5846" max="5847" width="12.8515625" style="1" bestFit="1" customWidth="1"/>
    <col min="5848" max="5848" width="9.421875" style="1" bestFit="1" customWidth="1"/>
    <col min="5849" max="5852" width="9.140625" style="1" customWidth="1"/>
    <col min="5853" max="5853" width="9.421875" style="1" bestFit="1" customWidth="1"/>
    <col min="5854" max="5855" width="12.8515625" style="1" bestFit="1" customWidth="1"/>
    <col min="5856" max="5856" width="9.421875" style="1" bestFit="1" customWidth="1"/>
    <col min="5857" max="5860" width="9.140625" style="1" customWidth="1"/>
    <col min="5861" max="5861" width="9.421875" style="1" bestFit="1" customWidth="1"/>
    <col min="5862" max="5863" width="12.8515625" style="1" bestFit="1" customWidth="1"/>
    <col min="5864" max="5864" width="9.421875" style="1" bestFit="1" customWidth="1"/>
    <col min="5865" max="5868" width="9.140625" style="1" customWidth="1"/>
    <col min="5869" max="5869" width="9.421875" style="1" bestFit="1" customWidth="1"/>
    <col min="5870" max="5871" width="12.8515625" style="1" bestFit="1" customWidth="1"/>
    <col min="5872" max="5872" width="9.421875" style="1" bestFit="1" customWidth="1"/>
    <col min="5873" max="5876" width="9.140625" style="1" customWidth="1"/>
    <col min="5877" max="5877" width="9.421875" style="1" bestFit="1" customWidth="1"/>
    <col min="5878" max="5879" width="12.8515625" style="1" bestFit="1" customWidth="1"/>
    <col min="5880" max="5880" width="9.421875" style="1" bestFit="1" customWidth="1"/>
    <col min="5881" max="5884" width="9.140625" style="1" customWidth="1"/>
    <col min="5885" max="5885" width="11.57421875" style="1" customWidth="1"/>
    <col min="5886" max="5886" width="16.00390625" style="1" customWidth="1"/>
    <col min="5887" max="5887" width="86.57421875" style="1" customWidth="1"/>
    <col min="5888" max="5888" width="10.140625" style="1" customWidth="1"/>
    <col min="5889" max="5889" width="18.28125" style="1" customWidth="1"/>
    <col min="5890" max="5891" width="9.140625" style="1" hidden="1" customWidth="1"/>
    <col min="5892" max="5892" width="21.421875" style="1" customWidth="1"/>
    <col min="5893" max="5894" width="9.140625" style="1" hidden="1" customWidth="1"/>
    <col min="5895" max="5895" width="25.7109375" style="1" customWidth="1"/>
    <col min="5896" max="5896" width="9.140625" style="1" hidden="1" customWidth="1"/>
    <col min="5897" max="5897" width="4.7109375" style="1" customWidth="1"/>
    <col min="5898" max="5904" width="9.140625" style="1" hidden="1" customWidth="1"/>
    <col min="5905" max="5905" width="15.57421875" style="1" customWidth="1"/>
    <col min="5906" max="5906" width="18.7109375" style="1" customWidth="1"/>
    <col min="5907" max="5907" width="25.7109375" style="1" customWidth="1"/>
    <col min="5908" max="5908" width="15.57421875" style="1" customWidth="1"/>
    <col min="5909" max="5909" width="18.7109375" style="1" customWidth="1"/>
    <col min="5910" max="5910" width="25.7109375" style="1" customWidth="1"/>
    <col min="5911" max="5911" width="15.57421875" style="1" customWidth="1"/>
    <col min="5912" max="5912" width="18.7109375" style="1" customWidth="1"/>
    <col min="5913" max="5913" width="25.7109375" style="1" customWidth="1"/>
    <col min="5914" max="5914" width="9.140625" style="1" customWidth="1"/>
    <col min="5915" max="5915" width="17.421875" style="1" customWidth="1"/>
    <col min="5916" max="5916" width="9.140625" style="1" customWidth="1"/>
    <col min="5917" max="5917" width="9.421875" style="1" bestFit="1" customWidth="1"/>
    <col min="5918" max="5919" width="12.8515625" style="1" bestFit="1" customWidth="1"/>
    <col min="5920" max="5920" width="9.421875" style="1" bestFit="1" customWidth="1"/>
    <col min="5921" max="5924" width="9.140625" style="1" customWidth="1"/>
    <col min="5925" max="5925" width="9.421875" style="1" bestFit="1" customWidth="1"/>
    <col min="5926" max="5927" width="12.8515625" style="1" bestFit="1" customWidth="1"/>
    <col min="5928" max="5928" width="9.421875" style="1" bestFit="1" customWidth="1"/>
    <col min="5929" max="5932" width="9.140625" style="1" customWidth="1"/>
    <col min="5933" max="5933" width="9.421875" style="1" bestFit="1" customWidth="1"/>
    <col min="5934" max="5935" width="12.8515625" style="1" bestFit="1" customWidth="1"/>
    <col min="5936" max="5936" width="9.421875" style="1" bestFit="1" customWidth="1"/>
    <col min="5937" max="5940" width="9.140625" style="1" customWidth="1"/>
    <col min="5941" max="5941" width="9.421875" style="1" bestFit="1" customWidth="1"/>
    <col min="5942" max="5943" width="12.8515625" style="1" bestFit="1" customWidth="1"/>
    <col min="5944" max="5944" width="9.421875" style="1" bestFit="1" customWidth="1"/>
    <col min="5945" max="5948" width="9.140625" style="1" customWidth="1"/>
    <col min="5949" max="5949" width="9.421875" style="1" bestFit="1" customWidth="1"/>
    <col min="5950" max="5951" width="12.8515625" style="1" bestFit="1" customWidth="1"/>
    <col min="5952" max="5952" width="9.421875" style="1" bestFit="1" customWidth="1"/>
    <col min="5953" max="5956" width="9.140625" style="1" customWidth="1"/>
    <col min="5957" max="5957" width="9.421875" style="1" bestFit="1" customWidth="1"/>
    <col min="5958" max="5959" width="12.8515625" style="1" bestFit="1" customWidth="1"/>
    <col min="5960" max="5960" width="9.421875" style="1" bestFit="1" customWidth="1"/>
    <col min="5961" max="5964" width="9.140625" style="1" customWidth="1"/>
    <col min="5965" max="5965" width="9.421875" style="1" bestFit="1" customWidth="1"/>
    <col min="5966" max="5967" width="12.8515625" style="1" bestFit="1" customWidth="1"/>
    <col min="5968" max="5968" width="9.421875" style="1" bestFit="1" customWidth="1"/>
    <col min="5969" max="5972" width="9.140625" style="1" customWidth="1"/>
    <col min="5973" max="5973" width="9.421875" style="1" bestFit="1" customWidth="1"/>
    <col min="5974" max="5975" width="12.8515625" style="1" bestFit="1" customWidth="1"/>
    <col min="5976" max="5976" width="9.421875" style="1" bestFit="1" customWidth="1"/>
    <col min="5977" max="5980" width="9.140625" style="1" customWidth="1"/>
    <col min="5981" max="5981" width="9.421875" style="1" bestFit="1" customWidth="1"/>
    <col min="5982" max="5983" width="12.8515625" style="1" bestFit="1" customWidth="1"/>
    <col min="5984" max="5984" width="9.421875" style="1" bestFit="1" customWidth="1"/>
    <col min="5985" max="5988" width="9.140625" style="1" customWidth="1"/>
    <col min="5989" max="5989" width="9.421875" style="1" bestFit="1" customWidth="1"/>
    <col min="5990" max="5991" width="12.8515625" style="1" bestFit="1" customWidth="1"/>
    <col min="5992" max="5992" width="9.421875" style="1" bestFit="1" customWidth="1"/>
    <col min="5993" max="5996" width="9.140625" style="1" customWidth="1"/>
    <col min="5997" max="5997" width="9.421875" style="1" bestFit="1" customWidth="1"/>
    <col min="5998" max="5999" width="12.8515625" style="1" bestFit="1" customWidth="1"/>
    <col min="6000" max="6000" width="9.421875" style="1" bestFit="1" customWidth="1"/>
    <col min="6001" max="6004" width="9.140625" style="1" customWidth="1"/>
    <col min="6005" max="6005" width="9.421875" style="1" bestFit="1" customWidth="1"/>
    <col min="6006" max="6007" width="12.8515625" style="1" bestFit="1" customWidth="1"/>
    <col min="6008" max="6008" width="9.421875" style="1" bestFit="1" customWidth="1"/>
    <col min="6009" max="6012" width="9.140625" style="1" customWidth="1"/>
    <col min="6013" max="6013" width="9.421875" style="1" bestFit="1" customWidth="1"/>
    <col min="6014" max="6015" width="12.8515625" style="1" bestFit="1" customWidth="1"/>
    <col min="6016" max="6016" width="9.421875" style="1" bestFit="1" customWidth="1"/>
    <col min="6017" max="6020" width="9.140625" style="1" customWidth="1"/>
    <col min="6021" max="6021" width="9.421875" style="1" bestFit="1" customWidth="1"/>
    <col min="6022" max="6023" width="12.8515625" style="1" bestFit="1" customWidth="1"/>
    <col min="6024" max="6024" width="9.421875" style="1" bestFit="1" customWidth="1"/>
    <col min="6025" max="6028" width="9.140625" style="1" customWidth="1"/>
    <col min="6029" max="6029" width="9.421875" style="1" bestFit="1" customWidth="1"/>
    <col min="6030" max="6031" width="12.8515625" style="1" bestFit="1" customWidth="1"/>
    <col min="6032" max="6032" width="9.421875" style="1" bestFit="1" customWidth="1"/>
    <col min="6033" max="6036" width="9.140625" style="1" customWidth="1"/>
    <col min="6037" max="6037" width="9.421875" style="1" bestFit="1" customWidth="1"/>
    <col min="6038" max="6039" width="12.8515625" style="1" bestFit="1" customWidth="1"/>
    <col min="6040" max="6040" width="9.421875" style="1" bestFit="1" customWidth="1"/>
    <col min="6041" max="6044" width="9.140625" style="1" customWidth="1"/>
    <col min="6045" max="6045" width="9.421875" style="1" bestFit="1" customWidth="1"/>
    <col min="6046" max="6047" width="12.8515625" style="1" bestFit="1" customWidth="1"/>
    <col min="6048" max="6048" width="9.421875" style="1" bestFit="1" customWidth="1"/>
    <col min="6049" max="6052" width="9.140625" style="1" customWidth="1"/>
    <col min="6053" max="6053" width="9.421875" style="1" bestFit="1" customWidth="1"/>
    <col min="6054" max="6055" width="12.8515625" style="1" bestFit="1" customWidth="1"/>
    <col min="6056" max="6056" width="9.421875" style="1" bestFit="1" customWidth="1"/>
    <col min="6057" max="6060" width="9.140625" style="1" customWidth="1"/>
    <col min="6061" max="6061" width="9.421875" style="1" bestFit="1" customWidth="1"/>
    <col min="6062" max="6063" width="12.8515625" style="1" bestFit="1" customWidth="1"/>
    <col min="6064" max="6064" width="9.421875" style="1" bestFit="1" customWidth="1"/>
    <col min="6065" max="6068" width="9.140625" style="1" customWidth="1"/>
    <col min="6069" max="6069" width="9.421875" style="1" bestFit="1" customWidth="1"/>
    <col min="6070" max="6071" width="12.8515625" style="1" bestFit="1" customWidth="1"/>
    <col min="6072" max="6072" width="9.421875" style="1" bestFit="1" customWidth="1"/>
    <col min="6073" max="6076" width="9.140625" style="1" customWidth="1"/>
    <col min="6077" max="6077" width="9.421875" style="1" bestFit="1" customWidth="1"/>
    <col min="6078" max="6079" width="12.8515625" style="1" bestFit="1" customWidth="1"/>
    <col min="6080" max="6080" width="9.421875" style="1" bestFit="1" customWidth="1"/>
    <col min="6081" max="6084" width="9.140625" style="1" customWidth="1"/>
    <col min="6085" max="6085" width="9.421875" style="1" bestFit="1" customWidth="1"/>
    <col min="6086" max="6087" width="12.8515625" style="1" bestFit="1" customWidth="1"/>
    <col min="6088" max="6088" width="9.421875" style="1" bestFit="1" customWidth="1"/>
    <col min="6089" max="6092" width="9.140625" style="1" customWidth="1"/>
    <col min="6093" max="6093" width="9.421875" style="1" bestFit="1" customWidth="1"/>
    <col min="6094" max="6095" width="12.8515625" style="1" bestFit="1" customWidth="1"/>
    <col min="6096" max="6096" width="9.421875" style="1" bestFit="1" customWidth="1"/>
    <col min="6097" max="6100" width="9.140625" style="1" customWidth="1"/>
    <col min="6101" max="6101" width="9.421875" style="1" bestFit="1" customWidth="1"/>
    <col min="6102" max="6103" width="12.8515625" style="1" bestFit="1" customWidth="1"/>
    <col min="6104" max="6104" width="9.421875" style="1" bestFit="1" customWidth="1"/>
    <col min="6105" max="6108" width="9.140625" style="1" customWidth="1"/>
    <col min="6109" max="6109" width="9.421875" style="1" bestFit="1" customWidth="1"/>
    <col min="6110" max="6111" width="12.8515625" style="1" bestFit="1" customWidth="1"/>
    <col min="6112" max="6112" width="9.421875" style="1" bestFit="1" customWidth="1"/>
    <col min="6113" max="6116" width="9.140625" style="1" customWidth="1"/>
    <col min="6117" max="6117" width="9.421875" style="1" bestFit="1" customWidth="1"/>
    <col min="6118" max="6119" width="12.8515625" style="1" bestFit="1" customWidth="1"/>
    <col min="6120" max="6120" width="9.421875" style="1" bestFit="1" customWidth="1"/>
    <col min="6121" max="6124" width="9.140625" style="1" customWidth="1"/>
    <col min="6125" max="6125" width="9.421875" style="1" bestFit="1" customWidth="1"/>
    <col min="6126" max="6127" width="12.8515625" style="1" bestFit="1" customWidth="1"/>
    <col min="6128" max="6128" width="9.421875" style="1" bestFit="1" customWidth="1"/>
    <col min="6129" max="6132" width="9.140625" style="1" customWidth="1"/>
    <col min="6133" max="6133" width="9.421875" style="1" bestFit="1" customWidth="1"/>
    <col min="6134" max="6135" width="12.8515625" style="1" bestFit="1" customWidth="1"/>
    <col min="6136" max="6136" width="9.421875" style="1" bestFit="1" customWidth="1"/>
    <col min="6137" max="6140" width="9.140625" style="1" customWidth="1"/>
    <col min="6141" max="6141" width="11.57421875" style="1" customWidth="1"/>
    <col min="6142" max="6142" width="16.00390625" style="1" customWidth="1"/>
    <col min="6143" max="6143" width="86.57421875" style="1" customWidth="1"/>
    <col min="6144" max="6144" width="10.140625" style="1" customWidth="1"/>
    <col min="6145" max="6145" width="18.28125" style="1" customWidth="1"/>
    <col min="6146" max="6147" width="9.140625" style="1" hidden="1" customWidth="1"/>
    <col min="6148" max="6148" width="21.421875" style="1" customWidth="1"/>
    <col min="6149" max="6150" width="9.140625" style="1" hidden="1" customWidth="1"/>
    <col min="6151" max="6151" width="25.7109375" style="1" customWidth="1"/>
    <col min="6152" max="6152" width="9.140625" style="1" hidden="1" customWidth="1"/>
    <col min="6153" max="6153" width="4.7109375" style="1" customWidth="1"/>
    <col min="6154" max="6160" width="9.140625" style="1" hidden="1" customWidth="1"/>
    <col min="6161" max="6161" width="15.57421875" style="1" customWidth="1"/>
    <col min="6162" max="6162" width="18.7109375" style="1" customWidth="1"/>
    <col min="6163" max="6163" width="25.7109375" style="1" customWidth="1"/>
    <col min="6164" max="6164" width="15.57421875" style="1" customWidth="1"/>
    <col min="6165" max="6165" width="18.7109375" style="1" customWidth="1"/>
    <col min="6166" max="6166" width="25.7109375" style="1" customWidth="1"/>
    <col min="6167" max="6167" width="15.57421875" style="1" customWidth="1"/>
    <col min="6168" max="6168" width="18.7109375" style="1" customWidth="1"/>
    <col min="6169" max="6169" width="25.7109375" style="1" customWidth="1"/>
    <col min="6170" max="6170" width="9.140625" style="1" customWidth="1"/>
    <col min="6171" max="6171" width="17.421875" style="1" customWidth="1"/>
    <col min="6172" max="6172" width="9.140625" style="1" customWidth="1"/>
    <col min="6173" max="6173" width="9.421875" style="1" bestFit="1" customWidth="1"/>
    <col min="6174" max="6175" width="12.8515625" style="1" bestFit="1" customWidth="1"/>
    <col min="6176" max="6176" width="9.421875" style="1" bestFit="1" customWidth="1"/>
    <col min="6177" max="6180" width="9.140625" style="1" customWidth="1"/>
    <col min="6181" max="6181" width="9.421875" style="1" bestFit="1" customWidth="1"/>
    <col min="6182" max="6183" width="12.8515625" style="1" bestFit="1" customWidth="1"/>
    <col min="6184" max="6184" width="9.421875" style="1" bestFit="1" customWidth="1"/>
    <col min="6185" max="6188" width="9.140625" style="1" customWidth="1"/>
    <col min="6189" max="6189" width="9.421875" style="1" bestFit="1" customWidth="1"/>
    <col min="6190" max="6191" width="12.8515625" style="1" bestFit="1" customWidth="1"/>
    <col min="6192" max="6192" width="9.421875" style="1" bestFit="1" customWidth="1"/>
    <col min="6193" max="6196" width="9.140625" style="1" customWidth="1"/>
    <col min="6197" max="6197" width="9.421875" style="1" bestFit="1" customWidth="1"/>
    <col min="6198" max="6199" width="12.8515625" style="1" bestFit="1" customWidth="1"/>
    <col min="6200" max="6200" width="9.421875" style="1" bestFit="1" customWidth="1"/>
    <col min="6201" max="6204" width="9.140625" style="1" customWidth="1"/>
    <col min="6205" max="6205" width="9.421875" style="1" bestFit="1" customWidth="1"/>
    <col min="6206" max="6207" width="12.8515625" style="1" bestFit="1" customWidth="1"/>
    <col min="6208" max="6208" width="9.421875" style="1" bestFit="1" customWidth="1"/>
    <col min="6209" max="6212" width="9.140625" style="1" customWidth="1"/>
    <col min="6213" max="6213" width="9.421875" style="1" bestFit="1" customWidth="1"/>
    <col min="6214" max="6215" width="12.8515625" style="1" bestFit="1" customWidth="1"/>
    <col min="6216" max="6216" width="9.421875" style="1" bestFit="1" customWidth="1"/>
    <col min="6217" max="6220" width="9.140625" style="1" customWidth="1"/>
    <col min="6221" max="6221" width="9.421875" style="1" bestFit="1" customWidth="1"/>
    <col min="6222" max="6223" width="12.8515625" style="1" bestFit="1" customWidth="1"/>
    <col min="6224" max="6224" width="9.421875" style="1" bestFit="1" customWidth="1"/>
    <col min="6225" max="6228" width="9.140625" style="1" customWidth="1"/>
    <col min="6229" max="6229" width="9.421875" style="1" bestFit="1" customWidth="1"/>
    <col min="6230" max="6231" width="12.8515625" style="1" bestFit="1" customWidth="1"/>
    <col min="6232" max="6232" width="9.421875" style="1" bestFit="1" customWidth="1"/>
    <col min="6233" max="6236" width="9.140625" style="1" customWidth="1"/>
    <col min="6237" max="6237" width="9.421875" style="1" bestFit="1" customWidth="1"/>
    <col min="6238" max="6239" width="12.8515625" style="1" bestFit="1" customWidth="1"/>
    <col min="6240" max="6240" width="9.421875" style="1" bestFit="1" customWidth="1"/>
    <col min="6241" max="6244" width="9.140625" style="1" customWidth="1"/>
    <col min="6245" max="6245" width="9.421875" style="1" bestFit="1" customWidth="1"/>
    <col min="6246" max="6247" width="12.8515625" style="1" bestFit="1" customWidth="1"/>
    <col min="6248" max="6248" width="9.421875" style="1" bestFit="1" customWidth="1"/>
    <col min="6249" max="6252" width="9.140625" style="1" customWidth="1"/>
    <col min="6253" max="6253" width="9.421875" style="1" bestFit="1" customWidth="1"/>
    <col min="6254" max="6255" width="12.8515625" style="1" bestFit="1" customWidth="1"/>
    <col min="6256" max="6256" width="9.421875" style="1" bestFit="1" customWidth="1"/>
    <col min="6257" max="6260" width="9.140625" style="1" customWidth="1"/>
    <col min="6261" max="6261" width="9.421875" style="1" bestFit="1" customWidth="1"/>
    <col min="6262" max="6263" width="12.8515625" style="1" bestFit="1" customWidth="1"/>
    <col min="6264" max="6264" width="9.421875" style="1" bestFit="1" customWidth="1"/>
    <col min="6265" max="6268" width="9.140625" style="1" customWidth="1"/>
    <col min="6269" max="6269" width="9.421875" style="1" bestFit="1" customWidth="1"/>
    <col min="6270" max="6271" width="12.8515625" style="1" bestFit="1" customWidth="1"/>
    <col min="6272" max="6272" width="9.421875" style="1" bestFit="1" customWidth="1"/>
    <col min="6273" max="6276" width="9.140625" style="1" customWidth="1"/>
    <col min="6277" max="6277" width="9.421875" style="1" bestFit="1" customWidth="1"/>
    <col min="6278" max="6279" width="12.8515625" style="1" bestFit="1" customWidth="1"/>
    <col min="6280" max="6280" width="9.421875" style="1" bestFit="1" customWidth="1"/>
    <col min="6281" max="6284" width="9.140625" style="1" customWidth="1"/>
    <col min="6285" max="6285" width="9.421875" style="1" bestFit="1" customWidth="1"/>
    <col min="6286" max="6287" width="12.8515625" style="1" bestFit="1" customWidth="1"/>
    <col min="6288" max="6288" width="9.421875" style="1" bestFit="1" customWidth="1"/>
    <col min="6289" max="6292" width="9.140625" style="1" customWidth="1"/>
    <col min="6293" max="6293" width="9.421875" style="1" bestFit="1" customWidth="1"/>
    <col min="6294" max="6295" width="12.8515625" style="1" bestFit="1" customWidth="1"/>
    <col min="6296" max="6296" width="9.421875" style="1" bestFit="1" customWidth="1"/>
    <col min="6297" max="6300" width="9.140625" style="1" customWidth="1"/>
    <col min="6301" max="6301" width="9.421875" style="1" bestFit="1" customWidth="1"/>
    <col min="6302" max="6303" width="12.8515625" style="1" bestFit="1" customWidth="1"/>
    <col min="6304" max="6304" width="9.421875" style="1" bestFit="1" customWidth="1"/>
    <col min="6305" max="6308" width="9.140625" style="1" customWidth="1"/>
    <col min="6309" max="6309" width="9.421875" style="1" bestFit="1" customWidth="1"/>
    <col min="6310" max="6311" width="12.8515625" style="1" bestFit="1" customWidth="1"/>
    <col min="6312" max="6312" width="9.421875" style="1" bestFit="1" customWidth="1"/>
    <col min="6313" max="6316" width="9.140625" style="1" customWidth="1"/>
    <col min="6317" max="6317" width="9.421875" style="1" bestFit="1" customWidth="1"/>
    <col min="6318" max="6319" width="12.8515625" style="1" bestFit="1" customWidth="1"/>
    <col min="6320" max="6320" width="9.421875" style="1" bestFit="1" customWidth="1"/>
    <col min="6321" max="6324" width="9.140625" style="1" customWidth="1"/>
    <col min="6325" max="6325" width="9.421875" style="1" bestFit="1" customWidth="1"/>
    <col min="6326" max="6327" width="12.8515625" style="1" bestFit="1" customWidth="1"/>
    <col min="6328" max="6328" width="9.421875" style="1" bestFit="1" customWidth="1"/>
    <col min="6329" max="6332" width="9.140625" style="1" customWidth="1"/>
    <col min="6333" max="6333" width="9.421875" style="1" bestFit="1" customWidth="1"/>
    <col min="6334" max="6335" width="12.8515625" style="1" bestFit="1" customWidth="1"/>
    <col min="6336" max="6336" width="9.421875" style="1" bestFit="1" customWidth="1"/>
    <col min="6337" max="6340" width="9.140625" style="1" customWidth="1"/>
    <col min="6341" max="6341" width="9.421875" style="1" bestFit="1" customWidth="1"/>
    <col min="6342" max="6343" width="12.8515625" style="1" bestFit="1" customWidth="1"/>
    <col min="6344" max="6344" width="9.421875" style="1" bestFit="1" customWidth="1"/>
    <col min="6345" max="6348" width="9.140625" style="1" customWidth="1"/>
    <col min="6349" max="6349" width="9.421875" style="1" bestFit="1" customWidth="1"/>
    <col min="6350" max="6351" width="12.8515625" style="1" bestFit="1" customWidth="1"/>
    <col min="6352" max="6352" width="9.421875" style="1" bestFit="1" customWidth="1"/>
    <col min="6353" max="6356" width="9.140625" style="1" customWidth="1"/>
    <col min="6357" max="6357" width="9.421875" style="1" bestFit="1" customWidth="1"/>
    <col min="6358" max="6359" width="12.8515625" style="1" bestFit="1" customWidth="1"/>
    <col min="6360" max="6360" width="9.421875" style="1" bestFit="1" customWidth="1"/>
    <col min="6361" max="6364" width="9.140625" style="1" customWidth="1"/>
    <col min="6365" max="6365" width="9.421875" style="1" bestFit="1" customWidth="1"/>
    <col min="6366" max="6367" width="12.8515625" style="1" bestFit="1" customWidth="1"/>
    <col min="6368" max="6368" width="9.421875" style="1" bestFit="1" customWidth="1"/>
    <col min="6369" max="6372" width="9.140625" style="1" customWidth="1"/>
    <col min="6373" max="6373" width="9.421875" style="1" bestFit="1" customWidth="1"/>
    <col min="6374" max="6375" width="12.8515625" style="1" bestFit="1" customWidth="1"/>
    <col min="6376" max="6376" width="9.421875" style="1" bestFit="1" customWidth="1"/>
    <col min="6377" max="6380" width="9.140625" style="1" customWidth="1"/>
    <col min="6381" max="6381" width="9.421875" style="1" bestFit="1" customWidth="1"/>
    <col min="6382" max="6383" width="12.8515625" style="1" bestFit="1" customWidth="1"/>
    <col min="6384" max="6384" width="9.421875" style="1" bestFit="1" customWidth="1"/>
    <col min="6385" max="6388" width="9.140625" style="1" customWidth="1"/>
    <col min="6389" max="6389" width="9.421875" style="1" bestFit="1" customWidth="1"/>
    <col min="6390" max="6391" width="12.8515625" style="1" bestFit="1" customWidth="1"/>
    <col min="6392" max="6392" width="9.421875" style="1" bestFit="1" customWidth="1"/>
    <col min="6393" max="6396" width="9.140625" style="1" customWidth="1"/>
    <col min="6397" max="6397" width="11.57421875" style="1" customWidth="1"/>
    <col min="6398" max="6398" width="16.00390625" style="1" customWidth="1"/>
    <col min="6399" max="6399" width="86.57421875" style="1" customWidth="1"/>
    <col min="6400" max="6400" width="10.140625" style="1" customWidth="1"/>
    <col min="6401" max="6401" width="18.28125" style="1" customWidth="1"/>
    <col min="6402" max="6403" width="9.140625" style="1" hidden="1" customWidth="1"/>
    <col min="6404" max="6404" width="21.421875" style="1" customWidth="1"/>
    <col min="6405" max="6406" width="9.140625" style="1" hidden="1" customWidth="1"/>
    <col min="6407" max="6407" width="25.7109375" style="1" customWidth="1"/>
    <col min="6408" max="6408" width="9.140625" style="1" hidden="1" customWidth="1"/>
    <col min="6409" max="6409" width="4.7109375" style="1" customWidth="1"/>
    <col min="6410" max="6416" width="9.140625" style="1" hidden="1" customWidth="1"/>
    <col min="6417" max="6417" width="15.57421875" style="1" customWidth="1"/>
    <col min="6418" max="6418" width="18.7109375" style="1" customWidth="1"/>
    <col min="6419" max="6419" width="25.7109375" style="1" customWidth="1"/>
    <col min="6420" max="6420" width="15.57421875" style="1" customWidth="1"/>
    <col min="6421" max="6421" width="18.7109375" style="1" customWidth="1"/>
    <col min="6422" max="6422" width="25.7109375" style="1" customWidth="1"/>
    <col min="6423" max="6423" width="15.57421875" style="1" customWidth="1"/>
    <col min="6424" max="6424" width="18.7109375" style="1" customWidth="1"/>
    <col min="6425" max="6425" width="25.7109375" style="1" customWidth="1"/>
    <col min="6426" max="6426" width="9.140625" style="1" customWidth="1"/>
    <col min="6427" max="6427" width="17.421875" style="1" customWidth="1"/>
    <col min="6428" max="6428" width="9.140625" style="1" customWidth="1"/>
    <col min="6429" max="6429" width="9.421875" style="1" bestFit="1" customWidth="1"/>
    <col min="6430" max="6431" width="12.8515625" style="1" bestFit="1" customWidth="1"/>
    <col min="6432" max="6432" width="9.421875" style="1" bestFit="1" customWidth="1"/>
    <col min="6433" max="6436" width="9.140625" style="1" customWidth="1"/>
    <col min="6437" max="6437" width="9.421875" style="1" bestFit="1" customWidth="1"/>
    <col min="6438" max="6439" width="12.8515625" style="1" bestFit="1" customWidth="1"/>
    <col min="6440" max="6440" width="9.421875" style="1" bestFit="1" customWidth="1"/>
    <col min="6441" max="6444" width="9.140625" style="1" customWidth="1"/>
    <col min="6445" max="6445" width="9.421875" style="1" bestFit="1" customWidth="1"/>
    <col min="6446" max="6447" width="12.8515625" style="1" bestFit="1" customWidth="1"/>
    <col min="6448" max="6448" width="9.421875" style="1" bestFit="1" customWidth="1"/>
    <col min="6449" max="6452" width="9.140625" style="1" customWidth="1"/>
    <col min="6453" max="6453" width="9.421875" style="1" bestFit="1" customWidth="1"/>
    <col min="6454" max="6455" width="12.8515625" style="1" bestFit="1" customWidth="1"/>
    <col min="6456" max="6456" width="9.421875" style="1" bestFit="1" customWidth="1"/>
    <col min="6457" max="6460" width="9.140625" style="1" customWidth="1"/>
    <col min="6461" max="6461" width="9.421875" style="1" bestFit="1" customWidth="1"/>
    <col min="6462" max="6463" width="12.8515625" style="1" bestFit="1" customWidth="1"/>
    <col min="6464" max="6464" width="9.421875" style="1" bestFit="1" customWidth="1"/>
    <col min="6465" max="6468" width="9.140625" style="1" customWidth="1"/>
    <col min="6469" max="6469" width="9.421875" style="1" bestFit="1" customWidth="1"/>
    <col min="6470" max="6471" width="12.8515625" style="1" bestFit="1" customWidth="1"/>
    <col min="6472" max="6472" width="9.421875" style="1" bestFit="1" customWidth="1"/>
    <col min="6473" max="6476" width="9.140625" style="1" customWidth="1"/>
    <col min="6477" max="6477" width="9.421875" style="1" bestFit="1" customWidth="1"/>
    <col min="6478" max="6479" width="12.8515625" style="1" bestFit="1" customWidth="1"/>
    <col min="6480" max="6480" width="9.421875" style="1" bestFit="1" customWidth="1"/>
    <col min="6481" max="6484" width="9.140625" style="1" customWidth="1"/>
    <col min="6485" max="6485" width="9.421875" style="1" bestFit="1" customWidth="1"/>
    <col min="6486" max="6487" width="12.8515625" style="1" bestFit="1" customWidth="1"/>
    <col min="6488" max="6488" width="9.421875" style="1" bestFit="1" customWidth="1"/>
    <col min="6489" max="6492" width="9.140625" style="1" customWidth="1"/>
    <col min="6493" max="6493" width="9.421875" style="1" bestFit="1" customWidth="1"/>
    <col min="6494" max="6495" width="12.8515625" style="1" bestFit="1" customWidth="1"/>
    <col min="6496" max="6496" width="9.421875" style="1" bestFit="1" customWidth="1"/>
    <col min="6497" max="6500" width="9.140625" style="1" customWidth="1"/>
    <col min="6501" max="6501" width="9.421875" style="1" bestFit="1" customWidth="1"/>
    <col min="6502" max="6503" width="12.8515625" style="1" bestFit="1" customWidth="1"/>
    <col min="6504" max="6504" width="9.421875" style="1" bestFit="1" customWidth="1"/>
    <col min="6505" max="6508" width="9.140625" style="1" customWidth="1"/>
    <col min="6509" max="6509" width="9.421875" style="1" bestFit="1" customWidth="1"/>
    <col min="6510" max="6511" width="12.8515625" style="1" bestFit="1" customWidth="1"/>
    <col min="6512" max="6512" width="9.421875" style="1" bestFit="1" customWidth="1"/>
    <col min="6513" max="6516" width="9.140625" style="1" customWidth="1"/>
    <col min="6517" max="6517" width="9.421875" style="1" bestFit="1" customWidth="1"/>
    <col min="6518" max="6519" width="12.8515625" style="1" bestFit="1" customWidth="1"/>
    <col min="6520" max="6520" width="9.421875" style="1" bestFit="1" customWidth="1"/>
    <col min="6521" max="6524" width="9.140625" style="1" customWidth="1"/>
    <col min="6525" max="6525" width="9.421875" style="1" bestFit="1" customWidth="1"/>
    <col min="6526" max="6527" width="12.8515625" style="1" bestFit="1" customWidth="1"/>
    <col min="6528" max="6528" width="9.421875" style="1" bestFit="1" customWidth="1"/>
    <col min="6529" max="6532" width="9.140625" style="1" customWidth="1"/>
    <col min="6533" max="6533" width="9.421875" style="1" bestFit="1" customWidth="1"/>
    <col min="6534" max="6535" width="12.8515625" style="1" bestFit="1" customWidth="1"/>
    <col min="6536" max="6536" width="9.421875" style="1" bestFit="1" customWidth="1"/>
    <col min="6537" max="6540" width="9.140625" style="1" customWidth="1"/>
    <col min="6541" max="6541" width="9.421875" style="1" bestFit="1" customWidth="1"/>
    <col min="6542" max="6543" width="12.8515625" style="1" bestFit="1" customWidth="1"/>
    <col min="6544" max="6544" width="9.421875" style="1" bestFit="1" customWidth="1"/>
    <col min="6545" max="6548" width="9.140625" style="1" customWidth="1"/>
    <col min="6549" max="6549" width="9.421875" style="1" bestFit="1" customWidth="1"/>
    <col min="6550" max="6551" width="12.8515625" style="1" bestFit="1" customWidth="1"/>
    <col min="6552" max="6552" width="9.421875" style="1" bestFit="1" customWidth="1"/>
    <col min="6553" max="6556" width="9.140625" style="1" customWidth="1"/>
    <col min="6557" max="6557" width="9.421875" style="1" bestFit="1" customWidth="1"/>
    <col min="6558" max="6559" width="12.8515625" style="1" bestFit="1" customWidth="1"/>
    <col min="6560" max="6560" width="9.421875" style="1" bestFit="1" customWidth="1"/>
    <col min="6561" max="6564" width="9.140625" style="1" customWidth="1"/>
    <col min="6565" max="6565" width="9.421875" style="1" bestFit="1" customWidth="1"/>
    <col min="6566" max="6567" width="12.8515625" style="1" bestFit="1" customWidth="1"/>
    <col min="6568" max="6568" width="9.421875" style="1" bestFit="1" customWidth="1"/>
    <col min="6569" max="6572" width="9.140625" style="1" customWidth="1"/>
    <col min="6573" max="6573" width="9.421875" style="1" bestFit="1" customWidth="1"/>
    <col min="6574" max="6575" width="12.8515625" style="1" bestFit="1" customWidth="1"/>
    <col min="6576" max="6576" width="9.421875" style="1" bestFit="1" customWidth="1"/>
    <col min="6577" max="6580" width="9.140625" style="1" customWidth="1"/>
    <col min="6581" max="6581" width="9.421875" style="1" bestFit="1" customWidth="1"/>
    <col min="6582" max="6583" width="12.8515625" style="1" bestFit="1" customWidth="1"/>
    <col min="6584" max="6584" width="9.421875" style="1" bestFit="1" customWidth="1"/>
    <col min="6585" max="6588" width="9.140625" style="1" customWidth="1"/>
    <col min="6589" max="6589" width="9.421875" style="1" bestFit="1" customWidth="1"/>
    <col min="6590" max="6591" width="12.8515625" style="1" bestFit="1" customWidth="1"/>
    <col min="6592" max="6592" width="9.421875" style="1" bestFit="1" customWidth="1"/>
    <col min="6593" max="6596" width="9.140625" style="1" customWidth="1"/>
    <col min="6597" max="6597" width="9.421875" style="1" bestFit="1" customWidth="1"/>
    <col min="6598" max="6599" width="12.8515625" style="1" bestFit="1" customWidth="1"/>
    <col min="6600" max="6600" width="9.421875" style="1" bestFit="1" customWidth="1"/>
    <col min="6601" max="6604" width="9.140625" style="1" customWidth="1"/>
    <col min="6605" max="6605" width="9.421875" style="1" bestFit="1" customWidth="1"/>
    <col min="6606" max="6607" width="12.8515625" style="1" bestFit="1" customWidth="1"/>
    <col min="6608" max="6608" width="9.421875" style="1" bestFit="1" customWidth="1"/>
    <col min="6609" max="6612" width="9.140625" style="1" customWidth="1"/>
    <col min="6613" max="6613" width="9.421875" style="1" bestFit="1" customWidth="1"/>
    <col min="6614" max="6615" width="12.8515625" style="1" bestFit="1" customWidth="1"/>
    <col min="6616" max="6616" width="9.421875" style="1" bestFit="1" customWidth="1"/>
    <col min="6617" max="6620" width="9.140625" style="1" customWidth="1"/>
    <col min="6621" max="6621" width="9.421875" style="1" bestFit="1" customWidth="1"/>
    <col min="6622" max="6623" width="12.8515625" style="1" bestFit="1" customWidth="1"/>
    <col min="6624" max="6624" width="9.421875" style="1" bestFit="1" customWidth="1"/>
    <col min="6625" max="6628" width="9.140625" style="1" customWidth="1"/>
    <col min="6629" max="6629" width="9.421875" style="1" bestFit="1" customWidth="1"/>
    <col min="6630" max="6631" width="12.8515625" style="1" bestFit="1" customWidth="1"/>
    <col min="6632" max="6632" width="9.421875" style="1" bestFit="1" customWidth="1"/>
    <col min="6633" max="6636" width="9.140625" style="1" customWidth="1"/>
    <col min="6637" max="6637" width="9.421875" style="1" bestFit="1" customWidth="1"/>
    <col min="6638" max="6639" width="12.8515625" style="1" bestFit="1" customWidth="1"/>
    <col min="6640" max="6640" width="9.421875" style="1" bestFit="1" customWidth="1"/>
    <col min="6641" max="6644" width="9.140625" style="1" customWidth="1"/>
    <col min="6645" max="6645" width="9.421875" style="1" bestFit="1" customWidth="1"/>
    <col min="6646" max="6647" width="12.8515625" style="1" bestFit="1" customWidth="1"/>
    <col min="6648" max="6648" width="9.421875" style="1" bestFit="1" customWidth="1"/>
    <col min="6649" max="6652" width="9.140625" style="1" customWidth="1"/>
    <col min="6653" max="6653" width="11.57421875" style="1" customWidth="1"/>
    <col min="6654" max="6654" width="16.00390625" style="1" customWidth="1"/>
    <col min="6655" max="6655" width="86.57421875" style="1" customWidth="1"/>
    <col min="6656" max="6656" width="10.140625" style="1" customWidth="1"/>
    <col min="6657" max="6657" width="18.28125" style="1" customWidth="1"/>
    <col min="6658" max="6659" width="9.140625" style="1" hidden="1" customWidth="1"/>
    <col min="6660" max="6660" width="21.421875" style="1" customWidth="1"/>
    <col min="6661" max="6662" width="9.140625" style="1" hidden="1" customWidth="1"/>
    <col min="6663" max="6663" width="25.7109375" style="1" customWidth="1"/>
    <col min="6664" max="6664" width="9.140625" style="1" hidden="1" customWidth="1"/>
    <col min="6665" max="6665" width="4.7109375" style="1" customWidth="1"/>
    <col min="6666" max="6672" width="9.140625" style="1" hidden="1" customWidth="1"/>
    <col min="6673" max="6673" width="15.57421875" style="1" customWidth="1"/>
    <col min="6674" max="6674" width="18.7109375" style="1" customWidth="1"/>
    <col min="6675" max="6675" width="25.7109375" style="1" customWidth="1"/>
    <col min="6676" max="6676" width="15.57421875" style="1" customWidth="1"/>
    <col min="6677" max="6677" width="18.7109375" style="1" customWidth="1"/>
    <col min="6678" max="6678" width="25.7109375" style="1" customWidth="1"/>
    <col min="6679" max="6679" width="15.57421875" style="1" customWidth="1"/>
    <col min="6680" max="6680" width="18.7109375" style="1" customWidth="1"/>
    <col min="6681" max="6681" width="25.7109375" style="1" customWidth="1"/>
    <col min="6682" max="6682" width="9.140625" style="1" customWidth="1"/>
    <col min="6683" max="6683" width="17.421875" style="1" customWidth="1"/>
    <col min="6684" max="6684" width="9.140625" style="1" customWidth="1"/>
    <col min="6685" max="6685" width="9.421875" style="1" bestFit="1" customWidth="1"/>
    <col min="6686" max="6687" width="12.8515625" style="1" bestFit="1" customWidth="1"/>
    <col min="6688" max="6688" width="9.421875" style="1" bestFit="1" customWidth="1"/>
    <col min="6689" max="6692" width="9.140625" style="1" customWidth="1"/>
    <col min="6693" max="6693" width="9.421875" style="1" bestFit="1" customWidth="1"/>
    <col min="6694" max="6695" width="12.8515625" style="1" bestFit="1" customWidth="1"/>
    <col min="6696" max="6696" width="9.421875" style="1" bestFit="1" customWidth="1"/>
    <col min="6697" max="6700" width="9.140625" style="1" customWidth="1"/>
    <col min="6701" max="6701" width="9.421875" style="1" bestFit="1" customWidth="1"/>
    <col min="6702" max="6703" width="12.8515625" style="1" bestFit="1" customWidth="1"/>
    <col min="6704" max="6704" width="9.421875" style="1" bestFit="1" customWidth="1"/>
    <col min="6705" max="6708" width="9.140625" style="1" customWidth="1"/>
    <col min="6709" max="6709" width="9.421875" style="1" bestFit="1" customWidth="1"/>
    <col min="6710" max="6711" width="12.8515625" style="1" bestFit="1" customWidth="1"/>
    <col min="6712" max="6712" width="9.421875" style="1" bestFit="1" customWidth="1"/>
    <col min="6713" max="6716" width="9.140625" style="1" customWidth="1"/>
    <col min="6717" max="6717" width="9.421875" style="1" bestFit="1" customWidth="1"/>
    <col min="6718" max="6719" width="12.8515625" style="1" bestFit="1" customWidth="1"/>
    <col min="6720" max="6720" width="9.421875" style="1" bestFit="1" customWidth="1"/>
    <col min="6721" max="6724" width="9.140625" style="1" customWidth="1"/>
    <col min="6725" max="6725" width="9.421875" style="1" bestFit="1" customWidth="1"/>
    <col min="6726" max="6727" width="12.8515625" style="1" bestFit="1" customWidth="1"/>
    <col min="6728" max="6728" width="9.421875" style="1" bestFit="1" customWidth="1"/>
    <col min="6729" max="6732" width="9.140625" style="1" customWidth="1"/>
    <col min="6733" max="6733" width="9.421875" style="1" bestFit="1" customWidth="1"/>
    <col min="6734" max="6735" width="12.8515625" style="1" bestFit="1" customWidth="1"/>
    <col min="6736" max="6736" width="9.421875" style="1" bestFit="1" customWidth="1"/>
    <col min="6737" max="6740" width="9.140625" style="1" customWidth="1"/>
    <col min="6741" max="6741" width="9.421875" style="1" bestFit="1" customWidth="1"/>
    <col min="6742" max="6743" width="12.8515625" style="1" bestFit="1" customWidth="1"/>
    <col min="6744" max="6744" width="9.421875" style="1" bestFit="1" customWidth="1"/>
    <col min="6745" max="6748" width="9.140625" style="1" customWidth="1"/>
    <col min="6749" max="6749" width="9.421875" style="1" bestFit="1" customWidth="1"/>
    <col min="6750" max="6751" width="12.8515625" style="1" bestFit="1" customWidth="1"/>
    <col min="6752" max="6752" width="9.421875" style="1" bestFit="1" customWidth="1"/>
    <col min="6753" max="6756" width="9.140625" style="1" customWidth="1"/>
    <col min="6757" max="6757" width="9.421875" style="1" bestFit="1" customWidth="1"/>
    <col min="6758" max="6759" width="12.8515625" style="1" bestFit="1" customWidth="1"/>
    <col min="6760" max="6760" width="9.421875" style="1" bestFit="1" customWidth="1"/>
    <col min="6761" max="6764" width="9.140625" style="1" customWidth="1"/>
    <col min="6765" max="6765" width="9.421875" style="1" bestFit="1" customWidth="1"/>
    <col min="6766" max="6767" width="12.8515625" style="1" bestFit="1" customWidth="1"/>
    <col min="6768" max="6768" width="9.421875" style="1" bestFit="1" customWidth="1"/>
    <col min="6769" max="6772" width="9.140625" style="1" customWidth="1"/>
    <col min="6773" max="6773" width="9.421875" style="1" bestFit="1" customWidth="1"/>
    <col min="6774" max="6775" width="12.8515625" style="1" bestFit="1" customWidth="1"/>
    <col min="6776" max="6776" width="9.421875" style="1" bestFit="1" customWidth="1"/>
    <col min="6777" max="6780" width="9.140625" style="1" customWidth="1"/>
    <col min="6781" max="6781" width="9.421875" style="1" bestFit="1" customWidth="1"/>
    <col min="6782" max="6783" width="12.8515625" style="1" bestFit="1" customWidth="1"/>
    <col min="6784" max="6784" width="9.421875" style="1" bestFit="1" customWidth="1"/>
    <col min="6785" max="6788" width="9.140625" style="1" customWidth="1"/>
    <col min="6789" max="6789" width="9.421875" style="1" bestFit="1" customWidth="1"/>
    <col min="6790" max="6791" width="12.8515625" style="1" bestFit="1" customWidth="1"/>
    <col min="6792" max="6792" width="9.421875" style="1" bestFit="1" customWidth="1"/>
    <col min="6793" max="6796" width="9.140625" style="1" customWidth="1"/>
    <col min="6797" max="6797" width="9.421875" style="1" bestFit="1" customWidth="1"/>
    <col min="6798" max="6799" width="12.8515625" style="1" bestFit="1" customWidth="1"/>
    <col min="6800" max="6800" width="9.421875" style="1" bestFit="1" customWidth="1"/>
    <col min="6801" max="6804" width="9.140625" style="1" customWidth="1"/>
    <col min="6805" max="6805" width="9.421875" style="1" bestFit="1" customWidth="1"/>
    <col min="6806" max="6807" width="12.8515625" style="1" bestFit="1" customWidth="1"/>
    <col min="6808" max="6808" width="9.421875" style="1" bestFit="1" customWidth="1"/>
    <col min="6809" max="6812" width="9.140625" style="1" customWidth="1"/>
    <col min="6813" max="6813" width="9.421875" style="1" bestFit="1" customWidth="1"/>
    <col min="6814" max="6815" width="12.8515625" style="1" bestFit="1" customWidth="1"/>
    <col min="6816" max="6816" width="9.421875" style="1" bestFit="1" customWidth="1"/>
    <col min="6817" max="6820" width="9.140625" style="1" customWidth="1"/>
    <col min="6821" max="6821" width="9.421875" style="1" bestFit="1" customWidth="1"/>
    <col min="6822" max="6823" width="12.8515625" style="1" bestFit="1" customWidth="1"/>
    <col min="6824" max="6824" width="9.421875" style="1" bestFit="1" customWidth="1"/>
    <col min="6825" max="6828" width="9.140625" style="1" customWidth="1"/>
    <col min="6829" max="6829" width="9.421875" style="1" bestFit="1" customWidth="1"/>
    <col min="6830" max="6831" width="12.8515625" style="1" bestFit="1" customWidth="1"/>
    <col min="6832" max="6832" width="9.421875" style="1" bestFit="1" customWidth="1"/>
    <col min="6833" max="6836" width="9.140625" style="1" customWidth="1"/>
    <col min="6837" max="6837" width="9.421875" style="1" bestFit="1" customWidth="1"/>
    <col min="6838" max="6839" width="12.8515625" style="1" bestFit="1" customWidth="1"/>
    <col min="6840" max="6840" width="9.421875" style="1" bestFit="1" customWidth="1"/>
    <col min="6841" max="6844" width="9.140625" style="1" customWidth="1"/>
    <col min="6845" max="6845" width="9.421875" style="1" bestFit="1" customWidth="1"/>
    <col min="6846" max="6847" width="12.8515625" style="1" bestFit="1" customWidth="1"/>
    <col min="6848" max="6848" width="9.421875" style="1" bestFit="1" customWidth="1"/>
    <col min="6849" max="6852" width="9.140625" style="1" customWidth="1"/>
    <col min="6853" max="6853" width="9.421875" style="1" bestFit="1" customWidth="1"/>
    <col min="6854" max="6855" width="12.8515625" style="1" bestFit="1" customWidth="1"/>
    <col min="6856" max="6856" width="9.421875" style="1" bestFit="1" customWidth="1"/>
    <col min="6857" max="6860" width="9.140625" style="1" customWidth="1"/>
    <col min="6861" max="6861" width="9.421875" style="1" bestFit="1" customWidth="1"/>
    <col min="6862" max="6863" width="12.8515625" style="1" bestFit="1" customWidth="1"/>
    <col min="6864" max="6864" width="9.421875" style="1" bestFit="1" customWidth="1"/>
    <col min="6865" max="6868" width="9.140625" style="1" customWidth="1"/>
    <col min="6869" max="6869" width="9.421875" style="1" bestFit="1" customWidth="1"/>
    <col min="6870" max="6871" width="12.8515625" style="1" bestFit="1" customWidth="1"/>
    <col min="6872" max="6872" width="9.421875" style="1" bestFit="1" customWidth="1"/>
    <col min="6873" max="6876" width="9.140625" style="1" customWidth="1"/>
    <col min="6877" max="6877" width="9.421875" style="1" bestFit="1" customWidth="1"/>
    <col min="6878" max="6879" width="12.8515625" style="1" bestFit="1" customWidth="1"/>
    <col min="6880" max="6880" width="9.421875" style="1" bestFit="1" customWidth="1"/>
    <col min="6881" max="6884" width="9.140625" style="1" customWidth="1"/>
    <col min="6885" max="6885" width="9.421875" style="1" bestFit="1" customWidth="1"/>
    <col min="6886" max="6887" width="12.8515625" style="1" bestFit="1" customWidth="1"/>
    <col min="6888" max="6888" width="9.421875" style="1" bestFit="1" customWidth="1"/>
    <col min="6889" max="6892" width="9.140625" style="1" customWidth="1"/>
    <col min="6893" max="6893" width="9.421875" style="1" bestFit="1" customWidth="1"/>
    <col min="6894" max="6895" width="12.8515625" style="1" bestFit="1" customWidth="1"/>
    <col min="6896" max="6896" width="9.421875" style="1" bestFit="1" customWidth="1"/>
    <col min="6897" max="6900" width="9.140625" style="1" customWidth="1"/>
    <col min="6901" max="6901" width="9.421875" style="1" bestFit="1" customWidth="1"/>
    <col min="6902" max="6903" width="12.8515625" style="1" bestFit="1" customWidth="1"/>
    <col min="6904" max="6904" width="9.421875" style="1" bestFit="1" customWidth="1"/>
    <col min="6905" max="6908" width="9.140625" style="1" customWidth="1"/>
    <col min="6909" max="6909" width="11.57421875" style="1" customWidth="1"/>
    <col min="6910" max="6910" width="16.00390625" style="1" customWidth="1"/>
    <col min="6911" max="6911" width="86.57421875" style="1" customWidth="1"/>
    <col min="6912" max="6912" width="10.140625" style="1" customWidth="1"/>
    <col min="6913" max="6913" width="18.28125" style="1" customWidth="1"/>
    <col min="6914" max="6915" width="9.140625" style="1" hidden="1" customWidth="1"/>
    <col min="6916" max="6916" width="21.421875" style="1" customWidth="1"/>
    <col min="6917" max="6918" width="9.140625" style="1" hidden="1" customWidth="1"/>
    <col min="6919" max="6919" width="25.7109375" style="1" customWidth="1"/>
    <col min="6920" max="6920" width="9.140625" style="1" hidden="1" customWidth="1"/>
    <col min="6921" max="6921" width="4.7109375" style="1" customWidth="1"/>
    <col min="6922" max="6928" width="9.140625" style="1" hidden="1" customWidth="1"/>
    <col min="6929" max="6929" width="15.57421875" style="1" customWidth="1"/>
    <col min="6930" max="6930" width="18.7109375" style="1" customWidth="1"/>
    <col min="6931" max="6931" width="25.7109375" style="1" customWidth="1"/>
    <col min="6932" max="6932" width="15.57421875" style="1" customWidth="1"/>
    <col min="6933" max="6933" width="18.7109375" style="1" customWidth="1"/>
    <col min="6934" max="6934" width="25.7109375" style="1" customWidth="1"/>
    <col min="6935" max="6935" width="15.57421875" style="1" customWidth="1"/>
    <col min="6936" max="6936" width="18.7109375" style="1" customWidth="1"/>
    <col min="6937" max="6937" width="25.7109375" style="1" customWidth="1"/>
    <col min="6938" max="6938" width="9.140625" style="1" customWidth="1"/>
    <col min="6939" max="6939" width="17.421875" style="1" customWidth="1"/>
    <col min="6940" max="6940" width="9.140625" style="1" customWidth="1"/>
    <col min="6941" max="6941" width="9.421875" style="1" bestFit="1" customWidth="1"/>
    <col min="6942" max="6943" width="12.8515625" style="1" bestFit="1" customWidth="1"/>
    <col min="6944" max="6944" width="9.421875" style="1" bestFit="1" customWidth="1"/>
    <col min="6945" max="6948" width="9.140625" style="1" customWidth="1"/>
    <col min="6949" max="6949" width="9.421875" style="1" bestFit="1" customWidth="1"/>
    <col min="6950" max="6951" width="12.8515625" style="1" bestFit="1" customWidth="1"/>
    <col min="6952" max="6952" width="9.421875" style="1" bestFit="1" customWidth="1"/>
    <col min="6953" max="6956" width="9.140625" style="1" customWidth="1"/>
    <col min="6957" max="6957" width="9.421875" style="1" bestFit="1" customWidth="1"/>
    <col min="6958" max="6959" width="12.8515625" style="1" bestFit="1" customWidth="1"/>
    <col min="6960" max="6960" width="9.421875" style="1" bestFit="1" customWidth="1"/>
    <col min="6961" max="6964" width="9.140625" style="1" customWidth="1"/>
    <col min="6965" max="6965" width="9.421875" style="1" bestFit="1" customWidth="1"/>
    <col min="6966" max="6967" width="12.8515625" style="1" bestFit="1" customWidth="1"/>
    <col min="6968" max="6968" width="9.421875" style="1" bestFit="1" customWidth="1"/>
    <col min="6969" max="6972" width="9.140625" style="1" customWidth="1"/>
    <col min="6973" max="6973" width="9.421875" style="1" bestFit="1" customWidth="1"/>
    <col min="6974" max="6975" width="12.8515625" style="1" bestFit="1" customWidth="1"/>
    <col min="6976" max="6976" width="9.421875" style="1" bestFit="1" customWidth="1"/>
    <col min="6977" max="6980" width="9.140625" style="1" customWidth="1"/>
    <col min="6981" max="6981" width="9.421875" style="1" bestFit="1" customWidth="1"/>
    <col min="6982" max="6983" width="12.8515625" style="1" bestFit="1" customWidth="1"/>
    <col min="6984" max="6984" width="9.421875" style="1" bestFit="1" customWidth="1"/>
    <col min="6985" max="6988" width="9.140625" style="1" customWidth="1"/>
    <col min="6989" max="6989" width="9.421875" style="1" bestFit="1" customWidth="1"/>
    <col min="6990" max="6991" width="12.8515625" style="1" bestFit="1" customWidth="1"/>
    <col min="6992" max="6992" width="9.421875" style="1" bestFit="1" customWidth="1"/>
    <col min="6993" max="6996" width="9.140625" style="1" customWidth="1"/>
    <col min="6997" max="6997" width="9.421875" style="1" bestFit="1" customWidth="1"/>
    <col min="6998" max="6999" width="12.8515625" style="1" bestFit="1" customWidth="1"/>
    <col min="7000" max="7000" width="9.421875" style="1" bestFit="1" customWidth="1"/>
    <col min="7001" max="7004" width="9.140625" style="1" customWidth="1"/>
    <col min="7005" max="7005" width="9.421875" style="1" bestFit="1" customWidth="1"/>
    <col min="7006" max="7007" width="12.8515625" style="1" bestFit="1" customWidth="1"/>
    <col min="7008" max="7008" width="9.421875" style="1" bestFit="1" customWidth="1"/>
    <col min="7009" max="7012" width="9.140625" style="1" customWidth="1"/>
    <col min="7013" max="7013" width="9.421875" style="1" bestFit="1" customWidth="1"/>
    <col min="7014" max="7015" width="12.8515625" style="1" bestFit="1" customWidth="1"/>
    <col min="7016" max="7016" width="9.421875" style="1" bestFit="1" customWidth="1"/>
    <col min="7017" max="7020" width="9.140625" style="1" customWidth="1"/>
    <col min="7021" max="7021" width="9.421875" style="1" bestFit="1" customWidth="1"/>
    <col min="7022" max="7023" width="12.8515625" style="1" bestFit="1" customWidth="1"/>
    <col min="7024" max="7024" width="9.421875" style="1" bestFit="1" customWidth="1"/>
    <col min="7025" max="7028" width="9.140625" style="1" customWidth="1"/>
    <col min="7029" max="7029" width="9.421875" style="1" bestFit="1" customWidth="1"/>
    <col min="7030" max="7031" width="12.8515625" style="1" bestFit="1" customWidth="1"/>
    <col min="7032" max="7032" width="9.421875" style="1" bestFit="1" customWidth="1"/>
    <col min="7033" max="7036" width="9.140625" style="1" customWidth="1"/>
    <col min="7037" max="7037" width="9.421875" style="1" bestFit="1" customWidth="1"/>
    <col min="7038" max="7039" width="12.8515625" style="1" bestFit="1" customWidth="1"/>
    <col min="7040" max="7040" width="9.421875" style="1" bestFit="1" customWidth="1"/>
    <col min="7041" max="7044" width="9.140625" style="1" customWidth="1"/>
    <col min="7045" max="7045" width="9.421875" style="1" bestFit="1" customWidth="1"/>
    <col min="7046" max="7047" width="12.8515625" style="1" bestFit="1" customWidth="1"/>
    <col min="7048" max="7048" width="9.421875" style="1" bestFit="1" customWidth="1"/>
    <col min="7049" max="7052" width="9.140625" style="1" customWidth="1"/>
    <col min="7053" max="7053" width="9.421875" style="1" bestFit="1" customWidth="1"/>
    <col min="7054" max="7055" width="12.8515625" style="1" bestFit="1" customWidth="1"/>
    <col min="7056" max="7056" width="9.421875" style="1" bestFit="1" customWidth="1"/>
    <col min="7057" max="7060" width="9.140625" style="1" customWidth="1"/>
    <col min="7061" max="7061" width="9.421875" style="1" bestFit="1" customWidth="1"/>
    <col min="7062" max="7063" width="12.8515625" style="1" bestFit="1" customWidth="1"/>
    <col min="7064" max="7064" width="9.421875" style="1" bestFit="1" customWidth="1"/>
    <col min="7065" max="7068" width="9.140625" style="1" customWidth="1"/>
    <col min="7069" max="7069" width="9.421875" style="1" bestFit="1" customWidth="1"/>
    <col min="7070" max="7071" width="12.8515625" style="1" bestFit="1" customWidth="1"/>
    <col min="7072" max="7072" width="9.421875" style="1" bestFit="1" customWidth="1"/>
    <col min="7073" max="7076" width="9.140625" style="1" customWidth="1"/>
    <col min="7077" max="7077" width="9.421875" style="1" bestFit="1" customWidth="1"/>
    <col min="7078" max="7079" width="12.8515625" style="1" bestFit="1" customWidth="1"/>
    <col min="7080" max="7080" width="9.421875" style="1" bestFit="1" customWidth="1"/>
    <col min="7081" max="7084" width="9.140625" style="1" customWidth="1"/>
    <col min="7085" max="7085" width="9.421875" style="1" bestFit="1" customWidth="1"/>
    <col min="7086" max="7087" width="12.8515625" style="1" bestFit="1" customWidth="1"/>
    <col min="7088" max="7088" width="9.421875" style="1" bestFit="1" customWidth="1"/>
    <col min="7089" max="7092" width="9.140625" style="1" customWidth="1"/>
    <col min="7093" max="7093" width="9.421875" style="1" bestFit="1" customWidth="1"/>
    <col min="7094" max="7095" width="12.8515625" style="1" bestFit="1" customWidth="1"/>
    <col min="7096" max="7096" width="9.421875" style="1" bestFit="1" customWidth="1"/>
    <col min="7097" max="7100" width="9.140625" style="1" customWidth="1"/>
    <col min="7101" max="7101" width="9.421875" style="1" bestFit="1" customWidth="1"/>
    <col min="7102" max="7103" width="12.8515625" style="1" bestFit="1" customWidth="1"/>
    <col min="7104" max="7104" width="9.421875" style="1" bestFit="1" customWidth="1"/>
    <col min="7105" max="7108" width="9.140625" style="1" customWidth="1"/>
    <col min="7109" max="7109" width="9.421875" style="1" bestFit="1" customWidth="1"/>
    <col min="7110" max="7111" width="12.8515625" style="1" bestFit="1" customWidth="1"/>
    <col min="7112" max="7112" width="9.421875" style="1" bestFit="1" customWidth="1"/>
    <col min="7113" max="7116" width="9.140625" style="1" customWidth="1"/>
    <col min="7117" max="7117" width="9.421875" style="1" bestFit="1" customWidth="1"/>
    <col min="7118" max="7119" width="12.8515625" style="1" bestFit="1" customWidth="1"/>
    <col min="7120" max="7120" width="9.421875" style="1" bestFit="1" customWidth="1"/>
    <col min="7121" max="7124" width="9.140625" style="1" customWidth="1"/>
    <col min="7125" max="7125" width="9.421875" style="1" bestFit="1" customWidth="1"/>
    <col min="7126" max="7127" width="12.8515625" style="1" bestFit="1" customWidth="1"/>
    <col min="7128" max="7128" width="9.421875" style="1" bestFit="1" customWidth="1"/>
    <col min="7129" max="7132" width="9.140625" style="1" customWidth="1"/>
    <col min="7133" max="7133" width="9.421875" style="1" bestFit="1" customWidth="1"/>
    <col min="7134" max="7135" width="12.8515625" style="1" bestFit="1" customWidth="1"/>
    <col min="7136" max="7136" width="9.421875" style="1" bestFit="1" customWidth="1"/>
    <col min="7137" max="7140" width="9.140625" style="1" customWidth="1"/>
    <col min="7141" max="7141" width="9.421875" style="1" bestFit="1" customWidth="1"/>
    <col min="7142" max="7143" width="12.8515625" style="1" bestFit="1" customWidth="1"/>
    <col min="7144" max="7144" width="9.421875" style="1" bestFit="1" customWidth="1"/>
    <col min="7145" max="7148" width="9.140625" style="1" customWidth="1"/>
    <col min="7149" max="7149" width="9.421875" style="1" bestFit="1" customWidth="1"/>
    <col min="7150" max="7151" width="12.8515625" style="1" bestFit="1" customWidth="1"/>
    <col min="7152" max="7152" width="9.421875" style="1" bestFit="1" customWidth="1"/>
    <col min="7153" max="7156" width="9.140625" style="1" customWidth="1"/>
    <col min="7157" max="7157" width="9.421875" style="1" bestFit="1" customWidth="1"/>
    <col min="7158" max="7159" width="12.8515625" style="1" bestFit="1" customWidth="1"/>
    <col min="7160" max="7160" width="9.421875" style="1" bestFit="1" customWidth="1"/>
    <col min="7161" max="7164" width="9.140625" style="1" customWidth="1"/>
    <col min="7165" max="7165" width="11.57421875" style="1" customWidth="1"/>
    <col min="7166" max="7166" width="16.00390625" style="1" customWidth="1"/>
    <col min="7167" max="7167" width="86.57421875" style="1" customWidth="1"/>
    <col min="7168" max="7168" width="10.140625" style="1" customWidth="1"/>
    <col min="7169" max="7169" width="18.28125" style="1" customWidth="1"/>
    <col min="7170" max="7171" width="9.140625" style="1" hidden="1" customWidth="1"/>
    <col min="7172" max="7172" width="21.421875" style="1" customWidth="1"/>
    <col min="7173" max="7174" width="9.140625" style="1" hidden="1" customWidth="1"/>
    <col min="7175" max="7175" width="25.7109375" style="1" customWidth="1"/>
    <col min="7176" max="7176" width="9.140625" style="1" hidden="1" customWidth="1"/>
    <col min="7177" max="7177" width="4.7109375" style="1" customWidth="1"/>
    <col min="7178" max="7184" width="9.140625" style="1" hidden="1" customWidth="1"/>
    <col min="7185" max="7185" width="15.57421875" style="1" customWidth="1"/>
    <col min="7186" max="7186" width="18.7109375" style="1" customWidth="1"/>
    <col min="7187" max="7187" width="25.7109375" style="1" customWidth="1"/>
    <col min="7188" max="7188" width="15.57421875" style="1" customWidth="1"/>
    <col min="7189" max="7189" width="18.7109375" style="1" customWidth="1"/>
    <col min="7190" max="7190" width="25.7109375" style="1" customWidth="1"/>
    <col min="7191" max="7191" width="15.57421875" style="1" customWidth="1"/>
    <col min="7192" max="7192" width="18.7109375" style="1" customWidth="1"/>
    <col min="7193" max="7193" width="25.7109375" style="1" customWidth="1"/>
    <col min="7194" max="7194" width="9.140625" style="1" customWidth="1"/>
    <col min="7195" max="7195" width="17.421875" style="1" customWidth="1"/>
    <col min="7196" max="7196" width="9.140625" style="1" customWidth="1"/>
    <col min="7197" max="7197" width="9.421875" style="1" bestFit="1" customWidth="1"/>
    <col min="7198" max="7199" width="12.8515625" style="1" bestFit="1" customWidth="1"/>
    <col min="7200" max="7200" width="9.421875" style="1" bestFit="1" customWidth="1"/>
    <col min="7201" max="7204" width="9.140625" style="1" customWidth="1"/>
    <col min="7205" max="7205" width="9.421875" style="1" bestFit="1" customWidth="1"/>
    <col min="7206" max="7207" width="12.8515625" style="1" bestFit="1" customWidth="1"/>
    <col min="7208" max="7208" width="9.421875" style="1" bestFit="1" customWidth="1"/>
    <col min="7209" max="7212" width="9.140625" style="1" customWidth="1"/>
    <col min="7213" max="7213" width="9.421875" style="1" bestFit="1" customWidth="1"/>
    <col min="7214" max="7215" width="12.8515625" style="1" bestFit="1" customWidth="1"/>
    <col min="7216" max="7216" width="9.421875" style="1" bestFit="1" customWidth="1"/>
    <col min="7217" max="7220" width="9.140625" style="1" customWidth="1"/>
    <col min="7221" max="7221" width="9.421875" style="1" bestFit="1" customWidth="1"/>
    <col min="7222" max="7223" width="12.8515625" style="1" bestFit="1" customWidth="1"/>
    <col min="7224" max="7224" width="9.421875" style="1" bestFit="1" customWidth="1"/>
    <col min="7225" max="7228" width="9.140625" style="1" customWidth="1"/>
    <col min="7229" max="7229" width="9.421875" style="1" bestFit="1" customWidth="1"/>
    <col min="7230" max="7231" width="12.8515625" style="1" bestFit="1" customWidth="1"/>
    <col min="7232" max="7232" width="9.421875" style="1" bestFit="1" customWidth="1"/>
    <col min="7233" max="7236" width="9.140625" style="1" customWidth="1"/>
    <col min="7237" max="7237" width="9.421875" style="1" bestFit="1" customWidth="1"/>
    <col min="7238" max="7239" width="12.8515625" style="1" bestFit="1" customWidth="1"/>
    <col min="7240" max="7240" width="9.421875" style="1" bestFit="1" customWidth="1"/>
    <col min="7241" max="7244" width="9.140625" style="1" customWidth="1"/>
    <col min="7245" max="7245" width="9.421875" style="1" bestFit="1" customWidth="1"/>
    <col min="7246" max="7247" width="12.8515625" style="1" bestFit="1" customWidth="1"/>
    <col min="7248" max="7248" width="9.421875" style="1" bestFit="1" customWidth="1"/>
    <col min="7249" max="7252" width="9.140625" style="1" customWidth="1"/>
    <col min="7253" max="7253" width="9.421875" style="1" bestFit="1" customWidth="1"/>
    <col min="7254" max="7255" width="12.8515625" style="1" bestFit="1" customWidth="1"/>
    <col min="7256" max="7256" width="9.421875" style="1" bestFit="1" customWidth="1"/>
    <col min="7257" max="7260" width="9.140625" style="1" customWidth="1"/>
    <col min="7261" max="7261" width="9.421875" style="1" bestFit="1" customWidth="1"/>
    <col min="7262" max="7263" width="12.8515625" style="1" bestFit="1" customWidth="1"/>
    <col min="7264" max="7264" width="9.421875" style="1" bestFit="1" customWidth="1"/>
    <col min="7265" max="7268" width="9.140625" style="1" customWidth="1"/>
    <col min="7269" max="7269" width="9.421875" style="1" bestFit="1" customWidth="1"/>
    <col min="7270" max="7271" width="12.8515625" style="1" bestFit="1" customWidth="1"/>
    <col min="7272" max="7272" width="9.421875" style="1" bestFit="1" customWidth="1"/>
    <col min="7273" max="7276" width="9.140625" style="1" customWidth="1"/>
    <col min="7277" max="7277" width="9.421875" style="1" bestFit="1" customWidth="1"/>
    <col min="7278" max="7279" width="12.8515625" style="1" bestFit="1" customWidth="1"/>
    <col min="7280" max="7280" width="9.421875" style="1" bestFit="1" customWidth="1"/>
    <col min="7281" max="7284" width="9.140625" style="1" customWidth="1"/>
    <col min="7285" max="7285" width="9.421875" style="1" bestFit="1" customWidth="1"/>
    <col min="7286" max="7287" width="12.8515625" style="1" bestFit="1" customWidth="1"/>
    <col min="7288" max="7288" width="9.421875" style="1" bestFit="1" customWidth="1"/>
    <col min="7289" max="7292" width="9.140625" style="1" customWidth="1"/>
    <col min="7293" max="7293" width="9.421875" style="1" bestFit="1" customWidth="1"/>
    <col min="7294" max="7295" width="12.8515625" style="1" bestFit="1" customWidth="1"/>
    <col min="7296" max="7296" width="9.421875" style="1" bestFit="1" customWidth="1"/>
    <col min="7297" max="7300" width="9.140625" style="1" customWidth="1"/>
    <col min="7301" max="7301" width="9.421875" style="1" bestFit="1" customWidth="1"/>
    <col min="7302" max="7303" width="12.8515625" style="1" bestFit="1" customWidth="1"/>
    <col min="7304" max="7304" width="9.421875" style="1" bestFit="1" customWidth="1"/>
    <col min="7305" max="7308" width="9.140625" style="1" customWidth="1"/>
    <col min="7309" max="7309" width="9.421875" style="1" bestFit="1" customWidth="1"/>
    <col min="7310" max="7311" width="12.8515625" style="1" bestFit="1" customWidth="1"/>
    <col min="7312" max="7312" width="9.421875" style="1" bestFit="1" customWidth="1"/>
    <col min="7313" max="7316" width="9.140625" style="1" customWidth="1"/>
    <col min="7317" max="7317" width="9.421875" style="1" bestFit="1" customWidth="1"/>
    <col min="7318" max="7319" width="12.8515625" style="1" bestFit="1" customWidth="1"/>
    <col min="7320" max="7320" width="9.421875" style="1" bestFit="1" customWidth="1"/>
    <col min="7321" max="7324" width="9.140625" style="1" customWidth="1"/>
    <col min="7325" max="7325" width="9.421875" style="1" bestFit="1" customWidth="1"/>
    <col min="7326" max="7327" width="12.8515625" style="1" bestFit="1" customWidth="1"/>
    <col min="7328" max="7328" width="9.421875" style="1" bestFit="1" customWidth="1"/>
    <col min="7329" max="7332" width="9.140625" style="1" customWidth="1"/>
    <col min="7333" max="7333" width="9.421875" style="1" bestFit="1" customWidth="1"/>
    <col min="7334" max="7335" width="12.8515625" style="1" bestFit="1" customWidth="1"/>
    <col min="7336" max="7336" width="9.421875" style="1" bestFit="1" customWidth="1"/>
    <col min="7337" max="7340" width="9.140625" style="1" customWidth="1"/>
    <col min="7341" max="7341" width="9.421875" style="1" bestFit="1" customWidth="1"/>
    <col min="7342" max="7343" width="12.8515625" style="1" bestFit="1" customWidth="1"/>
    <col min="7344" max="7344" width="9.421875" style="1" bestFit="1" customWidth="1"/>
    <col min="7345" max="7348" width="9.140625" style="1" customWidth="1"/>
    <col min="7349" max="7349" width="9.421875" style="1" bestFit="1" customWidth="1"/>
    <col min="7350" max="7351" width="12.8515625" style="1" bestFit="1" customWidth="1"/>
    <col min="7352" max="7352" width="9.421875" style="1" bestFit="1" customWidth="1"/>
    <col min="7353" max="7356" width="9.140625" style="1" customWidth="1"/>
    <col min="7357" max="7357" width="9.421875" style="1" bestFit="1" customWidth="1"/>
    <col min="7358" max="7359" width="12.8515625" style="1" bestFit="1" customWidth="1"/>
    <col min="7360" max="7360" width="9.421875" style="1" bestFit="1" customWidth="1"/>
    <col min="7361" max="7364" width="9.140625" style="1" customWidth="1"/>
    <col min="7365" max="7365" width="9.421875" style="1" bestFit="1" customWidth="1"/>
    <col min="7366" max="7367" width="12.8515625" style="1" bestFit="1" customWidth="1"/>
    <col min="7368" max="7368" width="9.421875" style="1" bestFit="1" customWidth="1"/>
    <col min="7369" max="7372" width="9.140625" style="1" customWidth="1"/>
    <col min="7373" max="7373" width="9.421875" style="1" bestFit="1" customWidth="1"/>
    <col min="7374" max="7375" width="12.8515625" style="1" bestFit="1" customWidth="1"/>
    <col min="7376" max="7376" width="9.421875" style="1" bestFit="1" customWidth="1"/>
    <col min="7377" max="7380" width="9.140625" style="1" customWidth="1"/>
    <col min="7381" max="7381" width="9.421875" style="1" bestFit="1" customWidth="1"/>
    <col min="7382" max="7383" width="12.8515625" style="1" bestFit="1" customWidth="1"/>
    <col min="7384" max="7384" width="9.421875" style="1" bestFit="1" customWidth="1"/>
    <col min="7385" max="7388" width="9.140625" style="1" customWidth="1"/>
    <col min="7389" max="7389" width="9.421875" style="1" bestFit="1" customWidth="1"/>
    <col min="7390" max="7391" width="12.8515625" style="1" bestFit="1" customWidth="1"/>
    <col min="7392" max="7392" width="9.421875" style="1" bestFit="1" customWidth="1"/>
    <col min="7393" max="7396" width="9.140625" style="1" customWidth="1"/>
    <col min="7397" max="7397" width="9.421875" style="1" bestFit="1" customWidth="1"/>
    <col min="7398" max="7399" width="12.8515625" style="1" bestFit="1" customWidth="1"/>
    <col min="7400" max="7400" width="9.421875" style="1" bestFit="1" customWidth="1"/>
    <col min="7401" max="7404" width="9.140625" style="1" customWidth="1"/>
    <col min="7405" max="7405" width="9.421875" style="1" bestFit="1" customWidth="1"/>
    <col min="7406" max="7407" width="12.8515625" style="1" bestFit="1" customWidth="1"/>
    <col min="7408" max="7408" width="9.421875" style="1" bestFit="1" customWidth="1"/>
    <col min="7409" max="7412" width="9.140625" style="1" customWidth="1"/>
    <col min="7413" max="7413" width="9.421875" style="1" bestFit="1" customWidth="1"/>
    <col min="7414" max="7415" width="12.8515625" style="1" bestFit="1" customWidth="1"/>
    <col min="7416" max="7416" width="9.421875" style="1" bestFit="1" customWidth="1"/>
    <col min="7417" max="7420" width="9.140625" style="1" customWidth="1"/>
    <col min="7421" max="7421" width="11.57421875" style="1" customWidth="1"/>
    <col min="7422" max="7422" width="16.00390625" style="1" customWidth="1"/>
    <col min="7423" max="7423" width="86.57421875" style="1" customWidth="1"/>
    <col min="7424" max="7424" width="10.140625" style="1" customWidth="1"/>
    <col min="7425" max="7425" width="18.28125" style="1" customWidth="1"/>
    <col min="7426" max="7427" width="9.140625" style="1" hidden="1" customWidth="1"/>
    <col min="7428" max="7428" width="21.421875" style="1" customWidth="1"/>
    <col min="7429" max="7430" width="9.140625" style="1" hidden="1" customWidth="1"/>
    <col min="7431" max="7431" width="25.7109375" style="1" customWidth="1"/>
    <col min="7432" max="7432" width="9.140625" style="1" hidden="1" customWidth="1"/>
    <col min="7433" max="7433" width="4.7109375" style="1" customWidth="1"/>
    <col min="7434" max="7440" width="9.140625" style="1" hidden="1" customWidth="1"/>
    <col min="7441" max="7441" width="15.57421875" style="1" customWidth="1"/>
    <col min="7442" max="7442" width="18.7109375" style="1" customWidth="1"/>
    <col min="7443" max="7443" width="25.7109375" style="1" customWidth="1"/>
    <col min="7444" max="7444" width="15.57421875" style="1" customWidth="1"/>
    <col min="7445" max="7445" width="18.7109375" style="1" customWidth="1"/>
    <col min="7446" max="7446" width="25.7109375" style="1" customWidth="1"/>
    <col min="7447" max="7447" width="15.57421875" style="1" customWidth="1"/>
    <col min="7448" max="7448" width="18.7109375" style="1" customWidth="1"/>
    <col min="7449" max="7449" width="25.7109375" style="1" customWidth="1"/>
    <col min="7450" max="7450" width="9.140625" style="1" customWidth="1"/>
    <col min="7451" max="7451" width="17.421875" style="1" customWidth="1"/>
    <col min="7452" max="7452" width="9.140625" style="1" customWidth="1"/>
    <col min="7453" max="7453" width="9.421875" style="1" bestFit="1" customWidth="1"/>
    <col min="7454" max="7455" width="12.8515625" style="1" bestFit="1" customWidth="1"/>
    <col min="7456" max="7456" width="9.421875" style="1" bestFit="1" customWidth="1"/>
    <col min="7457" max="7460" width="9.140625" style="1" customWidth="1"/>
    <col min="7461" max="7461" width="9.421875" style="1" bestFit="1" customWidth="1"/>
    <col min="7462" max="7463" width="12.8515625" style="1" bestFit="1" customWidth="1"/>
    <col min="7464" max="7464" width="9.421875" style="1" bestFit="1" customWidth="1"/>
    <col min="7465" max="7468" width="9.140625" style="1" customWidth="1"/>
    <col min="7469" max="7469" width="9.421875" style="1" bestFit="1" customWidth="1"/>
    <col min="7470" max="7471" width="12.8515625" style="1" bestFit="1" customWidth="1"/>
    <col min="7472" max="7472" width="9.421875" style="1" bestFit="1" customWidth="1"/>
    <col min="7473" max="7476" width="9.140625" style="1" customWidth="1"/>
    <col min="7477" max="7477" width="9.421875" style="1" bestFit="1" customWidth="1"/>
    <col min="7478" max="7479" width="12.8515625" style="1" bestFit="1" customWidth="1"/>
    <col min="7480" max="7480" width="9.421875" style="1" bestFit="1" customWidth="1"/>
    <col min="7481" max="7484" width="9.140625" style="1" customWidth="1"/>
    <col min="7485" max="7485" width="9.421875" style="1" bestFit="1" customWidth="1"/>
    <col min="7486" max="7487" width="12.8515625" style="1" bestFit="1" customWidth="1"/>
    <col min="7488" max="7488" width="9.421875" style="1" bestFit="1" customWidth="1"/>
    <col min="7489" max="7492" width="9.140625" style="1" customWidth="1"/>
    <col min="7493" max="7493" width="9.421875" style="1" bestFit="1" customWidth="1"/>
    <col min="7494" max="7495" width="12.8515625" style="1" bestFit="1" customWidth="1"/>
    <col min="7496" max="7496" width="9.421875" style="1" bestFit="1" customWidth="1"/>
    <col min="7497" max="7500" width="9.140625" style="1" customWidth="1"/>
    <col min="7501" max="7501" width="9.421875" style="1" bestFit="1" customWidth="1"/>
    <col min="7502" max="7503" width="12.8515625" style="1" bestFit="1" customWidth="1"/>
    <col min="7504" max="7504" width="9.421875" style="1" bestFit="1" customWidth="1"/>
    <col min="7505" max="7508" width="9.140625" style="1" customWidth="1"/>
    <col min="7509" max="7509" width="9.421875" style="1" bestFit="1" customWidth="1"/>
    <col min="7510" max="7511" width="12.8515625" style="1" bestFit="1" customWidth="1"/>
    <col min="7512" max="7512" width="9.421875" style="1" bestFit="1" customWidth="1"/>
    <col min="7513" max="7516" width="9.140625" style="1" customWidth="1"/>
    <col min="7517" max="7517" width="9.421875" style="1" bestFit="1" customWidth="1"/>
    <col min="7518" max="7519" width="12.8515625" style="1" bestFit="1" customWidth="1"/>
    <col min="7520" max="7520" width="9.421875" style="1" bestFit="1" customWidth="1"/>
    <col min="7521" max="7524" width="9.140625" style="1" customWidth="1"/>
    <col min="7525" max="7525" width="9.421875" style="1" bestFit="1" customWidth="1"/>
    <col min="7526" max="7527" width="12.8515625" style="1" bestFit="1" customWidth="1"/>
    <col min="7528" max="7528" width="9.421875" style="1" bestFit="1" customWidth="1"/>
    <col min="7529" max="7532" width="9.140625" style="1" customWidth="1"/>
    <col min="7533" max="7533" width="9.421875" style="1" bestFit="1" customWidth="1"/>
    <col min="7534" max="7535" width="12.8515625" style="1" bestFit="1" customWidth="1"/>
    <col min="7536" max="7536" width="9.421875" style="1" bestFit="1" customWidth="1"/>
    <col min="7537" max="7540" width="9.140625" style="1" customWidth="1"/>
    <col min="7541" max="7541" width="9.421875" style="1" bestFit="1" customWidth="1"/>
    <col min="7542" max="7543" width="12.8515625" style="1" bestFit="1" customWidth="1"/>
    <col min="7544" max="7544" width="9.421875" style="1" bestFit="1" customWidth="1"/>
    <col min="7545" max="7548" width="9.140625" style="1" customWidth="1"/>
    <col min="7549" max="7549" width="9.421875" style="1" bestFit="1" customWidth="1"/>
    <col min="7550" max="7551" width="12.8515625" style="1" bestFit="1" customWidth="1"/>
    <col min="7552" max="7552" width="9.421875" style="1" bestFit="1" customWidth="1"/>
    <col min="7553" max="7556" width="9.140625" style="1" customWidth="1"/>
    <col min="7557" max="7557" width="9.421875" style="1" bestFit="1" customWidth="1"/>
    <col min="7558" max="7559" width="12.8515625" style="1" bestFit="1" customWidth="1"/>
    <col min="7560" max="7560" width="9.421875" style="1" bestFit="1" customWidth="1"/>
    <col min="7561" max="7564" width="9.140625" style="1" customWidth="1"/>
    <col min="7565" max="7565" width="9.421875" style="1" bestFit="1" customWidth="1"/>
    <col min="7566" max="7567" width="12.8515625" style="1" bestFit="1" customWidth="1"/>
    <col min="7568" max="7568" width="9.421875" style="1" bestFit="1" customWidth="1"/>
    <col min="7569" max="7572" width="9.140625" style="1" customWidth="1"/>
    <col min="7573" max="7573" width="9.421875" style="1" bestFit="1" customWidth="1"/>
    <col min="7574" max="7575" width="12.8515625" style="1" bestFit="1" customWidth="1"/>
    <col min="7576" max="7576" width="9.421875" style="1" bestFit="1" customWidth="1"/>
    <col min="7577" max="7580" width="9.140625" style="1" customWidth="1"/>
    <col min="7581" max="7581" width="9.421875" style="1" bestFit="1" customWidth="1"/>
    <col min="7582" max="7583" width="12.8515625" style="1" bestFit="1" customWidth="1"/>
    <col min="7584" max="7584" width="9.421875" style="1" bestFit="1" customWidth="1"/>
    <col min="7585" max="7588" width="9.140625" style="1" customWidth="1"/>
    <col min="7589" max="7589" width="9.421875" style="1" bestFit="1" customWidth="1"/>
    <col min="7590" max="7591" width="12.8515625" style="1" bestFit="1" customWidth="1"/>
    <col min="7592" max="7592" width="9.421875" style="1" bestFit="1" customWidth="1"/>
    <col min="7593" max="7596" width="9.140625" style="1" customWidth="1"/>
    <col min="7597" max="7597" width="9.421875" style="1" bestFit="1" customWidth="1"/>
    <col min="7598" max="7599" width="12.8515625" style="1" bestFit="1" customWidth="1"/>
    <col min="7600" max="7600" width="9.421875" style="1" bestFit="1" customWidth="1"/>
    <col min="7601" max="7604" width="9.140625" style="1" customWidth="1"/>
    <col min="7605" max="7605" width="9.421875" style="1" bestFit="1" customWidth="1"/>
    <col min="7606" max="7607" width="12.8515625" style="1" bestFit="1" customWidth="1"/>
    <col min="7608" max="7608" width="9.421875" style="1" bestFit="1" customWidth="1"/>
    <col min="7609" max="7612" width="9.140625" style="1" customWidth="1"/>
    <col min="7613" max="7613" width="9.421875" style="1" bestFit="1" customWidth="1"/>
    <col min="7614" max="7615" width="12.8515625" style="1" bestFit="1" customWidth="1"/>
    <col min="7616" max="7616" width="9.421875" style="1" bestFit="1" customWidth="1"/>
    <col min="7617" max="7620" width="9.140625" style="1" customWidth="1"/>
    <col min="7621" max="7621" width="9.421875" style="1" bestFit="1" customWidth="1"/>
    <col min="7622" max="7623" width="12.8515625" style="1" bestFit="1" customWidth="1"/>
    <col min="7624" max="7624" width="9.421875" style="1" bestFit="1" customWidth="1"/>
    <col min="7625" max="7628" width="9.140625" style="1" customWidth="1"/>
    <col min="7629" max="7629" width="9.421875" style="1" bestFit="1" customWidth="1"/>
    <col min="7630" max="7631" width="12.8515625" style="1" bestFit="1" customWidth="1"/>
    <col min="7632" max="7632" width="9.421875" style="1" bestFit="1" customWidth="1"/>
    <col min="7633" max="7636" width="9.140625" style="1" customWidth="1"/>
    <col min="7637" max="7637" width="9.421875" style="1" bestFit="1" customWidth="1"/>
    <col min="7638" max="7639" width="12.8515625" style="1" bestFit="1" customWidth="1"/>
    <col min="7640" max="7640" width="9.421875" style="1" bestFit="1" customWidth="1"/>
    <col min="7641" max="7644" width="9.140625" style="1" customWidth="1"/>
    <col min="7645" max="7645" width="9.421875" style="1" bestFit="1" customWidth="1"/>
    <col min="7646" max="7647" width="12.8515625" style="1" bestFit="1" customWidth="1"/>
    <col min="7648" max="7648" width="9.421875" style="1" bestFit="1" customWidth="1"/>
    <col min="7649" max="7652" width="9.140625" style="1" customWidth="1"/>
    <col min="7653" max="7653" width="9.421875" style="1" bestFit="1" customWidth="1"/>
    <col min="7654" max="7655" width="12.8515625" style="1" bestFit="1" customWidth="1"/>
    <col min="7656" max="7656" width="9.421875" style="1" bestFit="1" customWidth="1"/>
    <col min="7657" max="7660" width="9.140625" style="1" customWidth="1"/>
    <col min="7661" max="7661" width="9.421875" style="1" bestFit="1" customWidth="1"/>
    <col min="7662" max="7663" width="12.8515625" style="1" bestFit="1" customWidth="1"/>
    <col min="7664" max="7664" width="9.421875" style="1" bestFit="1" customWidth="1"/>
    <col min="7665" max="7668" width="9.140625" style="1" customWidth="1"/>
    <col min="7669" max="7669" width="9.421875" style="1" bestFit="1" customWidth="1"/>
    <col min="7670" max="7671" width="12.8515625" style="1" bestFit="1" customWidth="1"/>
    <col min="7672" max="7672" width="9.421875" style="1" bestFit="1" customWidth="1"/>
    <col min="7673" max="7676" width="9.140625" style="1" customWidth="1"/>
    <col min="7677" max="7677" width="11.57421875" style="1" customWidth="1"/>
    <col min="7678" max="7678" width="16.00390625" style="1" customWidth="1"/>
    <col min="7679" max="7679" width="86.57421875" style="1" customWidth="1"/>
    <col min="7680" max="7680" width="10.140625" style="1" customWidth="1"/>
    <col min="7681" max="7681" width="18.28125" style="1" customWidth="1"/>
    <col min="7682" max="7683" width="9.140625" style="1" hidden="1" customWidth="1"/>
    <col min="7684" max="7684" width="21.421875" style="1" customWidth="1"/>
    <col min="7685" max="7686" width="9.140625" style="1" hidden="1" customWidth="1"/>
    <col min="7687" max="7687" width="25.7109375" style="1" customWidth="1"/>
    <col min="7688" max="7688" width="9.140625" style="1" hidden="1" customWidth="1"/>
    <col min="7689" max="7689" width="4.7109375" style="1" customWidth="1"/>
    <col min="7690" max="7696" width="9.140625" style="1" hidden="1" customWidth="1"/>
    <col min="7697" max="7697" width="15.57421875" style="1" customWidth="1"/>
    <col min="7698" max="7698" width="18.7109375" style="1" customWidth="1"/>
    <col min="7699" max="7699" width="25.7109375" style="1" customWidth="1"/>
    <col min="7700" max="7700" width="15.57421875" style="1" customWidth="1"/>
    <col min="7701" max="7701" width="18.7109375" style="1" customWidth="1"/>
    <col min="7702" max="7702" width="25.7109375" style="1" customWidth="1"/>
    <col min="7703" max="7703" width="15.57421875" style="1" customWidth="1"/>
    <col min="7704" max="7704" width="18.7109375" style="1" customWidth="1"/>
    <col min="7705" max="7705" width="25.7109375" style="1" customWidth="1"/>
    <col min="7706" max="7706" width="9.140625" style="1" customWidth="1"/>
    <col min="7707" max="7707" width="17.421875" style="1" customWidth="1"/>
    <col min="7708" max="7708" width="9.140625" style="1" customWidth="1"/>
    <col min="7709" max="7709" width="9.421875" style="1" bestFit="1" customWidth="1"/>
    <col min="7710" max="7711" width="12.8515625" style="1" bestFit="1" customWidth="1"/>
    <col min="7712" max="7712" width="9.421875" style="1" bestFit="1" customWidth="1"/>
    <col min="7713" max="7716" width="9.140625" style="1" customWidth="1"/>
    <col min="7717" max="7717" width="9.421875" style="1" bestFit="1" customWidth="1"/>
    <col min="7718" max="7719" width="12.8515625" style="1" bestFit="1" customWidth="1"/>
    <col min="7720" max="7720" width="9.421875" style="1" bestFit="1" customWidth="1"/>
    <col min="7721" max="7724" width="9.140625" style="1" customWidth="1"/>
    <col min="7725" max="7725" width="9.421875" style="1" bestFit="1" customWidth="1"/>
    <col min="7726" max="7727" width="12.8515625" style="1" bestFit="1" customWidth="1"/>
    <col min="7728" max="7728" width="9.421875" style="1" bestFit="1" customWidth="1"/>
    <col min="7729" max="7732" width="9.140625" style="1" customWidth="1"/>
    <col min="7733" max="7733" width="9.421875" style="1" bestFit="1" customWidth="1"/>
    <col min="7734" max="7735" width="12.8515625" style="1" bestFit="1" customWidth="1"/>
    <col min="7736" max="7736" width="9.421875" style="1" bestFit="1" customWidth="1"/>
    <col min="7737" max="7740" width="9.140625" style="1" customWidth="1"/>
    <col min="7741" max="7741" width="9.421875" style="1" bestFit="1" customWidth="1"/>
    <col min="7742" max="7743" width="12.8515625" style="1" bestFit="1" customWidth="1"/>
    <col min="7744" max="7744" width="9.421875" style="1" bestFit="1" customWidth="1"/>
    <col min="7745" max="7748" width="9.140625" style="1" customWidth="1"/>
    <col min="7749" max="7749" width="9.421875" style="1" bestFit="1" customWidth="1"/>
    <col min="7750" max="7751" width="12.8515625" style="1" bestFit="1" customWidth="1"/>
    <col min="7752" max="7752" width="9.421875" style="1" bestFit="1" customWidth="1"/>
    <col min="7753" max="7756" width="9.140625" style="1" customWidth="1"/>
    <col min="7757" max="7757" width="9.421875" style="1" bestFit="1" customWidth="1"/>
    <col min="7758" max="7759" width="12.8515625" style="1" bestFit="1" customWidth="1"/>
    <col min="7760" max="7760" width="9.421875" style="1" bestFit="1" customWidth="1"/>
    <col min="7761" max="7764" width="9.140625" style="1" customWidth="1"/>
    <col min="7765" max="7765" width="9.421875" style="1" bestFit="1" customWidth="1"/>
    <col min="7766" max="7767" width="12.8515625" style="1" bestFit="1" customWidth="1"/>
    <col min="7768" max="7768" width="9.421875" style="1" bestFit="1" customWidth="1"/>
    <col min="7769" max="7772" width="9.140625" style="1" customWidth="1"/>
    <col min="7773" max="7773" width="9.421875" style="1" bestFit="1" customWidth="1"/>
    <col min="7774" max="7775" width="12.8515625" style="1" bestFit="1" customWidth="1"/>
    <col min="7776" max="7776" width="9.421875" style="1" bestFit="1" customWidth="1"/>
    <col min="7777" max="7780" width="9.140625" style="1" customWidth="1"/>
    <col min="7781" max="7781" width="9.421875" style="1" bestFit="1" customWidth="1"/>
    <col min="7782" max="7783" width="12.8515625" style="1" bestFit="1" customWidth="1"/>
    <col min="7784" max="7784" width="9.421875" style="1" bestFit="1" customWidth="1"/>
    <col min="7785" max="7788" width="9.140625" style="1" customWidth="1"/>
    <col min="7789" max="7789" width="9.421875" style="1" bestFit="1" customWidth="1"/>
    <col min="7790" max="7791" width="12.8515625" style="1" bestFit="1" customWidth="1"/>
    <col min="7792" max="7792" width="9.421875" style="1" bestFit="1" customWidth="1"/>
    <col min="7793" max="7796" width="9.140625" style="1" customWidth="1"/>
    <col min="7797" max="7797" width="9.421875" style="1" bestFit="1" customWidth="1"/>
    <col min="7798" max="7799" width="12.8515625" style="1" bestFit="1" customWidth="1"/>
    <col min="7800" max="7800" width="9.421875" style="1" bestFit="1" customWidth="1"/>
    <col min="7801" max="7804" width="9.140625" style="1" customWidth="1"/>
    <col min="7805" max="7805" width="9.421875" style="1" bestFit="1" customWidth="1"/>
    <col min="7806" max="7807" width="12.8515625" style="1" bestFit="1" customWidth="1"/>
    <col min="7808" max="7808" width="9.421875" style="1" bestFit="1" customWidth="1"/>
    <col min="7809" max="7812" width="9.140625" style="1" customWidth="1"/>
    <col min="7813" max="7813" width="9.421875" style="1" bestFit="1" customWidth="1"/>
    <col min="7814" max="7815" width="12.8515625" style="1" bestFit="1" customWidth="1"/>
    <col min="7816" max="7816" width="9.421875" style="1" bestFit="1" customWidth="1"/>
    <col min="7817" max="7820" width="9.140625" style="1" customWidth="1"/>
    <col min="7821" max="7821" width="9.421875" style="1" bestFit="1" customWidth="1"/>
    <col min="7822" max="7823" width="12.8515625" style="1" bestFit="1" customWidth="1"/>
    <col min="7824" max="7824" width="9.421875" style="1" bestFit="1" customWidth="1"/>
    <col min="7825" max="7828" width="9.140625" style="1" customWidth="1"/>
    <col min="7829" max="7829" width="9.421875" style="1" bestFit="1" customWidth="1"/>
    <col min="7830" max="7831" width="12.8515625" style="1" bestFit="1" customWidth="1"/>
    <col min="7832" max="7832" width="9.421875" style="1" bestFit="1" customWidth="1"/>
    <col min="7833" max="7836" width="9.140625" style="1" customWidth="1"/>
    <col min="7837" max="7837" width="9.421875" style="1" bestFit="1" customWidth="1"/>
    <col min="7838" max="7839" width="12.8515625" style="1" bestFit="1" customWidth="1"/>
    <col min="7840" max="7840" width="9.421875" style="1" bestFit="1" customWidth="1"/>
    <col min="7841" max="7844" width="9.140625" style="1" customWidth="1"/>
    <col min="7845" max="7845" width="9.421875" style="1" bestFit="1" customWidth="1"/>
    <col min="7846" max="7847" width="12.8515625" style="1" bestFit="1" customWidth="1"/>
    <col min="7848" max="7848" width="9.421875" style="1" bestFit="1" customWidth="1"/>
    <col min="7849" max="7852" width="9.140625" style="1" customWidth="1"/>
    <col min="7853" max="7853" width="9.421875" style="1" bestFit="1" customWidth="1"/>
    <col min="7854" max="7855" width="12.8515625" style="1" bestFit="1" customWidth="1"/>
    <col min="7856" max="7856" width="9.421875" style="1" bestFit="1" customWidth="1"/>
    <col min="7857" max="7860" width="9.140625" style="1" customWidth="1"/>
    <col min="7861" max="7861" width="9.421875" style="1" bestFit="1" customWidth="1"/>
    <col min="7862" max="7863" width="12.8515625" style="1" bestFit="1" customWidth="1"/>
    <col min="7864" max="7864" width="9.421875" style="1" bestFit="1" customWidth="1"/>
    <col min="7865" max="7868" width="9.140625" style="1" customWidth="1"/>
    <col min="7869" max="7869" width="9.421875" style="1" bestFit="1" customWidth="1"/>
    <col min="7870" max="7871" width="12.8515625" style="1" bestFit="1" customWidth="1"/>
    <col min="7872" max="7872" width="9.421875" style="1" bestFit="1" customWidth="1"/>
    <col min="7873" max="7876" width="9.140625" style="1" customWidth="1"/>
    <col min="7877" max="7877" width="9.421875" style="1" bestFit="1" customWidth="1"/>
    <col min="7878" max="7879" width="12.8515625" style="1" bestFit="1" customWidth="1"/>
    <col min="7880" max="7880" width="9.421875" style="1" bestFit="1" customWidth="1"/>
    <col min="7881" max="7884" width="9.140625" style="1" customWidth="1"/>
    <col min="7885" max="7885" width="9.421875" style="1" bestFit="1" customWidth="1"/>
    <col min="7886" max="7887" width="12.8515625" style="1" bestFit="1" customWidth="1"/>
    <col min="7888" max="7888" width="9.421875" style="1" bestFit="1" customWidth="1"/>
    <col min="7889" max="7892" width="9.140625" style="1" customWidth="1"/>
    <col min="7893" max="7893" width="9.421875" style="1" bestFit="1" customWidth="1"/>
    <col min="7894" max="7895" width="12.8515625" style="1" bestFit="1" customWidth="1"/>
    <col min="7896" max="7896" width="9.421875" style="1" bestFit="1" customWidth="1"/>
    <col min="7897" max="7900" width="9.140625" style="1" customWidth="1"/>
    <col min="7901" max="7901" width="9.421875" style="1" bestFit="1" customWidth="1"/>
    <col min="7902" max="7903" width="12.8515625" style="1" bestFit="1" customWidth="1"/>
    <col min="7904" max="7904" width="9.421875" style="1" bestFit="1" customWidth="1"/>
    <col min="7905" max="7908" width="9.140625" style="1" customWidth="1"/>
    <col min="7909" max="7909" width="9.421875" style="1" bestFit="1" customWidth="1"/>
    <col min="7910" max="7911" width="12.8515625" style="1" bestFit="1" customWidth="1"/>
    <col min="7912" max="7912" width="9.421875" style="1" bestFit="1" customWidth="1"/>
    <col min="7913" max="7916" width="9.140625" style="1" customWidth="1"/>
    <col min="7917" max="7917" width="9.421875" style="1" bestFit="1" customWidth="1"/>
    <col min="7918" max="7919" width="12.8515625" style="1" bestFit="1" customWidth="1"/>
    <col min="7920" max="7920" width="9.421875" style="1" bestFit="1" customWidth="1"/>
    <col min="7921" max="7924" width="9.140625" style="1" customWidth="1"/>
    <col min="7925" max="7925" width="9.421875" style="1" bestFit="1" customWidth="1"/>
    <col min="7926" max="7927" width="12.8515625" style="1" bestFit="1" customWidth="1"/>
    <col min="7928" max="7928" width="9.421875" style="1" bestFit="1" customWidth="1"/>
    <col min="7929" max="7932" width="9.140625" style="1" customWidth="1"/>
    <col min="7933" max="7933" width="11.57421875" style="1" customWidth="1"/>
    <col min="7934" max="7934" width="16.00390625" style="1" customWidth="1"/>
    <col min="7935" max="7935" width="86.57421875" style="1" customWidth="1"/>
    <col min="7936" max="7936" width="10.140625" style="1" customWidth="1"/>
    <col min="7937" max="7937" width="18.28125" style="1" customWidth="1"/>
    <col min="7938" max="7939" width="9.140625" style="1" hidden="1" customWidth="1"/>
    <col min="7940" max="7940" width="21.421875" style="1" customWidth="1"/>
    <col min="7941" max="7942" width="9.140625" style="1" hidden="1" customWidth="1"/>
    <col min="7943" max="7943" width="25.7109375" style="1" customWidth="1"/>
    <col min="7944" max="7944" width="9.140625" style="1" hidden="1" customWidth="1"/>
    <col min="7945" max="7945" width="4.7109375" style="1" customWidth="1"/>
    <col min="7946" max="7952" width="9.140625" style="1" hidden="1" customWidth="1"/>
    <col min="7953" max="7953" width="15.57421875" style="1" customWidth="1"/>
    <col min="7954" max="7954" width="18.7109375" style="1" customWidth="1"/>
    <col min="7955" max="7955" width="25.7109375" style="1" customWidth="1"/>
    <col min="7956" max="7956" width="15.57421875" style="1" customWidth="1"/>
    <col min="7957" max="7957" width="18.7109375" style="1" customWidth="1"/>
    <col min="7958" max="7958" width="25.7109375" style="1" customWidth="1"/>
    <col min="7959" max="7959" width="15.57421875" style="1" customWidth="1"/>
    <col min="7960" max="7960" width="18.7109375" style="1" customWidth="1"/>
    <col min="7961" max="7961" width="25.7109375" style="1" customWidth="1"/>
    <col min="7962" max="7962" width="9.140625" style="1" customWidth="1"/>
    <col min="7963" max="7963" width="17.421875" style="1" customWidth="1"/>
    <col min="7964" max="7964" width="9.140625" style="1" customWidth="1"/>
    <col min="7965" max="7965" width="9.421875" style="1" bestFit="1" customWidth="1"/>
    <col min="7966" max="7967" width="12.8515625" style="1" bestFit="1" customWidth="1"/>
    <col min="7968" max="7968" width="9.421875" style="1" bestFit="1" customWidth="1"/>
    <col min="7969" max="7972" width="9.140625" style="1" customWidth="1"/>
    <col min="7973" max="7973" width="9.421875" style="1" bestFit="1" customWidth="1"/>
    <col min="7974" max="7975" width="12.8515625" style="1" bestFit="1" customWidth="1"/>
    <col min="7976" max="7976" width="9.421875" style="1" bestFit="1" customWidth="1"/>
    <col min="7977" max="7980" width="9.140625" style="1" customWidth="1"/>
    <col min="7981" max="7981" width="9.421875" style="1" bestFit="1" customWidth="1"/>
    <col min="7982" max="7983" width="12.8515625" style="1" bestFit="1" customWidth="1"/>
    <col min="7984" max="7984" width="9.421875" style="1" bestFit="1" customWidth="1"/>
    <col min="7985" max="7988" width="9.140625" style="1" customWidth="1"/>
    <col min="7989" max="7989" width="9.421875" style="1" bestFit="1" customWidth="1"/>
    <col min="7990" max="7991" width="12.8515625" style="1" bestFit="1" customWidth="1"/>
    <col min="7992" max="7992" width="9.421875" style="1" bestFit="1" customWidth="1"/>
    <col min="7993" max="7996" width="9.140625" style="1" customWidth="1"/>
    <col min="7997" max="7997" width="9.421875" style="1" bestFit="1" customWidth="1"/>
    <col min="7998" max="7999" width="12.8515625" style="1" bestFit="1" customWidth="1"/>
    <col min="8000" max="8000" width="9.421875" style="1" bestFit="1" customWidth="1"/>
    <col min="8001" max="8004" width="9.140625" style="1" customWidth="1"/>
    <col min="8005" max="8005" width="9.421875" style="1" bestFit="1" customWidth="1"/>
    <col min="8006" max="8007" width="12.8515625" style="1" bestFit="1" customWidth="1"/>
    <col min="8008" max="8008" width="9.421875" style="1" bestFit="1" customWidth="1"/>
    <col min="8009" max="8012" width="9.140625" style="1" customWidth="1"/>
    <col min="8013" max="8013" width="9.421875" style="1" bestFit="1" customWidth="1"/>
    <col min="8014" max="8015" width="12.8515625" style="1" bestFit="1" customWidth="1"/>
    <col min="8016" max="8016" width="9.421875" style="1" bestFit="1" customWidth="1"/>
    <col min="8017" max="8020" width="9.140625" style="1" customWidth="1"/>
    <col min="8021" max="8021" width="9.421875" style="1" bestFit="1" customWidth="1"/>
    <col min="8022" max="8023" width="12.8515625" style="1" bestFit="1" customWidth="1"/>
    <col min="8024" max="8024" width="9.421875" style="1" bestFit="1" customWidth="1"/>
    <col min="8025" max="8028" width="9.140625" style="1" customWidth="1"/>
    <col min="8029" max="8029" width="9.421875" style="1" bestFit="1" customWidth="1"/>
    <col min="8030" max="8031" width="12.8515625" style="1" bestFit="1" customWidth="1"/>
    <col min="8032" max="8032" width="9.421875" style="1" bestFit="1" customWidth="1"/>
    <col min="8033" max="8036" width="9.140625" style="1" customWidth="1"/>
    <col min="8037" max="8037" width="9.421875" style="1" bestFit="1" customWidth="1"/>
    <col min="8038" max="8039" width="12.8515625" style="1" bestFit="1" customWidth="1"/>
    <col min="8040" max="8040" width="9.421875" style="1" bestFit="1" customWidth="1"/>
    <col min="8041" max="8044" width="9.140625" style="1" customWidth="1"/>
    <col min="8045" max="8045" width="9.421875" style="1" bestFit="1" customWidth="1"/>
    <col min="8046" max="8047" width="12.8515625" style="1" bestFit="1" customWidth="1"/>
    <col min="8048" max="8048" width="9.421875" style="1" bestFit="1" customWidth="1"/>
    <col min="8049" max="8052" width="9.140625" style="1" customWidth="1"/>
    <col min="8053" max="8053" width="9.421875" style="1" bestFit="1" customWidth="1"/>
    <col min="8054" max="8055" width="12.8515625" style="1" bestFit="1" customWidth="1"/>
    <col min="8056" max="8056" width="9.421875" style="1" bestFit="1" customWidth="1"/>
    <col min="8057" max="8060" width="9.140625" style="1" customWidth="1"/>
    <col min="8061" max="8061" width="9.421875" style="1" bestFit="1" customWidth="1"/>
    <col min="8062" max="8063" width="12.8515625" style="1" bestFit="1" customWidth="1"/>
    <col min="8064" max="8064" width="9.421875" style="1" bestFit="1" customWidth="1"/>
    <col min="8065" max="8068" width="9.140625" style="1" customWidth="1"/>
    <col min="8069" max="8069" width="9.421875" style="1" bestFit="1" customWidth="1"/>
    <col min="8070" max="8071" width="12.8515625" style="1" bestFit="1" customWidth="1"/>
    <col min="8072" max="8072" width="9.421875" style="1" bestFit="1" customWidth="1"/>
    <col min="8073" max="8076" width="9.140625" style="1" customWidth="1"/>
    <col min="8077" max="8077" width="9.421875" style="1" bestFit="1" customWidth="1"/>
    <col min="8078" max="8079" width="12.8515625" style="1" bestFit="1" customWidth="1"/>
    <col min="8080" max="8080" width="9.421875" style="1" bestFit="1" customWidth="1"/>
    <col min="8081" max="8084" width="9.140625" style="1" customWidth="1"/>
    <col min="8085" max="8085" width="9.421875" style="1" bestFit="1" customWidth="1"/>
    <col min="8086" max="8087" width="12.8515625" style="1" bestFit="1" customWidth="1"/>
    <col min="8088" max="8088" width="9.421875" style="1" bestFit="1" customWidth="1"/>
    <col min="8089" max="8092" width="9.140625" style="1" customWidth="1"/>
    <col min="8093" max="8093" width="9.421875" style="1" bestFit="1" customWidth="1"/>
    <col min="8094" max="8095" width="12.8515625" style="1" bestFit="1" customWidth="1"/>
    <col min="8096" max="8096" width="9.421875" style="1" bestFit="1" customWidth="1"/>
    <col min="8097" max="8100" width="9.140625" style="1" customWidth="1"/>
    <col min="8101" max="8101" width="9.421875" style="1" bestFit="1" customWidth="1"/>
    <col min="8102" max="8103" width="12.8515625" style="1" bestFit="1" customWidth="1"/>
    <col min="8104" max="8104" width="9.421875" style="1" bestFit="1" customWidth="1"/>
    <col min="8105" max="8108" width="9.140625" style="1" customWidth="1"/>
    <col min="8109" max="8109" width="9.421875" style="1" bestFit="1" customWidth="1"/>
    <col min="8110" max="8111" width="12.8515625" style="1" bestFit="1" customWidth="1"/>
    <col min="8112" max="8112" width="9.421875" style="1" bestFit="1" customWidth="1"/>
    <col min="8113" max="8116" width="9.140625" style="1" customWidth="1"/>
    <col min="8117" max="8117" width="9.421875" style="1" bestFit="1" customWidth="1"/>
    <col min="8118" max="8119" width="12.8515625" style="1" bestFit="1" customWidth="1"/>
    <col min="8120" max="8120" width="9.421875" style="1" bestFit="1" customWidth="1"/>
    <col min="8121" max="8124" width="9.140625" style="1" customWidth="1"/>
    <col min="8125" max="8125" width="9.421875" style="1" bestFit="1" customWidth="1"/>
    <col min="8126" max="8127" width="12.8515625" style="1" bestFit="1" customWidth="1"/>
    <col min="8128" max="8128" width="9.421875" style="1" bestFit="1" customWidth="1"/>
    <col min="8129" max="8132" width="9.140625" style="1" customWidth="1"/>
    <col min="8133" max="8133" width="9.421875" style="1" bestFit="1" customWidth="1"/>
    <col min="8134" max="8135" width="12.8515625" style="1" bestFit="1" customWidth="1"/>
    <col min="8136" max="8136" width="9.421875" style="1" bestFit="1" customWidth="1"/>
    <col min="8137" max="8140" width="9.140625" style="1" customWidth="1"/>
    <col min="8141" max="8141" width="9.421875" style="1" bestFit="1" customWidth="1"/>
    <col min="8142" max="8143" width="12.8515625" style="1" bestFit="1" customWidth="1"/>
    <col min="8144" max="8144" width="9.421875" style="1" bestFit="1" customWidth="1"/>
    <col min="8145" max="8148" width="9.140625" style="1" customWidth="1"/>
    <col min="8149" max="8149" width="9.421875" style="1" bestFit="1" customWidth="1"/>
    <col min="8150" max="8151" width="12.8515625" style="1" bestFit="1" customWidth="1"/>
    <col min="8152" max="8152" width="9.421875" style="1" bestFit="1" customWidth="1"/>
    <col min="8153" max="8156" width="9.140625" style="1" customWidth="1"/>
    <col min="8157" max="8157" width="9.421875" style="1" bestFit="1" customWidth="1"/>
    <col min="8158" max="8159" width="12.8515625" style="1" bestFit="1" customWidth="1"/>
    <col min="8160" max="8160" width="9.421875" style="1" bestFit="1" customWidth="1"/>
    <col min="8161" max="8164" width="9.140625" style="1" customWidth="1"/>
    <col min="8165" max="8165" width="9.421875" style="1" bestFit="1" customWidth="1"/>
    <col min="8166" max="8167" width="12.8515625" style="1" bestFit="1" customWidth="1"/>
    <col min="8168" max="8168" width="9.421875" style="1" bestFit="1" customWidth="1"/>
    <col min="8169" max="8172" width="9.140625" style="1" customWidth="1"/>
    <col min="8173" max="8173" width="9.421875" style="1" bestFit="1" customWidth="1"/>
    <col min="8174" max="8175" width="12.8515625" style="1" bestFit="1" customWidth="1"/>
    <col min="8176" max="8176" width="9.421875" style="1" bestFit="1" customWidth="1"/>
    <col min="8177" max="8180" width="9.140625" style="1" customWidth="1"/>
    <col min="8181" max="8181" width="9.421875" style="1" bestFit="1" customWidth="1"/>
    <col min="8182" max="8183" width="12.8515625" style="1" bestFit="1" customWidth="1"/>
    <col min="8184" max="8184" width="9.421875" style="1" bestFit="1" customWidth="1"/>
    <col min="8185" max="8188" width="9.140625" style="1" customWidth="1"/>
    <col min="8189" max="8189" width="11.57421875" style="1" customWidth="1"/>
    <col min="8190" max="8190" width="16.00390625" style="1" customWidth="1"/>
    <col min="8191" max="8191" width="86.57421875" style="1" customWidth="1"/>
    <col min="8192" max="8192" width="10.140625" style="1" customWidth="1"/>
    <col min="8193" max="8193" width="18.28125" style="1" customWidth="1"/>
    <col min="8194" max="8195" width="9.140625" style="1" hidden="1" customWidth="1"/>
    <col min="8196" max="8196" width="21.421875" style="1" customWidth="1"/>
    <col min="8197" max="8198" width="9.140625" style="1" hidden="1" customWidth="1"/>
    <col min="8199" max="8199" width="25.7109375" style="1" customWidth="1"/>
    <col min="8200" max="8200" width="9.140625" style="1" hidden="1" customWidth="1"/>
    <col min="8201" max="8201" width="4.7109375" style="1" customWidth="1"/>
    <col min="8202" max="8208" width="9.140625" style="1" hidden="1" customWidth="1"/>
    <col min="8209" max="8209" width="15.57421875" style="1" customWidth="1"/>
    <col min="8210" max="8210" width="18.7109375" style="1" customWidth="1"/>
    <col min="8211" max="8211" width="25.7109375" style="1" customWidth="1"/>
    <col min="8212" max="8212" width="15.57421875" style="1" customWidth="1"/>
    <col min="8213" max="8213" width="18.7109375" style="1" customWidth="1"/>
    <col min="8214" max="8214" width="25.7109375" style="1" customWidth="1"/>
    <col min="8215" max="8215" width="15.57421875" style="1" customWidth="1"/>
    <col min="8216" max="8216" width="18.7109375" style="1" customWidth="1"/>
    <col min="8217" max="8217" width="25.7109375" style="1" customWidth="1"/>
    <col min="8218" max="8218" width="9.140625" style="1" customWidth="1"/>
    <col min="8219" max="8219" width="17.421875" style="1" customWidth="1"/>
    <col min="8220" max="8220" width="9.140625" style="1" customWidth="1"/>
    <col min="8221" max="8221" width="9.421875" style="1" bestFit="1" customWidth="1"/>
    <col min="8222" max="8223" width="12.8515625" style="1" bestFit="1" customWidth="1"/>
    <col min="8224" max="8224" width="9.421875" style="1" bestFit="1" customWidth="1"/>
    <col min="8225" max="8228" width="9.140625" style="1" customWidth="1"/>
    <col min="8229" max="8229" width="9.421875" style="1" bestFit="1" customWidth="1"/>
    <col min="8230" max="8231" width="12.8515625" style="1" bestFit="1" customWidth="1"/>
    <col min="8232" max="8232" width="9.421875" style="1" bestFit="1" customWidth="1"/>
    <col min="8233" max="8236" width="9.140625" style="1" customWidth="1"/>
    <col min="8237" max="8237" width="9.421875" style="1" bestFit="1" customWidth="1"/>
    <col min="8238" max="8239" width="12.8515625" style="1" bestFit="1" customWidth="1"/>
    <col min="8240" max="8240" width="9.421875" style="1" bestFit="1" customWidth="1"/>
    <col min="8241" max="8244" width="9.140625" style="1" customWidth="1"/>
    <col min="8245" max="8245" width="9.421875" style="1" bestFit="1" customWidth="1"/>
    <col min="8246" max="8247" width="12.8515625" style="1" bestFit="1" customWidth="1"/>
    <col min="8248" max="8248" width="9.421875" style="1" bestFit="1" customWidth="1"/>
    <col min="8249" max="8252" width="9.140625" style="1" customWidth="1"/>
    <col min="8253" max="8253" width="9.421875" style="1" bestFit="1" customWidth="1"/>
    <col min="8254" max="8255" width="12.8515625" style="1" bestFit="1" customWidth="1"/>
    <col min="8256" max="8256" width="9.421875" style="1" bestFit="1" customWidth="1"/>
    <col min="8257" max="8260" width="9.140625" style="1" customWidth="1"/>
    <col min="8261" max="8261" width="9.421875" style="1" bestFit="1" customWidth="1"/>
    <col min="8262" max="8263" width="12.8515625" style="1" bestFit="1" customWidth="1"/>
    <col min="8264" max="8264" width="9.421875" style="1" bestFit="1" customWidth="1"/>
    <col min="8265" max="8268" width="9.140625" style="1" customWidth="1"/>
    <col min="8269" max="8269" width="9.421875" style="1" bestFit="1" customWidth="1"/>
    <col min="8270" max="8271" width="12.8515625" style="1" bestFit="1" customWidth="1"/>
    <col min="8272" max="8272" width="9.421875" style="1" bestFit="1" customWidth="1"/>
    <col min="8273" max="8276" width="9.140625" style="1" customWidth="1"/>
    <col min="8277" max="8277" width="9.421875" style="1" bestFit="1" customWidth="1"/>
    <col min="8278" max="8279" width="12.8515625" style="1" bestFit="1" customWidth="1"/>
    <col min="8280" max="8280" width="9.421875" style="1" bestFit="1" customWidth="1"/>
    <col min="8281" max="8284" width="9.140625" style="1" customWidth="1"/>
    <col min="8285" max="8285" width="9.421875" style="1" bestFit="1" customWidth="1"/>
    <col min="8286" max="8287" width="12.8515625" style="1" bestFit="1" customWidth="1"/>
    <col min="8288" max="8288" width="9.421875" style="1" bestFit="1" customWidth="1"/>
    <col min="8289" max="8292" width="9.140625" style="1" customWidth="1"/>
    <col min="8293" max="8293" width="9.421875" style="1" bestFit="1" customWidth="1"/>
    <col min="8294" max="8295" width="12.8515625" style="1" bestFit="1" customWidth="1"/>
    <col min="8296" max="8296" width="9.421875" style="1" bestFit="1" customWidth="1"/>
    <col min="8297" max="8300" width="9.140625" style="1" customWidth="1"/>
    <col min="8301" max="8301" width="9.421875" style="1" bestFit="1" customWidth="1"/>
    <col min="8302" max="8303" width="12.8515625" style="1" bestFit="1" customWidth="1"/>
    <col min="8304" max="8304" width="9.421875" style="1" bestFit="1" customWidth="1"/>
    <col min="8305" max="8308" width="9.140625" style="1" customWidth="1"/>
    <col min="8309" max="8309" width="9.421875" style="1" bestFit="1" customWidth="1"/>
    <col min="8310" max="8311" width="12.8515625" style="1" bestFit="1" customWidth="1"/>
    <col min="8312" max="8312" width="9.421875" style="1" bestFit="1" customWidth="1"/>
    <col min="8313" max="8316" width="9.140625" style="1" customWidth="1"/>
    <col min="8317" max="8317" width="9.421875" style="1" bestFit="1" customWidth="1"/>
    <col min="8318" max="8319" width="12.8515625" style="1" bestFit="1" customWidth="1"/>
    <col min="8320" max="8320" width="9.421875" style="1" bestFit="1" customWidth="1"/>
    <col min="8321" max="8324" width="9.140625" style="1" customWidth="1"/>
    <col min="8325" max="8325" width="9.421875" style="1" bestFit="1" customWidth="1"/>
    <col min="8326" max="8327" width="12.8515625" style="1" bestFit="1" customWidth="1"/>
    <col min="8328" max="8328" width="9.421875" style="1" bestFit="1" customWidth="1"/>
    <col min="8329" max="8332" width="9.140625" style="1" customWidth="1"/>
    <col min="8333" max="8333" width="9.421875" style="1" bestFit="1" customWidth="1"/>
    <col min="8334" max="8335" width="12.8515625" style="1" bestFit="1" customWidth="1"/>
    <col min="8336" max="8336" width="9.421875" style="1" bestFit="1" customWidth="1"/>
    <col min="8337" max="8340" width="9.140625" style="1" customWidth="1"/>
    <col min="8341" max="8341" width="9.421875" style="1" bestFit="1" customWidth="1"/>
    <col min="8342" max="8343" width="12.8515625" style="1" bestFit="1" customWidth="1"/>
    <col min="8344" max="8344" width="9.421875" style="1" bestFit="1" customWidth="1"/>
    <col min="8345" max="8348" width="9.140625" style="1" customWidth="1"/>
    <col min="8349" max="8349" width="9.421875" style="1" bestFit="1" customWidth="1"/>
    <col min="8350" max="8351" width="12.8515625" style="1" bestFit="1" customWidth="1"/>
    <col min="8352" max="8352" width="9.421875" style="1" bestFit="1" customWidth="1"/>
    <col min="8353" max="8356" width="9.140625" style="1" customWidth="1"/>
    <col min="8357" max="8357" width="9.421875" style="1" bestFit="1" customWidth="1"/>
    <col min="8358" max="8359" width="12.8515625" style="1" bestFit="1" customWidth="1"/>
    <col min="8360" max="8360" width="9.421875" style="1" bestFit="1" customWidth="1"/>
    <col min="8361" max="8364" width="9.140625" style="1" customWidth="1"/>
    <col min="8365" max="8365" width="9.421875" style="1" bestFit="1" customWidth="1"/>
    <col min="8366" max="8367" width="12.8515625" style="1" bestFit="1" customWidth="1"/>
    <col min="8368" max="8368" width="9.421875" style="1" bestFit="1" customWidth="1"/>
    <col min="8369" max="8372" width="9.140625" style="1" customWidth="1"/>
    <col min="8373" max="8373" width="9.421875" style="1" bestFit="1" customWidth="1"/>
    <col min="8374" max="8375" width="12.8515625" style="1" bestFit="1" customWidth="1"/>
    <col min="8376" max="8376" width="9.421875" style="1" bestFit="1" customWidth="1"/>
    <col min="8377" max="8380" width="9.140625" style="1" customWidth="1"/>
    <col min="8381" max="8381" width="9.421875" style="1" bestFit="1" customWidth="1"/>
    <col min="8382" max="8383" width="12.8515625" style="1" bestFit="1" customWidth="1"/>
    <col min="8384" max="8384" width="9.421875" style="1" bestFit="1" customWidth="1"/>
    <col min="8385" max="8388" width="9.140625" style="1" customWidth="1"/>
    <col min="8389" max="8389" width="9.421875" style="1" bestFit="1" customWidth="1"/>
    <col min="8390" max="8391" width="12.8515625" style="1" bestFit="1" customWidth="1"/>
    <col min="8392" max="8392" width="9.421875" style="1" bestFit="1" customWidth="1"/>
    <col min="8393" max="8396" width="9.140625" style="1" customWidth="1"/>
    <col min="8397" max="8397" width="9.421875" style="1" bestFit="1" customWidth="1"/>
    <col min="8398" max="8399" width="12.8515625" style="1" bestFit="1" customWidth="1"/>
    <col min="8400" max="8400" width="9.421875" style="1" bestFit="1" customWidth="1"/>
    <col min="8401" max="8404" width="9.140625" style="1" customWidth="1"/>
    <col min="8405" max="8405" width="9.421875" style="1" bestFit="1" customWidth="1"/>
    <col min="8406" max="8407" width="12.8515625" style="1" bestFit="1" customWidth="1"/>
    <col min="8408" max="8408" width="9.421875" style="1" bestFit="1" customWidth="1"/>
    <col min="8409" max="8412" width="9.140625" style="1" customWidth="1"/>
    <col min="8413" max="8413" width="9.421875" style="1" bestFit="1" customWidth="1"/>
    <col min="8414" max="8415" width="12.8515625" style="1" bestFit="1" customWidth="1"/>
    <col min="8416" max="8416" width="9.421875" style="1" bestFit="1" customWidth="1"/>
    <col min="8417" max="8420" width="9.140625" style="1" customWidth="1"/>
    <col min="8421" max="8421" width="9.421875" style="1" bestFit="1" customWidth="1"/>
    <col min="8422" max="8423" width="12.8515625" style="1" bestFit="1" customWidth="1"/>
    <col min="8424" max="8424" width="9.421875" style="1" bestFit="1" customWidth="1"/>
    <col min="8425" max="8428" width="9.140625" style="1" customWidth="1"/>
    <col min="8429" max="8429" width="9.421875" style="1" bestFit="1" customWidth="1"/>
    <col min="8430" max="8431" width="12.8515625" style="1" bestFit="1" customWidth="1"/>
    <col min="8432" max="8432" width="9.421875" style="1" bestFit="1" customWidth="1"/>
    <col min="8433" max="8436" width="9.140625" style="1" customWidth="1"/>
    <col min="8437" max="8437" width="9.421875" style="1" bestFit="1" customWidth="1"/>
    <col min="8438" max="8439" width="12.8515625" style="1" bestFit="1" customWidth="1"/>
    <col min="8440" max="8440" width="9.421875" style="1" bestFit="1" customWidth="1"/>
    <col min="8441" max="8444" width="9.140625" style="1" customWidth="1"/>
    <col min="8445" max="8445" width="11.57421875" style="1" customWidth="1"/>
    <col min="8446" max="8446" width="16.00390625" style="1" customWidth="1"/>
    <col min="8447" max="8447" width="86.57421875" style="1" customWidth="1"/>
    <col min="8448" max="8448" width="10.140625" style="1" customWidth="1"/>
    <col min="8449" max="8449" width="18.28125" style="1" customWidth="1"/>
    <col min="8450" max="8451" width="9.140625" style="1" hidden="1" customWidth="1"/>
    <col min="8452" max="8452" width="21.421875" style="1" customWidth="1"/>
    <col min="8453" max="8454" width="9.140625" style="1" hidden="1" customWidth="1"/>
    <col min="8455" max="8455" width="25.7109375" style="1" customWidth="1"/>
    <col min="8456" max="8456" width="9.140625" style="1" hidden="1" customWidth="1"/>
    <col min="8457" max="8457" width="4.7109375" style="1" customWidth="1"/>
    <col min="8458" max="8464" width="9.140625" style="1" hidden="1" customWidth="1"/>
    <col min="8465" max="8465" width="15.57421875" style="1" customWidth="1"/>
    <col min="8466" max="8466" width="18.7109375" style="1" customWidth="1"/>
    <col min="8467" max="8467" width="25.7109375" style="1" customWidth="1"/>
    <col min="8468" max="8468" width="15.57421875" style="1" customWidth="1"/>
    <col min="8469" max="8469" width="18.7109375" style="1" customWidth="1"/>
    <col min="8470" max="8470" width="25.7109375" style="1" customWidth="1"/>
    <col min="8471" max="8471" width="15.57421875" style="1" customWidth="1"/>
    <col min="8472" max="8472" width="18.7109375" style="1" customWidth="1"/>
    <col min="8473" max="8473" width="25.7109375" style="1" customWidth="1"/>
    <col min="8474" max="8474" width="9.140625" style="1" customWidth="1"/>
    <col min="8475" max="8475" width="17.421875" style="1" customWidth="1"/>
    <col min="8476" max="8476" width="9.140625" style="1" customWidth="1"/>
    <col min="8477" max="8477" width="9.421875" style="1" bestFit="1" customWidth="1"/>
    <col min="8478" max="8479" width="12.8515625" style="1" bestFit="1" customWidth="1"/>
    <col min="8480" max="8480" width="9.421875" style="1" bestFit="1" customWidth="1"/>
    <col min="8481" max="8484" width="9.140625" style="1" customWidth="1"/>
    <col min="8485" max="8485" width="9.421875" style="1" bestFit="1" customWidth="1"/>
    <col min="8486" max="8487" width="12.8515625" style="1" bestFit="1" customWidth="1"/>
    <col min="8488" max="8488" width="9.421875" style="1" bestFit="1" customWidth="1"/>
    <col min="8489" max="8492" width="9.140625" style="1" customWidth="1"/>
    <col min="8493" max="8493" width="9.421875" style="1" bestFit="1" customWidth="1"/>
    <col min="8494" max="8495" width="12.8515625" style="1" bestFit="1" customWidth="1"/>
    <col min="8496" max="8496" width="9.421875" style="1" bestFit="1" customWidth="1"/>
    <col min="8497" max="8500" width="9.140625" style="1" customWidth="1"/>
    <col min="8501" max="8501" width="9.421875" style="1" bestFit="1" customWidth="1"/>
    <col min="8502" max="8503" width="12.8515625" style="1" bestFit="1" customWidth="1"/>
    <col min="8504" max="8504" width="9.421875" style="1" bestFit="1" customWidth="1"/>
    <col min="8505" max="8508" width="9.140625" style="1" customWidth="1"/>
    <col min="8509" max="8509" width="9.421875" style="1" bestFit="1" customWidth="1"/>
    <col min="8510" max="8511" width="12.8515625" style="1" bestFit="1" customWidth="1"/>
    <col min="8512" max="8512" width="9.421875" style="1" bestFit="1" customWidth="1"/>
    <col min="8513" max="8516" width="9.140625" style="1" customWidth="1"/>
    <col min="8517" max="8517" width="9.421875" style="1" bestFit="1" customWidth="1"/>
    <col min="8518" max="8519" width="12.8515625" style="1" bestFit="1" customWidth="1"/>
    <col min="8520" max="8520" width="9.421875" style="1" bestFit="1" customWidth="1"/>
    <col min="8521" max="8524" width="9.140625" style="1" customWidth="1"/>
    <col min="8525" max="8525" width="9.421875" style="1" bestFit="1" customWidth="1"/>
    <col min="8526" max="8527" width="12.8515625" style="1" bestFit="1" customWidth="1"/>
    <col min="8528" max="8528" width="9.421875" style="1" bestFit="1" customWidth="1"/>
    <col min="8529" max="8532" width="9.140625" style="1" customWidth="1"/>
    <col min="8533" max="8533" width="9.421875" style="1" bestFit="1" customWidth="1"/>
    <col min="8534" max="8535" width="12.8515625" style="1" bestFit="1" customWidth="1"/>
    <col min="8536" max="8536" width="9.421875" style="1" bestFit="1" customWidth="1"/>
    <col min="8537" max="8540" width="9.140625" style="1" customWidth="1"/>
    <col min="8541" max="8541" width="9.421875" style="1" bestFit="1" customWidth="1"/>
    <col min="8542" max="8543" width="12.8515625" style="1" bestFit="1" customWidth="1"/>
    <col min="8544" max="8544" width="9.421875" style="1" bestFit="1" customWidth="1"/>
    <col min="8545" max="8548" width="9.140625" style="1" customWidth="1"/>
    <col min="8549" max="8549" width="9.421875" style="1" bestFit="1" customWidth="1"/>
    <col min="8550" max="8551" width="12.8515625" style="1" bestFit="1" customWidth="1"/>
    <col min="8552" max="8552" width="9.421875" style="1" bestFit="1" customWidth="1"/>
    <col min="8553" max="8556" width="9.140625" style="1" customWidth="1"/>
    <col min="8557" max="8557" width="9.421875" style="1" bestFit="1" customWidth="1"/>
    <col min="8558" max="8559" width="12.8515625" style="1" bestFit="1" customWidth="1"/>
    <col min="8560" max="8560" width="9.421875" style="1" bestFit="1" customWidth="1"/>
    <col min="8561" max="8564" width="9.140625" style="1" customWidth="1"/>
    <col min="8565" max="8565" width="9.421875" style="1" bestFit="1" customWidth="1"/>
    <col min="8566" max="8567" width="12.8515625" style="1" bestFit="1" customWidth="1"/>
    <col min="8568" max="8568" width="9.421875" style="1" bestFit="1" customWidth="1"/>
    <col min="8569" max="8572" width="9.140625" style="1" customWidth="1"/>
    <col min="8573" max="8573" width="9.421875" style="1" bestFit="1" customWidth="1"/>
    <col min="8574" max="8575" width="12.8515625" style="1" bestFit="1" customWidth="1"/>
    <col min="8576" max="8576" width="9.421875" style="1" bestFit="1" customWidth="1"/>
    <col min="8577" max="8580" width="9.140625" style="1" customWidth="1"/>
    <col min="8581" max="8581" width="9.421875" style="1" bestFit="1" customWidth="1"/>
    <col min="8582" max="8583" width="12.8515625" style="1" bestFit="1" customWidth="1"/>
    <col min="8584" max="8584" width="9.421875" style="1" bestFit="1" customWidth="1"/>
    <col min="8585" max="8588" width="9.140625" style="1" customWidth="1"/>
    <col min="8589" max="8589" width="9.421875" style="1" bestFit="1" customWidth="1"/>
    <col min="8590" max="8591" width="12.8515625" style="1" bestFit="1" customWidth="1"/>
    <col min="8592" max="8592" width="9.421875" style="1" bestFit="1" customWidth="1"/>
    <col min="8593" max="8596" width="9.140625" style="1" customWidth="1"/>
    <col min="8597" max="8597" width="9.421875" style="1" bestFit="1" customWidth="1"/>
    <col min="8598" max="8599" width="12.8515625" style="1" bestFit="1" customWidth="1"/>
    <col min="8600" max="8600" width="9.421875" style="1" bestFit="1" customWidth="1"/>
    <col min="8601" max="8604" width="9.140625" style="1" customWidth="1"/>
    <col min="8605" max="8605" width="9.421875" style="1" bestFit="1" customWidth="1"/>
    <col min="8606" max="8607" width="12.8515625" style="1" bestFit="1" customWidth="1"/>
    <col min="8608" max="8608" width="9.421875" style="1" bestFit="1" customWidth="1"/>
    <col min="8609" max="8612" width="9.140625" style="1" customWidth="1"/>
    <col min="8613" max="8613" width="9.421875" style="1" bestFit="1" customWidth="1"/>
    <col min="8614" max="8615" width="12.8515625" style="1" bestFit="1" customWidth="1"/>
    <col min="8616" max="8616" width="9.421875" style="1" bestFit="1" customWidth="1"/>
    <col min="8617" max="8620" width="9.140625" style="1" customWidth="1"/>
    <col min="8621" max="8621" width="9.421875" style="1" bestFit="1" customWidth="1"/>
    <col min="8622" max="8623" width="12.8515625" style="1" bestFit="1" customWidth="1"/>
    <col min="8624" max="8624" width="9.421875" style="1" bestFit="1" customWidth="1"/>
    <col min="8625" max="8628" width="9.140625" style="1" customWidth="1"/>
    <col min="8629" max="8629" width="9.421875" style="1" bestFit="1" customWidth="1"/>
    <col min="8630" max="8631" width="12.8515625" style="1" bestFit="1" customWidth="1"/>
    <col min="8632" max="8632" width="9.421875" style="1" bestFit="1" customWidth="1"/>
    <col min="8633" max="8636" width="9.140625" style="1" customWidth="1"/>
    <col min="8637" max="8637" width="9.421875" style="1" bestFit="1" customWidth="1"/>
    <col min="8638" max="8639" width="12.8515625" style="1" bestFit="1" customWidth="1"/>
    <col min="8640" max="8640" width="9.421875" style="1" bestFit="1" customWidth="1"/>
    <col min="8641" max="8644" width="9.140625" style="1" customWidth="1"/>
    <col min="8645" max="8645" width="9.421875" style="1" bestFit="1" customWidth="1"/>
    <col min="8646" max="8647" width="12.8515625" style="1" bestFit="1" customWidth="1"/>
    <col min="8648" max="8648" width="9.421875" style="1" bestFit="1" customWidth="1"/>
    <col min="8649" max="8652" width="9.140625" style="1" customWidth="1"/>
    <col min="8653" max="8653" width="9.421875" style="1" bestFit="1" customWidth="1"/>
    <col min="8654" max="8655" width="12.8515625" style="1" bestFit="1" customWidth="1"/>
    <col min="8656" max="8656" width="9.421875" style="1" bestFit="1" customWidth="1"/>
    <col min="8657" max="8660" width="9.140625" style="1" customWidth="1"/>
    <col min="8661" max="8661" width="9.421875" style="1" bestFit="1" customWidth="1"/>
    <col min="8662" max="8663" width="12.8515625" style="1" bestFit="1" customWidth="1"/>
    <col min="8664" max="8664" width="9.421875" style="1" bestFit="1" customWidth="1"/>
    <col min="8665" max="8668" width="9.140625" style="1" customWidth="1"/>
    <col min="8669" max="8669" width="9.421875" style="1" bestFit="1" customWidth="1"/>
    <col min="8670" max="8671" width="12.8515625" style="1" bestFit="1" customWidth="1"/>
    <col min="8672" max="8672" width="9.421875" style="1" bestFit="1" customWidth="1"/>
    <col min="8673" max="8676" width="9.140625" style="1" customWidth="1"/>
    <col min="8677" max="8677" width="9.421875" style="1" bestFit="1" customWidth="1"/>
    <col min="8678" max="8679" width="12.8515625" style="1" bestFit="1" customWidth="1"/>
    <col min="8680" max="8680" width="9.421875" style="1" bestFit="1" customWidth="1"/>
    <col min="8681" max="8684" width="9.140625" style="1" customWidth="1"/>
    <col min="8685" max="8685" width="9.421875" style="1" bestFit="1" customWidth="1"/>
    <col min="8686" max="8687" width="12.8515625" style="1" bestFit="1" customWidth="1"/>
    <col min="8688" max="8688" width="9.421875" style="1" bestFit="1" customWidth="1"/>
    <col min="8689" max="8692" width="9.140625" style="1" customWidth="1"/>
    <col min="8693" max="8693" width="9.421875" style="1" bestFit="1" customWidth="1"/>
    <col min="8694" max="8695" width="12.8515625" style="1" bestFit="1" customWidth="1"/>
    <col min="8696" max="8696" width="9.421875" style="1" bestFit="1" customWidth="1"/>
    <col min="8697" max="8700" width="9.140625" style="1" customWidth="1"/>
    <col min="8701" max="8701" width="11.57421875" style="1" customWidth="1"/>
    <col min="8702" max="8702" width="16.00390625" style="1" customWidth="1"/>
    <col min="8703" max="8703" width="86.57421875" style="1" customWidth="1"/>
    <col min="8704" max="8704" width="10.140625" style="1" customWidth="1"/>
    <col min="8705" max="8705" width="18.28125" style="1" customWidth="1"/>
    <col min="8706" max="8707" width="9.140625" style="1" hidden="1" customWidth="1"/>
    <col min="8708" max="8708" width="21.421875" style="1" customWidth="1"/>
    <col min="8709" max="8710" width="9.140625" style="1" hidden="1" customWidth="1"/>
    <col min="8711" max="8711" width="25.7109375" style="1" customWidth="1"/>
    <col min="8712" max="8712" width="9.140625" style="1" hidden="1" customWidth="1"/>
    <col min="8713" max="8713" width="4.7109375" style="1" customWidth="1"/>
    <col min="8714" max="8720" width="9.140625" style="1" hidden="1" customWidth="1"/>
    <col min="8721" max="8721" width="15.57421875" style="1" customWidth="1"/>
    <col min="8722" max="8722" width="18.7109375" style="1" customWidth="1"/>
    <col min="8723" max="8723" width="25.7109375" style="1" customWidth="1"/>
    <col min="8724" max="8724" width="15.57421875" style="1" customWidth="1"/>
    <col min="8725" max="8725" width="18.7109375" style="1" customWidth="1"/>
    <col min="8726" max="8726" width="25.7109375" style="1" customWidth="1"/>
    <col min="8727" max="8727" width="15.57421875" style="1" customWidth="1"/>
    <col min="8728" max="8728" width="18.7109375" style="1" customWidth="1"/>
    <col min="8729" max="8729" width="25.7109375" style="1" customWidth="1"/>
    <col min="8730" max="8730" width="9.140625" style="1" customWidth="1"/>
    <col min="8731" max="8731" width="17.421875" style="1" customWidth="1"/>
    <col min="8732" max="8732" width="9.140625" style="1" customWidth="1"/>
    <col min="8733" max="8733" width="9.421875" style="1" bestFit="1" customWidth="1"/>
    <col min="8734" max="8735" width="12.8515625" style="1" bestFit="1" customWidth="1"/>
    <col min="8736" max="8736" width="9.421875" style="1" bestFit="1" customWidth="1"/>
    <col min="8737" max="8740" width="9.140625" style="1" customWidth="1"/>
    <col min="8741" max="8741" width="9.421875" style="1" bestFit="1" customWidth="1"/>
    <col min="8742" max="8743" width="12.8515625" style="1" bestFit="1" customWidth="1"/>
    <col min="8744" max="8744" width="9.421875" style="1" bestFit="1" customWidth="1"/>
    <col min="8745" max="8748" width="9.140625" style="1" customWidth="1"/>
    <col min="8749" max="8749" width="9.421875" style="1" bestFit="1" customWidth="1"/>
    <col min="8750" max="8751" width="12.8515625" style="1" bestFit="1" customWidth="1"/>
    <col min="8752" max="8752" width="9.421875" style="1" bestFit="1" customWidth="1"/>
    <col min="8753" max="8756" width="9.140625" style="1" customWidth="1"/>
    <col min="8757" max="8757" width="9.421875" style="1" bestFit="1" customWidth="1"/>
    <col min="8758" max="8759" width="12.8515625" style="1" bestFit="1" customWidth="1"/>
    <col min="8760" max="8760" width="9.421875" style="1" bestFit="1" customWidth="1"/>
    <col min="8761" max="8764" width="9.140625" style="1" customWidth="1"/>
    <col min="8765" max="8765" width="9.421875" style="1" bestFit="1" customWidth="1"/>
    <col min="8766" max="8767" width="12.8515625" style="1" bestFit="1" customWidth="1"/>
    <col min="8768" max="8768" width="9.421875" style="1" bestFit="1" customWidth="1"/>
    <col min="8769" max="8772" width="9.140625" style="1" customWidth="1"/>
    <col min="8773" max="8773" width="9.421875" style="1" bestFit="1" customWidth="1"/>
    <col min="8774" max="8775" width="12.8515625" style="1" bestFit="1" customWidth="1"/>
    <col min="8776" max="8776" width="9.421875" style="1" bestFit="1" customWidth="1"/>
    <col min="8777" max="8780" width="9.140625" style="1" customWidth="1"/>
    <col min="8781" max="8781" width="9.421875" style="1" bestFit="1" customWidth="1"/>
    <col min="8782" max="8783" width="12.8515625" style="1" bestFit="1" customWidth="1"/>
    <col min="8784" max="8784" width="9.421875" style="1" bestFit="1" customWidth="1"/>
    <col min="8785" max="8788" width="9.140625" style="1" customWidth="1"/>
    <col min="8789" max="8789" width="9.421875" style="1" bestFit="1" customWidth="1"/>
    <col min="8790" max="8791" width="12.8515625" style="1" bestFit="1" customWidth="1"/>
    <col min="8792" max="8792" width="9.421875" style="1" bestFit="1" customWidth="1"/>
    <col min="8793" max="8796" width="9.140625" style="1" customWidth="1"/>
    <col min="8797" max="8797" width="9.421875" style="1" bestFit="1" customWidth="1"/>
    <col min="8798" max="8799" width="12.8515625" style="1" bestFit="1" customWidth="1"/>
    <col min="8800" max="8800" width="9.421875" style="1" bestFit="1" customWidth="1"/>
    <col min="8801" max="8804" width="9.140625" style="1" customWidth="1"/>
    <col min="8805" max="8805" width="9.421875" style="1" bestFit="1" customWidth="1"/>
    <col min="8806" max="8807" width="12.8515625" style="1" bestFit="1" customWidth="1"/>
    <col min="8808" max="8808" width="9.421875" style="1" bestFit="1" customWidth="1"/>
    <col min="8809" max="8812" width="9.140625" style="1" customWidth="1"/>
    <col min="8813" max="8813" width="9.421875" style="1" bestFit="1" customWidth="1"/>
    <col min="8814" max="8815" width="12.8515625" style="1" bestFit="1" customWidth="1"/>
    <col min="8816" max="8816" width="9.421875" style="1" bestFit="1" customWidth="1"/>
    <col min="8817" max="8820" width="9.140625" style="1" customWidth="1"/>
    <col min="8821" max="8821" width="9.421875" style="1" bestFit="1" customWidth="1"/>
    <col min="8822" max="8823" width="12.8515625" style="1" bestFit="1" customWidth="1"/>
    <col min="8824" max="8824" width="9.421875" style="1" bestFit="1" customWidth="1"/>
    <col min="8825" max="8828" width="9.140625" style="1" customWidth="1"/>
    <col min="8829" max="8829" width="9.421875" style="1" bestFit="1" customWidth="1"/>
    <col min="8830" max="8831" width="12.8515625" style="1" bestFit="1" customWidth="1"/>
    <col min="8832" max="8832" width="9.421875" style="1" bestFit="1" customWidth="1"/>
    <col min="8833" max="8836" width="9.140625" style="1" customWidth="1"/>
    <col min="8837" max="8837" width="9.421875" style="1" bestFit="1" customWidth="1"/>
    <col min="8838" max="8839" width="12.8515625" style="1" bestFit="1" customWidth="1"/>
    <col min="8840" max="8840" width="9.421875" style="1" bestFit="1" customWidth="1"/>
    <col min="8841" max="8844" width="9.140625" style="1" customWidth="1"/>
    <col min="8845" max="8845" width="9.421875" style="1" bestFit="1" customWidth="1"/>
    <col min="8846" max="8847" width="12.8515625" style="1" bestFit="1" customWidth="1"/>
    <col min="8848" max="8848" width="9.421875" style="1" bestFit="1" customWidth="1"/>
    <col min="8849" max="8852" width="9.140625" style="1" customWidth="1"/>
    <col min="8853" max="8853" width="9.421875" style="1" bestFit="1" customWidth="1"/>
    <col min="8854" max="8855" width="12.8515625" style="1" bestFit="1" customWidth="1"/>
    <col min="8856" max="8856" width="9.421875" style="1" bestFit="1" customWidth="1"/>
    <col min="8857" max="8860" width="9.140625" style="1" customWidth="1"/>
    <col min="8861" max="8861" width="9.421875" style="1" bestFit="1" customWidth="1"/>
    <col min="8862" max="8863" width="12.8515625" style="1" bestFit="1" customWidth="1"/>
    <col min="8864" max="8864" width="9.421875" style="1" bestFit="1" customWidth="1"/>
    <col min="8865" max="8868" width="9.140625" style="1" customWidth="1"/>
    <col min="8869" max="8869" width="9.421875" style="1" bestFit="1" customWidth="1"/>
    <col min="8870" max="8871" width="12.8515625" style="1" bestFit="1" customWidth="1"/>
    <col min="8872" max="8872" width="9.421875" style="1" bestFit="1" customWidth="1"/>
    <col min="8873" max="8876" width="9.140625" style="1" customWidth="1"/>
    <col min="8877" max="8877" width="9.421875" style="1" bestFit="1" customWidth="1"/>
    <col min="8878" max="8879" width="12.8515625" style="1" bestFit="1" customWidth="1"/>
    <col min="8880" max="8880" width="9.421875" style="1" bestFit="1" customWidth="1"/>
    <col min="8881" max="8884" width="9.140625" style="1" customWidth="1"/>
    <col min="8885" max="8885" width="9.421875" style="1" bestFit="1" customWidth="1"/>
    <col min="8886" max="8887" width="12.8515625" style="1" bestFit="1" customWidth="1"/>
    <col min="8888" max="8888" width="9.421875" style="1" bestFit="1" customWidth="1"/>
    <col min="8889" max="8892" width="9.140625" style="1" customWidth="1"/>
    <col min="8893" max="8893" width="9.421875" style="1" bestFit="1" customWidth="1"/>
    <col min="8894" max="8895" width="12.8515625" style="1" bestFit="1" customWidth="1"/>
    <col min="8896" max="8896" width="9.421875" style="1" bestFit="1" customWidth="1"/>
    <col min="8897" max="8900" width="9.140625" style="1" customWidth="1"/>
    <col min="8901" max="8901" width="9.421875" style="1" bestFit="1" customWidth="1"/>
    <col min="8902" max="8903" width="12.8515625" style="1" bestFit="1" customWidth="1"/>
    <col min="8904" max="8904" width="9.421875" style="1" bestFit="1" customWidth="1"/>
    <col min="8905" max="8908" width="9.140625" style="1" customWidth="1"/>
    <col min="8909" max="8909" width="9.421875" style="1" bestFit="1" customWidth="1"/>
    <col min="8910" max="8911" width="12.8515625" style="1" bestFit="1" customWidth="1"/>
    <col min="8912" max="8912" width="9.421875" style="1" bestFit="1" customWidth="1"/>
    <col min="8913" max="8916" width="9.140625" style="1" customWidth="1"/>
    <col min="8917" max="8917" width="9.421875" style="1" bestFit="1" customWidth="1"/>
    <col min="8918" max="8919" width="12.8515625" style="1" bestFit="1" customWidth="1"/>
    <col min="8920" max="8920" width="9.421875" style="1" bestFit="1" customWidth="1"/>
    <col min="8921" max="8924" width="9.140625" style="1" customWidth="1"/>
    <col min="8925" max="8925" width="9.421875" style="1" bestFit="1" customWidth="1"/>
    <col min="8926" max="8927" width="12.8515625" style="1" bestFit="1" customWidth="1"/>
    <col min="8928" max="8928" width="9.421875" style="1" bestFit="1" customWidth="1"/>
    <col min="8929" max="8932" width="9.140625" style="1" customWidth="1"/>
    <col min="8933" max="8933" width="9.421875" style="1" bestFit="1" customWidth="1"/>
    <col min="8934" max="8935" width="12.8515625" style="1" bestFit="1" customWidth="1"/>
    <col min="8936" max="8936" width="9.421875" style="1" bestFit="1" customWidth="1"/>
    <col min="8937" max="8940" width="9.140625" style="1" customWidth="1"/>
    <col min="8941" max="8941" width="9.421875" style="1" bestFit="1" customWidth="1"/>
    <col min="8942" max="8943" width="12.8515625" style="1" bestFit="1" customWidth="1"/>
    <col min="8944" max="8944" width="9.421875" style="1" bestFit="1" customWidth="1"/>
    <col min="8945" max="8948" width="9.140625" style="1" customWidth="1"/>
    <col min="8949" max="8949" width="9.421875" style="1" bestFit="1" customWidth="1"/>
    <col min="8950" max="8951" width="12.8515625" style="1" bestFit="1" customWidth="1"/>
    <col min="8952" max="8952" width="9.421875" style="1" bestFit="1" customWidth="1"/>
    <col min="8953" max="8956" width="9.140625" style="1" customWidth="1"/>
    <col min="8957" max="8957" width="11.57421875" style="1" customWidth="1"/>
    <col min="8958" max="8958" width="16.00390625" style="1" customWidth="1"/>
    <col min="8959" max="8959" width="86.57421875" style="1" customWidth="1"/>
    <col min="8960" max="8960" width="10.140625" style="1" customWidth="1"/>
    <col min="8961" max="8961" width="18.28125" style="1" customWidth="1"/>
    <col min="8962" max="8963" width="9.140625" style="1" hidden="1" customWidth="1"/>
    <col min="8964" max="8964" width="21.421875" style="1" customWidth="1"/>
    <col min="8965" max="8966" width="9.140625" style="1" hidden="1" customWidth="1"/>
    <col min="8967" max="8967" width="25.7109375" style="1" customWidth="1"/>
    <col min="8968" max="8968" width="9.140625" style="1" hidden="1" customWidth="1"/>
    <col min="8969" max="8969" width="4.7109375" style="1" customWidth="1"/>
    <col min="8970" max="8976" width="9.140625" style="1" hidden="1" customWidth="1"/>
    <col min="8977" max="8977" width="15.57421875" style="1" customWidth="1"/>
    <col min="8978" max="8978" width="18.7109375" style="1" customWidth="1"/>
    <col min="8979" max="8979" width="25.7109375" style="1" customWidth="1"/>
    <col min="8980" max="8980" width="15.57421875" style="1" customWidth="1"/>
    <col min="8981" max="8981" width="18.7109375" style="1" customWidth="1"/>
    <col min="8982" max="8982" width="25.7109375" style="1" customWidth="1"/>
    <col min="8983" max="8983" width="15.57421875" style="1" customWidth="1"/>
    <col min="8984" max="8984" width="18.7109375" style="1" customWidth="1"/>
    <col min="8985" max="8985" width="25.7109375" style="1" customWidth="1"/>
    <col min="8986" max="8986" width="9.140625" style="1" customWidth="1"/>
    <col min="8987" max="8987" width="17.421875" style="1" customWidth="1"/>
    <col min="8988" max="8988" width="9.140625" style="1" customWidth="1"/>
    <col min="8989" max="8989" width="9.421875" style="1" bestFit="1" customWidth="1"/>
    <col min="8990" max="8991" width="12.8515625" style="1" bestFit="1" customWidth="1"/>
    <col min="8992" max="8992" width="9.421875" style="1" bestFit="1" customWidth="1"/>
    <col min="8993" max="8996" width="9.140625" style="1" customWidth="1"/>
    <col min="8997" max="8997" width="9.421875" style="1" bestFit="1" customWidth="1"/>
    <col min="8998" max="8999" width="12.8515625" style="1" bestFit="1" customWidth="1"/>
    <col min="9000" max="9000" width="9.421875" style="1" bestFit="1" customWidth="1"/>
    <col min="9001" max="9004" width="9.140625" style="1" customWidth="1"/>
    <col min="9005" max="9005" width="9.421875" style="1" bestFit="1" customWidth="1"/>
    <col min="9006" max="9007" width="12.8515625" style="1" bestFit="1" customWidth="1"/>
    <col min="9008" max="9008" width="9.421875" style="1" bestFit="1" customWidth="1"/>
    <col min="9009" max="9012" width="9.140625" style="1" customWidth="1"/>
    <col min="9013" max="9013" width="9.421875" style="1" bestFit="1" customWidth="1"/>
    <col min="9014" max="9015" width="12.8515625" style="1" bestFit="1" customWidth="1"/>
    <col min="9016" max="9016" width="9.421875" style="1" bestFit="1" customWidth="1"/>
    <col min="9017" max="9020" width="9.140625" style="1" customWidth="1"/>
    <col min="9021" max="9021" width="9.421875" style="1" bestFit="1" customWidth="1"/>
    <col min="9022" max="9023" width="12.8515625" style="1" bestFit="1" customWidth="1"/>
    <col min="9024" max="9024" width="9.421875" style="1" bestFit="1" customWidth="1"/>
    <col min="9025" max="9028" width="9.140625" style="1" customWidth="1"/>
    <col min="9029" max="9029" width="9.421875" style="1" bestFit="1" customWidth="1"/>
    <col min="9030" max="9031" width="12.8515625" style="1" bestFit="1" customWidth="1"/>
    <col min="9032" max="9032" width="9.421875" style="1" bestFit="1" customWidth="1"/>
    <col min="9033" max="9036" width="9.140625" style="1" customWidth="1"/>
    <col min="9037" max="9037" width="9.421875" style="1" bestFit="1" customWidth="1"/>
    <col min="9038" max="9039" width="12.8515625" style="1" bestFit="1" customWidth="1"/>
    <col min="9040" max="9040" width="9.421875" style="1" bestFit="1" customWidth="1"/>
    <col min="9041" max="9044" width="9.140625" style="1" customWidth="1"/>
    <col min="9045" max="9045" width="9.421875" style="1" bestFit="1" customWidth="1"/>
    <col min="9046" max="9047" width="12.8515625" style="1" bestFit="1" customWidth="1"/>
    <col min="9048" max="9048" width="9.421875" style="1" bestFit="1" customWidth="1"/>
    <col min="9049" max="9052" width="9.140625" style="1" customWidth="1"/>
    <col min="9053" max="9053" width="9.421875" style="1" bestFit="1" customWidth="1"/>
    <col min="9054" max="9055" width="12.8515625" style="1" bestFit="1" customWidth="1"/>
    <col min="9056" max="9056" width="9.421875" style="1" bestFit="1" customWidth="1"/>
    <col min="9057" max="9060" width="9.140625" style="1" customWidth="1"/>
    <col min="9061" max="9061" width="9.421875" style="1" bestFit="1" customWidth="1"/>
    <col min="9062" max="9063" width="12.8515625" style="1" bestFit="1" customWidth="1"/>
    <col min="9064" max="9064" width="9.421875" style="1" bestFit="1" customWidth="1"/>
    <col min="9065" max="9068" width="9.140625" style="1" customWidth="1"/>
    <col min="9069" max="9069" width="9.421875" style="1" bestFit="1" customWidth="1"/>
    <col min="9070" max="9071" width="12.8515625" style="1" bestFit="1" customWidth="1"/>
    <col min="9072" max="9072" width="9.421875" style="1" bestFit="1" customWidth="1"/>
    <col min="9073" max="9076" width="9.140625" style="1" customWidth="1"/>
    <col min="9077" max="9077" width="9.421875" style="1" bestFit="1" customWidth="1"/>
    <col min="9078" max="9079" width="12.8515625" style="1" bestFit="1" customWidth="1"/>
    <col min="9080" max="9080" width="9.421875" style="1" bestFit="1" customWidth="1"/>
    <col min="9081" max="9084" width="9.140625" style="1" customWidth="1"/>
    <col min="9085" max="9085" width="9.421875" style="1" bestFit="1" customWidth="1"/>
    <col min="9086" max="9087" width="12.8515625" style="1" bestFit="1" customWidth="1"/>
    <col min="9088" max="9088" width="9.421875" style="1" bestFit="1" customWidth="1"/>
    <col min="9089" max="9092" width="9.140625" style="1" customWidth="1"/>
    <col min="9093" max="9093" width="9.421875" style="1" bestFit="1" customWidth="1"/>
    <col min="9094" max="9095" width="12.8515625" style="1" bestFit="1" customWidth="1"/>
    <col min="9096" max="9096" width="9.421875" style="1" bestFit="1" customWidth="1"/>
    <col min="9097" max="9100" width="9.140625" style="1" customWidth="1"/>
    <col min="9101" max="9101" width="9.421875" style="1" bestFit="1" customWidth="1"/>
    <col min="9102" max="9103" width="12.8515625" style="1" bestFit="1" customWidth="1"/>
    <col min="9104" max="9104" width="9.421875" style="1" bestFit="1" customWidth="1"/>
    <col min="9105" max="9108" width="9.140625" style="1" customWidth="1"/>
    <col min="9109" max="9109" width="9.421875" style="1" bestFit="1" customWidth="1"/>
    <col min="9110" max="9111" width="12.8515625" style="1" bestFit="1" customWidth="1"/>
    <col min="9112" max="9112" width="9.421875" style="1" bestFit="1" customWidth="1"/>
    <col min="9113" max="9116" width="9.140625" style="1" customWidth="1"/>
    <col min="9117" max="9117" width="9.421875" style="1" bestFit="1" customWidth="1"/>
    <col min="9118" max="9119" width="12.8515625" style="1" bestFit="1" customWidth="1"/>
    <col min="9120" max="9120" width="9.421875" style="1" bestFit="1" customWidth="1"/>
    <col min="9121" max="9124" width="9.140625" style="1" customWidth="1"/>
    <col min="9125" max="9125" width="9.421875" style="1" bestFit="1" customWidth="1"/>
    <col min="9126" max="9127" width="12.8515625" style="1" bestFit="1" customWidth="1"/>
    <col min="9128" max="9128" width="9.421875" style="1" bestFit="1" customWidth="1"/>
    <col min="9129" max="9132" width="9.140625" style="1" customWidth="1"/>
    <col min="9133" max="9133" width="9.421875" style="1" bestFit="1" customWidth="1"/>
    <col min="9134" max="9135" width="12.8515625" style="1" bestFit="1" customWidth="1"/>
    <col min="9136" max="9136" width="9.421875" style="1" bestFit="1" customWidth="1"/>
    <col min="9137" max="9140" width="9.140625" style="1" customWidth="1"/>
    <col min="9141" max="9141" width="9.421875" style="1" bestFit="1" customWidth="1"/>
    <col min="9142" max="9143" width="12.8515625" style="1" bestFit="1" customWidth="1"/>
    <col min="9144" max="9144" width="9.421875" style="1" bestFit="1" customWidth="1"/>
    <col min="9145" max="9148" width="9.140625" style="1" customWidth="1"/>
    <col min="9149" max="9149" width="9.421875" style="1" bestFit="1" customWidth="1"/>
    <col min="9150" max="9151" width="12.8515625" style="1" bestFit="1" customWidth="1"/>
    <col min="9152" max="9152" width="9.421875" style="1" bestFit="1" customWidth="1"/>
    <col min="9153" max="9156" width="9.140625" style="1" customWidth="1"/>
    <col min="9157" max="9157" width="9.421875" style="1" bestFit="1" customWidth="1"/>
    <col min="9158" max="9159" width="12.8515625" style="1" bestFit="1" customWidth="1"/>
    <col min="9160" max="9160" width="9.421875" style="1" bestFit="1" customWidth="1"/>
    <col min="9161" max="9164" width="9.140625" style="1" customWidth="1"/>
    <col min="9165" max="9165" width="9.421875" style="1" bestFit="1" customWidth="1"/>
    <col min="9166" max="9167" width="12.8515625" style="1" bestFit="1" customWidth="1"/>
    <col min="9168" max="9168" width="9.421875" style="1" bestFit="1" customWidth="1"/>
    <col min="9169" max="9172" width="9.140625" style="1" customWidth="1"/>
    <col min="9173" max="9173" width="9.421875" style="1" bestFit="1" customWidth="1"/>
    <col min="9174" max="9175" width="12.8515625" style="1" bestFit="1" customWidth="1"/>
    <col min="9176" max="9176" width="9.421875" style="1" bestFit="1" customWidth="1"/>
    <col min="9177" max="9180" width="9.140625" style="1" customWidth="1"/>
    <col min="9181" max="9181" width="9.421875" style="1" bestFit="1" customWidth="1"/>
    <col min="9182" max="9183" width="12.8515625" style="1" bestFit="1" customWidth="1"/>
    <col min="9184" max="9184" width="9.421875" style="1" bestFit="1" customWidth="1"/>
    <col min="9185" max="9188" width="9.140625" style="1" customWidth="1"/>
    <col min="9189" max="9189" width="9.421875" style="1" bestFit="1" customWidth="1"/>
    <col min="9190" max="9191" width="12.8515625" style="1" bestFit="1" customWidth="1"/>
    <col min="9192" max="9192" width="9.421875" style="1" bestFit="1" customWidth="1"/>
    <col min="9193" max="9196" width="9.140625" style="1" customWidth="1"/>
    <col min="9197" max="9197" width="9.421875" style="1" bestFit="1" customWidth="1"/>
    <col min="9198" max="9199" width="12.8515625" style="1" bestFit="1" customWidth="1"/>
    <col min="9200" max="9200" width="9.421875" style="1" bestFit="1" customWidth="1"/>
    <col min="9201" max="9204" width="9.140625" style="1" customWidth="1"/>
    <col min="9205" max="9205" width="9.421875" style="1" bestFit="1" customWidth="1"/>
    <col min="9206" max="9207" width="12.8515625" style="1" bestFit="1" customWidth="1"/>
    <col min="9208" max="9208" width="9.421875" style="1" bestFit="1" customWidth="1"/>
    <col min="9209" max="9212" width="9.140625" style="1" customWidth="1"/>
    <col min="9213" max="9213" width="11.57421875" style="1" customWidth="1"/>
    <col min="9214" max="9214" width="16.00390625" style="1" customWidth="1"/>
    <col min="9215" max="9215" width="86.57421875" style="1" customWidth="1"/>
    <col min="9216" max="9216" width="10.140625" style="1" customWidth="1"/>
    <col min="9217" max="9217" width="18.28125" style="1" customWidth="1"/>
    <col min="9218" max="9219" width="9.140625" style="1" hidden="1" customWidth="1"/>
    <col min="9220" max="9220" width="21.421875" style="1" customWidth="1"/>
    <col min="9221" max="9222" width="9.140625" style="1" hidden="1" customWidth="1"/>
    <col min="9223" max="9223" width="25.7109375" style="1" customWidth="1"/>
    <col min="9224" max="9224" width="9.140625" style="1" hidden="1" customWidth="1"/>
    <col min="9225" max="9225" width="4.7109375" style="1" customWidth="1"/>
    <col min="9226" max="9232" width="9.140625" style="1" hidden="1" customWidth="1"/>
    <col min="9233" max="9233" width="15.57421875" style="1" customWidth="1"/>
    <col min="9234" max="9234" width="18.7109375" style="1" customWidth="1"/>
    <col min="9235" max="9235" width="25.7109375" style="1" customWidth="1"/>
    <col min="9236" max="9236" width="15.57421875" style="1" customWidth="1"/>
    <col min="9237" max="9237" width="18.7109375" style="1" customWidth="1"/>
    <col min="9238" max="9238" width="25.7109375" style="1" customWidth="1"/>
    <col min="9239" max="9239" width="15.57421875" style="1" customWidth="1"/>
    <col min="9240" max="9240" width="18.7109375" style="1" customWidth="1"/>
    <col min="9241" max="9241" width="25.7109375" style="1" customWidth="1"/>
    <col min="9242" max="9242" width="9.140625" style="1" customWidth="1"/>
    <col min="9243" max="9243" width="17.421875" style="1" customWidth="1"/>
    <col min="9244" max="9244" width="9.140625" style="1" customWidth="1"/>
    <col min="9245" max="9245" width="9.421875" style="1" bestFit="1" customWidth="1"/>
    <col min="9246" max="9247" width="12.8515625" style="1" bestFit="1" customWidth="1"/>
    <col min="9248" max="9248" width="9.421875" style="1" bestFit="1" customWidth="1"/>
    <col min="9249" max="9252" width="9.140625" style="1" customWidth="1"/>
    <col min="9253" max="9253" width="9.421875" style="1" bestFit="1" customWidth="1"/>
    <col min="9254" max="9255" width="12.8515625" style="1" bestFit="1" customWidth="1"/>
    <col min="9256" max="9256" width="9.421875" style="1" bestFit="1" customWidth="1"/>
    <col min="9257" max="9260" width="9.140625" style="1" customWidth="1"/>
    <col min="9261" max="9261" width="9.421875" style="1" bestFit="1" customWidth="1"/>
    <col min="9262" max="9263" width="12.8515625" style="1" bestFit="1" customWidth="1"/>
    <col min="9264" max="9264" width="9.421875" style="1" bestFit="1" customWidth="1"/>
    <col min="9265" max="9268" width="9.140625" style="1" customWidth="1"/>
    <col min="9269" max="9269" width="9.421875" style="1" bestFit="1" customWidth="1"/>
    <col min="9270" max="9271" width="12.8515625" style="1" bestFit="1" customWidth="1"/>
    <col min="9272" max="9272" width="9.421875" style="1" bestFit="1" customWidth="1"/>
    <col min="9273" max="9276" width="9.140625" style="1" customWidth="1"/>
    <col min="9277" max="9277" width="9.421875" style="1" bestFit="1" customWidth="1"/>
    <col min="9278" max="9279" width="12.8515625" style="1" bestFit="1" customWidth="1"/>
    <col min="9280" max="9280" width="9.421875" style="1" bestFit="1" customWidth="1"/>
    <col min="9281" max="9284" width="9.140625" style="1" customWidth="1"/>
    <col min="9285" max="9285" width="9.421875" style="1" bestFit="1" customWidth="1"/>
    <col min="9286" max="9287" width="12.8515625" style="1" bestFit="1" customWidth="1"/>
    <col min="9288" max="9288" width="9.421875" style="1" bestFit="1" customWidth="1"/>
    <col min="9289" max="9292" width="9.140625" style="1" customWidth="1"/>
    <col min="9293" max="9293" width="9.421875" style="1" bestFit="1" customWidth="1"/>
    <col min="9294" max="9295" width="12.8515625" style="1" bestFit="1" customWidth="1"/>
    <col min="9296" max="9296" width="9.421875" style="1" bestFit="1" customWidth="1"/>
    <col min="9297" max="9300" width="9.140625" style="1" customWidth="1"/>
    <col min="9301" max="9301" width="9.421875" style="1" bestFit="1" customWidth="1"/>
    <col min="9302" max="9303" width="12.8515625" style="1" bestFit="1" customWidth="1"/>
    <col min="9304" max="9304" width="9.421875" style="1" bestFit="1" customWidth="1"/>
    <col min="9305" max="9308" width="9.140625" style="1" customWidth="1"/>
    <col min="9309" max="9309" width="9.421875" style="1" bestFit="1" customWidth="1"/>
    <col min="9310" max="9311" width="12.8515625" style="1" bestFit="1" customWidth="1"/>
    <col min="9312" max="9312" width="9.421875" style="1" bestFit="1" customWidth="1"/>
    <col min="9313" max="9316" width="9.140625" style="1" customWidth="1"/>
    <col min="9317" max="9317" width="9.421875" style="1" bestFit="1" customWidth="1"/>
    <col min="9318" max="9319" width="12.8515625" style="1" bestFit="1" customWidth="1"/>
    <col min="9320" max="9320" width="9.421875" style="1" bestFit="1" customWidth="1"/>
    <col min="9321" max="9324" width="9.140625" style="1" customWidth="1"/>
    <col min="9325" max="9325" width="9.421875" style="1" bestFit="1" customWidth="1"/>
    <col min="9326" max="9327" width="12.8515625" style="1" bestFit="1" customWidth="1"/>
    <col min="9328" max="9328" width="9.421875" style="1" bestFit="1" customWidth="1"/>
    <col min="9329" max="9332" width="9.140625" style="1" customWidth="1"/>
    <col min="9333" max="9333" width="9.421875" style="1" bestFit="1" customWidth="1"/>
    <col min="9334" max="9335" width="12.8515625" style="1" bestFit="1" customWidth="1"/>
    <col min="9336" max="9336" width="9.421875" style="1" bestFit="1" customWidth="1"/>
    <col min="9337" max="9340" width="9.140625" style="1" customWidth="1"/>
    <col min="9341" max="9341" width="9.421875" style="1" bestFit="1" customWidth="1"/>
    <col min="9342" max="9343" width="12.8515625" style="1" bestFit="1" customWidth="1"/>
    <col min="9344" max="9344" width="9.421875" style="1" bestFit="1" customWidth="1"/>
    <col min="9345" max="9348" width="9.140625" style="1" customWidth="1"/>
    <col min="9349" max="9349" width="9.421875" style="1" bestFit="1" customWidth="1"/>
    <col min="9350" max="9351" width="12.8515625" style="1" bestFit="1" customWidth="1"/>
    <col min="9352" max="9352" width="9.421875" style="1" bestFit="1" customWidth="1"/>
    <col min="9353" max="9356" width="9.140625" style="1" customWidth="1"/>
    <col min="9357" max="9357" width="9.421875" style="1" bestFit="1" customWidth="1"/>
    <col min="9358" max="9359" width="12.8515625" style="1" bestFit="1" customWidth="1"/>
    <col min="9360" max="9360" width="9.421875" style="1" bestFit="1" customWidth="1"/>
    <col min="9361" max="9364" width="9.140625" style="1" customWidth="1"/>
    <col min="9365" max="9365" width="9.421875" style="1" bestFit="1" customWidth="1"/>
    <col min="9366" max="9367" width="12.8515625" style="1" bestFit="1" customWidth="1"/>
    <col min="9368" max="9368" width="9.421875" style="1" bestFit="1" customWidth="1"/>
    <col min="9369" max="9372" width="9.140625" style="1" customWidth="1"/>
    <col min="9373" max="9373" width="9.421875" style="1" bestFit="1" customWidth="1"/>
    <col min="9374" max="9375" width="12.8515625" style="1" bestFit="1" customWidth="1"/>
    <col min="9376" max="9376" width="9.421875" style="1" bestFit="1" customWidth="1"/>
    <col min="9377" max="9380" width="9.140625" style="1" customWidth="1"/>
    <col min="9381" max="9381" width="9.421875" style="1" bestFit="1" customWidth="1"/>
    <col min="9382" max="9383" width="12.8515625" style="1" bestFit="1" customWidth="1"/>
    <col min="9384" max="9384" width="9.421875" style="1" bestFit="1" customWidth="1"/>
    <col min="9385" max="9388" width="9.140625" style="1" customWidth="1"/>
    <col min="9389" max="9389" width="9.421875" style="1" bestFit="1" customWidth="1"/>
    <col min="9390" max="9391" width="12.8515625" style="1" bestFit="1" customWidth="1"/>
    <col min="9392" max="9392" width="9.421875" style="1" bestFit="1" customWidth="1"/>
    <col min="9393" max="9396" width="9.140625" style="1" customWidth="1"/>
    <col min="9397" max="9397" width="9.421875" style="1" bestFit="1" customWidth="1"/>
    <col min="9398" max="9399" width="12.8515625" style="1" bestFit="1" customWidth="1"/>
    <col min="9400" max="9400" width="9.421875" style="1" bestFit="1" customWidth="1"/>
    <col min="9401" max="9404" width="9.140625" style="1" customWidth="1"/>
    <col min="9405" max="9405" width="9.421875" style="1" bestFit="1" customWidth="1"/>
    <col min="9406" max="9407" width="12.8515625" style="1" bestFit="1" customWidth="1"/>
    <col min="9408" max="9408" width="9.421875" style="1" bestFit="1" customWidth="1"/>
    <col min="9409" max="9412" width="9.140625" style="1" customWidth="1"/>
    <col min="9413" max="9413" width="9.421875" style="1" bestFit="1" customWidth="1"/>
    <col min="9414" max="9415" width="12.8515625" style="1" bestFit="1" customWidth="1"/>
    <col min="9416" max="9416" width="9.421875" style="1" bestFit="1" customWidth="1"/>
    <col min="9417" max="9420" width="9.140625" style="1" customWidth="1"/>
    <col min="9421" max="9421" width="9.421875" style="1" bestFit="1" customWidth="1"/>
    <col min="9422" max="9423" width="12.8515625" style="1" bestFit="1" customWidth="1"/>
    <col min="9424" max="9424" width="9.421875" style="1" bestFit="1" customWidth="1"/>
    <col min="9425" max="9428" width="9.140625" style="1" customWidth="1"/>
    <col min="9429" max="9429" width="9.421875" style="1" bestFit="1" customWidth="1"/>
    <col min="9430" max="9431" width="12.8515625" style="1" bestFit="1" customWidth="1"/>
    <col min="9432" max="9432" width="9.421875" style="1" bestFit="1" customWidth="1"/>
    <col min="9433" max="9436" width="9.140625" style="1" customWidth="1"/>
    <col min="9437" max="9437" width="9.421875" style="1" bestFit="1" customWidth="1"/>
    <col min="9438" max="9439" width="12.8515625" style="1" bestFit="1" customWidth="1"/>
    <col min="9440" max="9440" width="9.421875" style="1" bestFit="1" customWidth="1"/>
    <col min="9441" max="9444" width="9.140625" style="1" customWidth="1"/>
    <col min="9445" max="9445" width="9.421875" style="1" bestFit="1" customWidth="1"/>
    <col min="9446" max="9447" width="12.8515625" style="1" bestFit="1" customWidth="1"/>
    <col min="9448" max="9448" width="9.421875" style="1" bestFit="1" customWidth="1"/>
    <col min="9449" max="9452" width="9.140625" style="1" customWidth="1"/>
    <col min="9453" max="9453" width="9.421875" style="1" bestFit="1" customWidth="1"/>
    <col min="9454" max="9455" width="12.8515625" style="1" bestFit="1" customWidth="1"/>
    <col min="9456" max="9456" width="9.421875" style="1" bestFit="1" customWidth="1"/>
    <col min="9457" max="9460" width="9.140625" style="1" customWidth="1"/>
    <col min="9461" max="9461" width="9.421875" style="1" bestFit="1" customWidth="1"/>
    <col min="9462" max="9463" width="12.8515625" style="1" bestFit="1" customWidth="1"/>
    <col min="9464" max="9464" width="9.421875" style="1" bestFit="1" customWidth="1"/>
    <col min="9465" max="9468" width="9.140625" style="1" customWidth="1"/>
    <col min="9469" max="9469" width="11.57421875" style="1" customWidth="1"/>
    <col min="9470" max="9470" width="16.00390625" style="1" customWidth="1"/>
    <col min="9471" max="9471" width="86.57421875" style="1" customWidth="1"/>
    <col min="9472" max="9472" width="10.140625" style="1" customWidth="1"/>
    <col min="9473" max="9473" width="18.28125" style="1" customWidth="1"/>
    <col min="9474" max="9475" width="9.140625" style="1" hidden="1" customWidth="1"/>
    <col min="9476" max="9476" width="21.421875" style="1" customWidth="1"/>
    <col min="9477" max="9478" width="9.140625" style="1" hidden="1" customWidth="1"/>
    <col min="9479" max="9479" width="25.7109375" style="1" customWidth="1"/>
    <col min="9480" max="9480" width="9.140625" style="1" hidden="1" customWidth="1"/>
    <col min="9481" max="9481" width="4.7109375" style="1" customWidth="1"/>
    <col min="9482" max="9488" width="9.140625" style="1" hidden="1" customWidth="1"/>
    <col min="9489" max="9489" width="15.57421875" style="1" customWidth="1"/>
    <col min="9490" max="9490" width="18.7109375" style="1" customWidth="1"/>
    <col min="9491" max="9491" width="25.7109375" style="1" customWidth="1"/>
    <col min="9492" max="9492" width="15.57421875" style="1" customWidth="1"/>
    <col min="9493" max="9493" width="18.7109375" style="1" customWidth="1"/>
    <col min="9494" max="9494" width="25.7109375" style="1" customWidth="1"/>
    <col min="9495" max="9495" width="15.57421875" style="1" customWidth="1"/>
    <col min="9496" max="9496" width="18.7109375" style="1" customWidth="1"/>
    <col min="9497" max="9497" width="25.7109375" style="1" customWidth="1"/>
    <col min="9498" max="9498" width="9.140625" style="1" customWidth="1"/>
    <col min="9499" max="9499" width="17.421875" style="1" customWidth="1"/>
    <col min="9500" max="9500" width="9.140625" style="1" customWidth="1"/>
    <col min="9501" max="9501" width="9.421875" style="1" bestFit="1" customWidth="1"/>
    <col min="9502" max="9503" width="12.8515625" style="1" bestFit="1" customWidth="1"/>
    <col min="9504" max="9504" width="9.421875" style="1" bestFit="1" customWidth="1"/>
    <col min="9505" max="9508" width="9.140625" style="1" customWidth="1"/>
    <col min="9509" max="9509" width="9.421875" style="1" bestFit="1" customWidth="1"/>
    <col min="9510" max="9511" width="12.8515625" style="1" bestFit="1" customWidth="1"/>
    <col min="9512" max="9512" width="9.421875" style="1" bestFit="1" customWidth="1"/>
    <col min="9513" max="9516" width="9.140625" style="1" customWidth="1"/>
    <col min="9517" max="9517" width="9.421875" style="1" bestFit="1" customWidth="1"/>
    <col min="9518" max="9519" width="12.8515625" style="1" bestFit="1" customWidth="1"/>
    <col min="9520" max="9520" width="9.421875" style="1" bestFit="1" customWidth="1"/>
    <col min="9521" max="9524" width="9.140625" style="1" customWidth="1"/>
    <col min="9525" max="9525" width="9.421875" style="1" bestFit="1" customWidth="1"/>
    <col min="9526" max="9527" width="12.8515625" style="1" bestFit="1" customWidth="1"/>
    <col min="9528" max="9528" width="9.421875" style="1" bestFit="1" customWidth="1"/>
    <col min="9529" max="9532" width="9.140625" style="1" customWidth="1"/>
    <col min="9533" max="9533" width="9.421875" style="1" bestFit="1" customWidth="1"/>
    <col min="9534" max="9535" width="12.8515625" style="1" bestFit="1" customWidth="1"/>
    <col min="9536" max="9536" width="9.421875" style="1" bestFit="1" customWidth="1"/>
    <col min="9537" max="9540" width="9.140625" style="1" customWidth="1"/>
    <col min="9541" max="9541" width="9.421875" style="1" bestFit="1" customWidth="1"/>
    <col min="9542" max="9543" width="12.8515625" style="1" bestFit="1" customWidth="1"/>
    <col min="9544" max="9544" width="9.421875" style="1" bestFit="1" customWidth="1"/>
    <col min="9545" max="9548" width="9.140625" style="1" customWidth="1"/>
    <col min="9549" max="9549" width="9.421875" style="1" bestFit="1" customWidth="1"/>
    <col min="9550" max="9551" width="12.8515625" style="1" bestFit="1" customWidth="1"/>
    <col min="9552" max="9552" width="9.421875" style="1" bestFit="1" customWidth="1"/>
    <col min="9553" max="9556" width="9.140625" style="1" customWidth="1"/>
    <col min="9557" max="9557" width="9.421875" style="1" bestFit="1" customWidth="1"/>
    <col min="9558" max="9559" width="12.8515625" style="1" bestFit="1" customWidth="1"/>
    <col min="9560" max="9560" width="9.421875" style="1" bestFit="1" customWidth="1"/>
    <col min="9561" max="9564" width="9.140625" style="1" customWidth="1"/>
    <col min="9565" max="9565" width="9.421875" style="1" bestFit="1" customWidth="1"/>
    <col min="9566" max="9567" width="12.8515625" style="1" bestFit="1" customWidth="1"/>
    <col min="9568" max="9568" width="9.421875" style="1" bestFit="1" customWidth="1"/>
    <col min="9569" max="9572" width="9.140625" style="1" customWidth="1"/>
    <col min="9573" max="9573" width="9.421875" style="1" bestFit="1" customWidth="1"/>
    <col min="9574" max="9575" width="12.8515625" style="1" bestFit="1" customWidth="1"/>
    <col min="9576" max="9576" width="9.421875" style="1" bestFit="1" customWidth="1"/>
    <col min="9577" max="9580" width="9.140625" style="1" customWidth="1"/>
    <col min="9581" max="9581" width="9.421875" style="1" bestFit="1" customWidth="1"/>
    <col min="9582" max="9583" width="12.8515625" style="1" bestFit="1" customWidth="1"/>
    <col min="9584" max="9584" width="9.421875" style="1" bestFit="1" customWidth="1"/>
    <col min="9585" max="9588" width="9.140625" style="1" customWidth="1"/>
    <col min="9589" max="9589" width="9.421875" style="1" bestFit="1" customWidth="1"/>
    <col min="9590" max="9591" width="12.8515625" style="1" bestFit="1" customWidth="1"/>
    <col min="9592" max="9592" width="9.421875" style="1" bestFit="1" customWidth="1"/>
    <col min="9593" max="9596" width="9.140625" style="1" customWidth="1"/>
    <col min="9597" max="9597" width="9.421875" style="1" bestFit="1" customWidth="1"/>
    <col min="9598" max="9599" width="12.8515625" style="1" bestFit="1" customWidth="1"/>
    <col min="9600" max="9600" width="9.421875" style="1" bestFit="1" customWidth="1"/>
    <col min="9601" max="9604" width="9.140625" style="1" customWidth="1"/>
    <col min="9605" max="9605" width="9.421875" style="1" bestFit="1" customWidth="1"/>
    <col min="9606" max="9607" width="12.8515625" style="1" bestFit="1" customWidth="1"/>
    <col min="9608" max="9608" width="9.421875" style="1" bestFit="1" customWidth="1"/>
    <col min="9609" max="9612" width="9.140625" style="1" customWidth="1"/>
    <col min="9613" max="9613" width="9.421875" style="1" bestFit="1" customWidth="1"/>
    <col min="9614" max="9615" width="12.8515625" style="1" bestFit="1" customWidth="1"/>
    <col min="9616" max="9616" width="9.421875" style="1" bestFit="1" customWidth="1"/>
    <col min="9617" max="9620" width="9.140625" style="1" customWidth="1"/>
    <col min="9621" max="9621" width="9.421875" style="1" bestFit="1" customWidth="1"/>
    <col min="9622" max="9623" width="12.8515625" style="1" bestFit="1" customWidth="1"/>
    <col min="9624" max="9624" width="9.421875" style="1" bestFit="1" customWidth="1"/>
    <col min="9625" max="9628" width="9.140625" style="1" customWidth="1"/>
    <col min="9629" max="9629" width="9.421875" style="1" bestFit="1" customWidth="1"/>
    <col min="9630" max="9631" width="12.8515625" style="1" bestFit="1" customWidth="1"/>
    <col min="9632" max="9632" width="9.421875" style="1" bestFit="1" customWidth="1"/>
    <col min="9633" max="9636" width="9.140625" style="1" customWidth="1"/>
    <col min="9637" max="9637" width="9.421875" style="1" bestFit="1" customWidth="1"/>
    <col min="9638" max="9639" width="12.8515625" style="1" bestFit="1" customWidth="1"/>
    <col min="9640" max="9640" width="9.421875" style="1" bestFit="1" customWidth="1"/>
    <col min="9641" max="9644" width="9.140625" style="1" customWidth="1"/>
    <col min="9645" max="9645" width="9.421875" style="1" bestFit="1" customWidth="1"/>
    <col min="9646" max="9647" width="12.8515625" style="1" bestFit="1" customWidth="1"/>
    <col min="9648" max="9648" width="9.421875" style="1" bestFit="1" customWidth="1"/>
    <col min="9649" max="9652" width="9.140625" style="1" customWidth="1"/>
    <col min="9653" max="9653" width="9.421875" style="1" bestFit="1" customWidth="1"/>
    <col min="9654" max="9655" width="12.8515625" style="1" bestFit="1" customWidth="1"/>
    <col min="9656" max="9656" width="9.421875" style="1" bestFit="1" customWidth="1"/>
    <col min="9657" max="9660" width="9.140625" style="1" customWidth="1"/>
    <col min="9661" max="9661" width="9.421875" style="1" bestFit="1" customWidth="1"/>
    <col min="9662" max="9663" width="12.8515625" style="1" bestFit="1" customWidth="1"/>
    <col min="9664" max="9664" width="9.421875" style="1" bestFit="1" customWidth="1"/>
    <col min="9665" max="9668" width="9.140625" style="1" customWidth="1"/>
    <col min="9669" max="9669" width="9.421875" style="1" bestFit="1" customWidth="1"/>
    <col min="9670" max="9671" width="12.8515625" style="1" bestFit="1" customWidth="1"/>
    <col min="9672" max="9672" width="9.421875" style="1" bestFit="1" customWidth="1"/>
    <col min="9673" max="9676" width="9.140625" style="1" customWidth="1"/>
    <col min="9677" max="9677" width="9.421875" style="1" bestFit="1" customWidth="1"/>
    <col min="9678" max="9679" width="12.8515625" style="1" bestFit="1" customWidth="1"/>
    <col min="9680" max="9680" width="9.421875" style="1" bestFit="1" customWidth="1"/>
    <col min="9681" max="9684" width="9.140625" style="1" customWidth="1"/>
    <col min="9685" max="9685" width="9.421875" style="1" bestFit="1" customWidth="1"/>
    <col min="9686" max="9687" width="12.8515625" style="1" bestFit="1" customWidth="1"/>
    <col min="9688" max="9688" width="9.421875" style="1" bestFit="1" customWidth="1"/>
    <col min="9689" max="9692" width="9.140625" style="1" customWidth="1"/>
    <col min="9693" max="9693" width="9.421875" style="1" bestFit="1" customWidth="1"/>
    <col min="9694" max="9695" width="12.8515625" style="1" bestFit="1" customWidth="1"/>
    <col min="9696" max="9696" width="9.421875" style="1" bestFit="1" customWidth="1"/>
    <col min="9697" max="9700" width="9.140625" style="1" customWidth="1"/>
    <col min="9701" max="9701" width="9.421875" style="1" bestFit="1" customWidth="1"/>
    <col min="9702" max="9703" width="12.8515625" style="1" bestFit="1" customWidth="1"/>
    <col min="9704" max="9704" width="9.421875" style="1" bestFit="1" customWidth="1"/>
    <col min="9705" max="9708" width="9.140625" style="1" customWidth="1"/>
    <col min="9709" max="9709" width="9.421875" style="1" bestFit="1" customWidth="1"/>
    <col min="9710" max="9711" width="12.8515625" style="1" bestFit="1" customWidth="1"/>
    <col min="9712" max="9712" width="9.421875" style="1" bestFit="1" customWidth="1"/>
    <col min="9713" max="9716" width="9.140625" style="1" customWidth="1"/>
    <col min="9717" max="9717" width="9.421875" style="1" bestFit="1" customWidth="1"/>
    <col min="9718" max="9719" width="12.8515625" style="1" bestFit="1" customWidth="1"/>
    <col min="9720" max="9720" width="9.421875" style="1" bestFit="1" customWidth="1"/>
    <col min="9721" max="9724" width="9.140625" style="1" customWidth="1"/>
    <col min="9725" max="9725" width="11.57421875" style="1" customWidth="1"/>
    <col min="9726" max="9726" width="16.00390625" style="1" customWidth="1"/>
    <col min="9727" max="9727" width="86.57421875" style="1" customWidth="1"/>
    <col min="9728" max="9728" width="10.140625" style="1" customWidth="1"/>
    <col min="9729" max="9729" width="18.28125" style="1" customWidth="1"/>
    <col min="9730" max="9731" width="9.140625" style="1" hidden="1" customWidth="1"/>
    <col min="9732" max="9732" width="21.421875" style="1" customWidth="1"/>
    <col min="9733" max="9734" width="9.140625" style="1" hidden="1" customWidth="1"/>
    <col min="9735" max="9735" width="25.7109375" style="1" customWidth="1"/>
    <col min="9736" max="9736" width="9.140625" style="1" hidden="1" customWidth="1"/>
    <col min="9737" max="9737" width="4.7109375" style="1" customWidth="1"/>
    <col min="9738" max="9744" width="9.140625" style="1" hidden="1" customWidth="1"/>
    <col min="9745" max="9745" width="15.57421875" style="1" customWidth="1"/>
    <col min="9746" max="9746" width="18.7109375" style="1" customWidth="1"/>
    <col min="9747" max="9747" width="25.7109375" style="1" customWidth="1"/>
    <col min="9748" max="9748" width="15.57421875" style="1" customWidth="1"/>
    <col min="9749" max="9749" width="18.7109375" style="1" customWidth="1"/>
    <col min="9750" max="9750" width="25.7109375" style="1" customWidth="1"/>
    <col min="9751" max="9751" width="15.57421875" style="1" customWidth="1"/>
    <col min="9752" max="9752" width="18.7109375" style="1" customWidth="1"/>
    <col min="9753" max="9753" width="25.7109375" style="1" customWidth="1"/>
    <col min="9754" max="9754" width="9.140625" style="1" customWidth="1"/>
    <col min="9755" max="9755" width="17.421875" style="1" customWidth="1"/>
    <col min="9756" max="9756" width="9.140625" style="1" customWidth="1"/>
    <col min="9757" max="9757" width="9.421875" style="1" bestFit="1" customWidth="1"/>
    <col min="9758" max="9759" width="12.8515625" style="1" bestFit="1" customWidth="1"/>
    <col min="9760" max="9760" width="9.421875" style="1" bestFit="1" customWidth="1"/>
    <col min="9761" max="9764" width="9.140625" style="1" customWidth="1"/>
    <col min="9765" max="9765" width="9.421875" style="1" bestFit="1" customWidth="1"/>
    <col min="9766" max="9767" width="12.8515625" style="1" bestFit="1" customWidth="1"/>
    <col min="9768" max="9768" width="9.421875" style="1" bestFit="1" customWidth="1"/>
    <col min="9769" max="9772" width="9.140625" style="1" customWidth="1"/>
    <col min="9773" max="9773" width="9.421875" style="1" bestFit="1" customWidth="1"/>
    <col min="9774" max="9775" width="12.8515625" style="1" bestFit="1" customWidth="1"/>
    <col min="9776" max="9776" width="9.421875" style="1" bestFit="1" customWidth="1"/>
    <col min="9777" max="9780" width="9.140625" style="1" customWidth="1"/>
    <col min="9781" max="9781" width="9.421875" style="1" bestFit="1" customWidth="1"/>
    <col min="9782" max="9783" width="12.8515625" style="1" bestFit="1" customWidth="1"/>
    <col min="9784" max="9784" width="9.421875" style="1" bestFit="1" customWidth="1"/>
    <col min="9785" max="9788" width="9.140625" style="1" customWidth="1"/>
    <col min="9789" max="9789" width="9.421875" style="1" bestFit="1" customWidth="1"/>
    <col min="9790" max="9791" width="12.8515625" style="1" bestFit="1" customWidth="1"/>
    <col min="9792" max="9792" width="9.421875" style="1" bestFit="1" customWidth="1"/>
    <col min="9793" max="9796" width="9.140625" style="1" customWidth="1"/>
    <col min="9797" max="9797" width="9.421875" style="1" bestFit="1" customWidth="1"/>
    <col min="9798" max="9799" width="12.8515625" style="1" bestFit="1" customWidth="1"/>
    <col min="9800" max="9800" width="9.421875" style="1" bestFit="1" customWidth="1"/>
    <col min="9801" max="9804" width="9.140625" style="1" customWidth="1"/>
    <col min="9805" max="9805" width="9.421875" style="1" bestFit="1" customWidth="1"/>
    <col min="9806" max="9807" width="12.8515625" style="1" bestFit="1" customWidth="1"/>
    <col min="9808" max="9808" width="9.421875" style="1" bestFit="1" customWidth="1"/>
    <col min="9809" max="9812" width="9.140625" style="1" customWidth="1"/>
    <col min="9813" max="9813" width="9.421875" style="1" bestFit="1" customWidth="1"/>
    <col min="9814" max="9815" width="12.8515625" style="1" bestFit="1" customWidth="1"/>
    <col min="9816" max="9816" width="9.421875" style="1" bestFit="1" customWidth="1"/>
    <col min="9817" max="9820" width="9.140625" style="1" customWidth="1"/>
    <col min="9821" max="9821" width="9.421875" style="1" bestFit="1" customWidth="1"/>
    <col min="9822" max="9823" width="12.8515625" style="1" bestFit="1" customWidth="1"/>
    <col min="9824" max="9824" width="9.421875" style="1" bestFit="1" customWidth="1"/>
    <col min="9825" max="9828" width="9.140625" style="1" customWidth="1"/>
    <col min="9829" max="9829" width="9.421875" style="1" bestFit="1" customWidth="1"/>
    <col min="9830" max="9831" width="12.8515625" style="1" bestFit="1" customWidth="1"/>
    <col min="9832" max="9832" width="9.421875" style="1" bestFit="1" customWidth="1"/>
    <col min="9833" max="9836" width="9.140625" style="1" customWidth="1"/>
    <col min="9837" max="9837" width="9.421875" style="1" bestFit="1" customWidth="1"/>
    <col min="9838" max="9839" width="12.8515625" style="1" bestFit="1" customWidth="1"/>
    <col min="9840" max="9840" width="9.421875" style="1" bestFit="1" customWidth="1"/>
    <col min="9841" max="9844" width="9.140625" style="1" customWidth="1"/>
    <col min="9845" max="9845" width="9.421875" style="1" bestFit="1" customWidth="1"/>
    <col min="9846" max="9847" width="12.8515625" style="1" bestFit="1" customWidth="1"/>
    <col min="9848" max="9848" width="9.421875" style="1" bestFit="1" customWidth="1"/>
    <col min="9849" max="9852" width="9.140625" style="1" customWidth="1"/>
    <col min="9853" max="9853" width="9.421875" style="1" bestFit="1" customWidth="1"/>
    <col min="9854" max="9855" width="12.8515625" style="1" bestFit="1" customWidth="1"/>
    <col min="9856" max="9856" width="9.421875" style="1" bestFit="1" customWidth="1"/>
    <col min="9857" max="9860" width="9.140625" style="1" customWidth="1"/>
    <col min="9861" max="9861" width="9.421875" style="1" bestFit="1" customWidth="1"/>
    <col min="9862" max="9863" width="12.8515625" style="1" bestFit="1" customWidth="1"/>
    <col min="9864" max="9864" width="9.421875" style="1" bestFit="1" customWidth="1"/>
    <col min="9865" max="9868" width="9.140625" style="1" customWidth="1"/>
    <col min="9869" max="9869" width="9.421875" style="1" bestFit="1" customWidth="1"/>
    <col min="9870" max="9871" width="12.8515625" style="1" bestFit="1" customWidth="1"/>
    <col min="9872" max="9872" width="9.421875" style="1" bestFit="1" customWidth="1"/>
    <col min="9873" max="9876" width="9.140625" style="1" customWidth="1"/>
    <col min="9877" max="9877" width="9.421875" style="1" bestFit="1" customWidth="1"/>
    <col min="9878" max="9879" width="12.8515625" style="1" bestFit="1" customWidth="1"/>
    <col min="9880" max="9880" width="9.421875" style="1" bestFit="1" customWidth="1"/>
    <col min="9881" max="9884" width="9.140625" style="1" customWidth="1"/>
    <col min="9885" max="9885" width="9.421875" style="1" bestFit="1" customWidth="1"/>
    <col min="9886" max="9887" width="12.8515625" style="1" bestFit="1" customWidth="1"/>
    <col min="9888" max="9888" width="9.421875" style="1" bestFit="1" customWidth="1"/>
    <col min="9889" max="9892" width="9.140625" style="1" customWidth="1"/>
    <col min="9893" max="9893" width="9.421875" style="1" bestFit="1" customWidth="1"/>
    <col min="9894" max="9895" width="12.8515625" style="1" bestFit="1" customWidth="1"/>
    <col min="9896" max="9896" width="9.421875" style="1" bestFit="1" customWidth="1"/>
    <col min="9897" max="9900" width="9.140625" style="1" customWidth="1"/>
    <col min="9901" max="9901" width="9.421875" style="1" bestFit="1" customWidth="1"/>
    <col min="9902" max="9903" width="12.8515625" style="1" bestFit="1" customWidth="1"/>
    <col min="9904" max="9904" width="9.421875" style="1" bestFit="1" customWidth="1"/>
    <col min="9905" max="9908" width="9.140625" style="1" customWidth="1"/>
    <col min="9909" max="9909" width="9.421875" style="1" bestFit="1" customWidth="1"/>
    <col min="9910" max="9911" width="12.8515625" style="1" bestFit="1" customWidth="1"/>
    <col min="9912" max="9912" width="9.421875" style="1" bestFit="1" customWidth="1"/>
    <col min="9913" max="9916" width="9.140625" style="1" customWidth="1"/>
    <col min="9917" max="9917" width="9.421875" style="1" bestFit="1" customWidth="1"/>
    <col min="9918" max="9919" width="12.8515625" style="1" bestFit="1" customWidth="1"/>
    <col min="9920" max="9920" width="9.421875" style="1" bestFit="1" customWidth="1"/>
    <col min="9921" max="9924" width="9.140625" style="1" customWidth="1"/>
    <col min="9925" max="9925" width="9.421875" style="1" bestFit="1" customWidth="1"/>
    <col min="9926" max="9927" width="12.8515625" style="1" bestFit="1" customWidth="1"/>
    <col min="9928" max="9928" width="9.421875" style="1" bestFit="1" customWidth="1"/>
    <col min="9929" max="9932" width="9.140625" style="1" customWidth="1"/>
    <col min="9933" max="9933" width="9.421875" style="1" bestFit="1" customWidth="1"/>
    <col min="9934" max="9935" width="12.8515625" style="1" bestFit="1" customWidth="1"/>
    <col min="9936" max="9936" width="9.421875" style="1" bestFit="1" customWidth="1"/>
    <col min="9937" max="9940" width="9.140625" style="1" customWidth="1"/>
    <col min="9941" max="9941" width="9.421875" style="1" bestFit="1" customWidth="1"/>
    <col min="9942" max="9943" width="12.8515625" style="1" bestFit="1" customWidth="1"/>
    <col min="9944" max="9944" width="9.421875" style="1" bestFit="1" customWidth="1"/>
    <col min="9945" max="9948" width="9.140625" style="1" customWidth="1"/>
    <col min="9949" max="9949" width="9.421875" style="1" bestFit="1" customWidth="1"/>
    <col min="9950" max="9951" width="12.8515625" style="1" bestFit="1" customWidth="1"/>
    <col min="9952" max="9952" width="9.421875" style="1" bestFit="1" customWidth="1"/>
    <col min="9953" max="9956" width="9.140625" style="1" customWidth="1"/>
    <col min="9957" max="9957" width="9.421875" style="1" bestFit="1" customWidth="1"/>
    <col min="9958" max="9959" width="12.8515625" style="1" bestFit="1" customWidth="1"/>
    <col min="9960" max="9960" width="9.421875" style="1" bestFit="1" customWidth="1"/>
    <col min="9961" max="9964" width="9.140625" style="1" customWidth="1"/>
    <col min="9965" max="9965" width="9.421875" style="1" bestFit="1" customWidth="1"/>
    <col min="9966" max="9967" width="12.8515625" style="1" bestFit="1" customWidth="1"/>
    <col min="9968" max="9968" width="9.421875" style="1" bestFit="1" customWidth="1"/>
    <col min="9969" max="9972" width="9.140625" style="1" customWidth="1"/>
    <col min="9973" max="9973" width="9.421875" style="1" bestFit="1" customWidth="1"/>
    <col min="9974" max="9975" width="12.8515625" style="1" bestFit="1" customWidth="1"/>
    <col min="9976" max="9976" width="9.421875" style="1" bestFit="1" customWidth="1"/>
    <col min="9977" max="9980" width="9.140625" style="1" customWidth="1"/>
    <col min="9981" max="9981" width="11.57421875" style="1" customWidth="1"/>
    <col min="9982" max="9982" width="16.00390625" style="1" customWidth="1"/>
    <col min="9983" max="9983" width="86.57421875" style="1" customWidth="1"/>
    <col min="9984" max="9984" width="10.140625" style="1" customWidth="1"/>
    <col min="9985" max="9985" width="18.28125" style="1" customWidth="1"/>
    <col min="9986" max="9987" width="9.140625" style="1" hidden="1" customWidth="1"/>
    <col min="9988" max="9988" width="21.421875" style="1" customWidth="1"/>
    <col min="9989" max="9990" width="9.140625" style="1" hidden="1" customWidth="1"/>
    <col min="9991" max="9991" width="25.7109375" style="1" customWidth="1"/>
    <col min="9992" max="9992" width="9.140625" style="1" hidden="1" customWidth="1"/>
    <col min="9993" max="9993" width="4.7109375" style="1" customWidth="1"/>
    <col min="9994" max="10000" width="9.140625" style="1" hidden="1" customWidth="1"/>
    <col min="10001" max="10001" width="15.57421875" style="1" customWidth="1"/>
    <col min="10002" max="10002" width="18.7109375" style="1" customWidth="1"/>
    <col min="10003" max="10003" width="25.7109375" style="1" customWidth="1"/>
    <col min="10004" max="10004" width="15.57421875" style="1" customWidth="1"/>
    <col min="10005" max="10005" width="18.7109375" style="1" customWidth="1"/>
    <col min="10006" max="10006" width="25.7109375" style="1" customWidth="1"/>
    <col min="10007" max="10007" width="15.57421875" style="1" customWidth="1"/>
    <col min="10008" max="10008" width="18.7109375" style="1" customWidth="1"/>
    <col min="10009" max="10009" width="25.7109375" style="1" customWidth="1"/>
    <col min="10010" max="10010" width="9.140625" style="1" customWidth="1"/>
    <col min="10011" max="10011" width="17.421875" style="1" customWidth="1"/>
    <col min="10012" max="10012" width="9.140625" style="1" customWidth="1"/>
    <col min="10013" max="10013" width="9.421875" style="1" bestFit="1" customWidth="1"/>
    <col min="10014" max="10015" width="12.8515625" style="1" bestFit="1" customWidth="1"/>
    <col min="10016" max="10016" width="9.421875" style="1" bestFit="1" customWidth="1"/>
    <col min="10017" max="10020" width="9.140625" style="1" customWidth="1"/>
    <col min="10021" max="10021" width="9.421875" style="1" bestFit="1" customWidth="1"/>
    <col min="10022" max="10023" width="12.8515625" style="1" bestFit="1" customWidth="1"/>
    <col min="10024" max="10024" width="9.421875" style="1" bestFit="1" customWidth="1"/>
    <col min="10025" max="10028" width="9.140625" style="1" customWidth="1"/>
    <col min="10029" max="10029" width="9.421875" style="1" bestFit="1" customWidth="1"/>
    <col min="10030" max="10031" width="12.8515625" style="1" bestFit="1" customWidth="1"/>
    <col min="10032" max="10032" width="9.421875" style="1" bestFit="1" customWidth="1"/>
    <col min="10033" max="10036" width="9.140625" style="1" customWidth="1"/>
    <col min="10037" max="10037" width="9.421875" style="1" bestFit="1" customWidth="1"/>
    <col min="10038" max="10039" width="12.8515625" style="1" bestFit="1" customWidth="1"/>
    <col min="10040" max="10040" width="9.421875" style="1" bestFit="1" customWidth="1"/>
    <col min="10041" max="10044" width="9.140625" style="1" customWidth="1"/>
    <col min="10045" max="10045" width="9.421875" style="1" bestFit="1" customWidth="1"/>
    <col min="10046" max="10047" width="12.8515625" style="1" bestFit="1" customWidth="1"/>
    <col min="10048" max="10048" width="9.421875" style="1" bestFit="1" customWidth="1"/>
    <col min="10049" max="10052" width="9.140625" style="1" customWidth="1"/>
    <col min="10053" max="10053" width="9.421875" style="1" bestFit="1" customWidth="1"/>
    <col min="10054" max="10055" width="12.8515625" style="1" bestFit="1" customWidth="1"/>
    <col min="10056" max="10056" width="9.421875" style="1" bestFit="1" customWidth="1"/>
    <col min="10057" max="10060" width="9.140625" style="1" customWidth="1"/>
    <col min="10061" max="10061" width="9.421875" style="1" bestFit="1" customWidth="1"/>
    <col min="10062" max="10063" width="12.8515625" style="1" bestFit="1" customWidth="1"/>
    <col min="10064" max="10064" width="9.421875" style="1" bestFit="1" customWidth="1"/>
    <col min="10065" max="10068" width="9.140625" style="1" customWidth="1"/>
    <col min="10069" max="10069" width="9.421875" style="1" bestFit="1" customWidth="1"/>
    <col min="10070" max="10071" width="12.8515625" style="1" bestFit="1" customWidth="1"/>
    <col min="10072" max="10072" width="9.421875" style="1" bestFit="1" customWidth="1"/>
    <col min="10073" max="10076" width="9.140625" style="1" customWidth="1"/>
    <col min="10077" max="10077" width="9.421875" style="1" bestFit="1" customWidth="1"/>
    <col min="10078" max="10079" width="12.8515625" style="1" bestFit="1" customWidth="1"/>
    <col min="10080" max="10080" width="9.421875" style="1" bestFit="1" customWidth="1"/>
    <col min="10081" max="10084" width="9.140625" style="1" customWidth="1"/>
    <col min="10085" max="10085" width="9.421875" style="1" bestFit="1" customWidth="1"/>
    <col min="10086" max="10087" width="12.8515625" style="1" bestFit="1" customWidth="1"/>
    <col min="10088" max="10088" width="9.421875" style="1" bestFit="1" customWidth="1"/>
    <col min="10089" max="10092" width="9.140625" style="1" customWidth="1"/>
    <col min="10093" max="10093" width="9.421875" style="1" bestFit="1" customWidth="1"/>
    <col min="10094" max="10095" width="12.8515625" style="1" bestFit="1" customWidth="1"/>
    <col min="10096" max="10096" width="9.421875" style="1" bestFit="1" customWidth="1"/>
    <col min="10097" max="10100" width="9.140625" style="1" customWidth="1"/>
    <col min="10101" max="10101" width="9.421875" style="1" bestFit="1" customWidth="1"/>
    <col min="10102" max="10103" width="12.8515625" style="1" bestFit="1" customWidth="1"/>
    <col min="10104" max="10104" width="9.421875" style="1" bestFit="1" customWidth="1"/>
    <col min="10105" max="10108" width="9.140625" style="1" customWidth="1"/>
    <col min="10109" max="10109" width="9.421875" style="1" bestFit="1" customWidth="1"/>
    <col min="10110" max="10111" width="12.8515625" style="1" bestFit="1" customWidth="1"/>
    <col min="10112" max="10112" width="9.421875" style="1" bestFit="1" customWidth="1"/>
    <col min="10113" max="10116" width="9.140625" style="1" customWidth="1"/>
    <col min="10117" max="10117" width="9.421875" style="1" bestFit="1" customWidth="1"/>
    <col min="10118" max="10119" width="12.8515625" style="1" bestFit="1" customWidth="1"/>
    <col min="10120" max="10120" width="9.421875" style="1" bestFit="1" customWidth="1"/>
    <col min="10121" max="10124" width="9.140625" style="1" customWidth="1"/>
    <col min="10125" max="10125" width="9.421875" style="1" bestFit="1" customWidth="1"/>
    <col min="10126" max="10127" width="12.8515625" style="1" bestFit="1" customWidth="1"/>
    <col min="10128" max="10128" width="9.421875" style="1" bestFit="1" customWidth="1"/>
    <col min="10129" max="10132" width="9.140625" style="1" customWidth="1"/>
    <col min="10133" max="10133" width="9.421875" style="1" bestFit="1" customWidth="1"/>
    <col min="10134" max="10135" width="12.8515625" style="1" bestFit="1" customWidth="1"/>
    <col min="10136" max="10136" width="9.421875" style="1" bestFit="1" customWidth="1"/>
    <col min="10137" max="10140" width="9.140625" style="1" customWidth="1"/>
    <col min="10141" max="10141" width="9.421875" style="1" bestFit="1" customWidth="1"/>
    <col min="10142" max="10143" width="12.8515625" style="1" bestFit="1" customWidth="1"/>
    <col min="10144" max="10144" width="9.421875" style="1" bestFit="1" customWidth="1"/>
    <col min="10145" max="10148" width="9.140625" style="1" customWidth="1"/>
    <col min="10149" max="10149" width="9.421875" style="1" bestFit="1" customWidth="1"/>
    <col min="10150" max="10151" width="12.8515625" style="1" bestFit="1" customWidth="1"/>
    <col min="10152" max="10152" width="9.421875" style="1" bestFit="1" customWidth="1"/>
    <col min="10153" max="10156" width="9.140625" style="1" customWidth="1"/>
    <col min="10157" max="10157" width="9.421875" style="1" bestFit="1" customWidth="1"/>
    <col min="10158" max="10159" width="12.8515625" style="1" bestFit="1" customWidth="1"/>
    <col min="10160" max="10160" width="9.421875" style="1" bestFit="1" customWidth="1"/>
    <col min="10161" max="10164" width="9.140625" style="1" customWidth="1"/>
    <col min="10165" max="10165" width="9.421875" style="1" bestFit="1" customWidth="1"/>
    <col min="10166" max="10167" width="12.8515625" style="1" bestFit="1" customWidth="1"/>
    <col min="10168" max="10168" width="9.421875" style="1" bestFit="1" customWidth="1"/>
    <col min="10169" max="10172" width="9.140625" style="1" customWidth="1"/>
    <col min="10173" max="10173" width="9.421875" style="1" bestFit="1" customWidth="1"/>
    <col min="10174" max="10175" width="12.8515625" style="1" bestFit="1" customWidth="1"/>
    <col min="10176" max="10176" width="9.421875" style="1" bestFit="1" customWidth="1"/>
    <col min="10177" max="10180" width="9.140625" style="1" customWidth="1"/>
    <col min="10181" max="10181" width="9.421875" style="1" bestFit="1" customWidth="1"/>
    <col min="10182" max="10183" width="12.8515625" style="1" bestFit="1" customWidth="1"/>
    <col min="10184" max="10184" width="9.421875" style="1" bestFit="1" customWidth="1"/>
    <col min="10185" max="10188" width="9.140625" style="1" customWidth="1"/>
    <col min="10189" max="10189" width="9.421875" style="1" bestFit="1" customWidth="1"/>
    <col min="10190" max="10191" width="12.8515625" style="1" bestFit="1" customWidth="1"/>
    <col min="10192" max="10192" width="9.421875" style="1" bestFit="1" customWidth="1"/>
    <col min="10193" max="10196" width="9.140625" style="1" customWidth="1"/>
    <col min="10197" max="10197" width="9.421875" style="1" bestFit="1" customWidth="1"/>
    <col min="10198" max="10199" width="12.8515625" style="1" bestFit="1" customWidth="1"/>
    <col min="10200" max="10200" width="9.421875" style="1" bestFit="1" customWidth="1"/>
    <col min="10201" max="10204" width="9.140625" style="1" customWidth="1"/>
    <col min="10205" max="10205" width="9.421875" style="1" bestFit="1" customWidth="1"/>
    <col min="10206" max="10207" width="12.8515625" style="1" bestFit="1" customWidth="1"/>
    <col min="10208" max="10208" width="9.421875" style="1" bestFit="1" customWidth="1"/>
    <col min="10209" max="10212" width="9.140625" style="1" customWidth="1"/>
    <col min="10213" max="10213" width="9.421875" style="1" bestFit="1" customWidth="1"/>
    <col min="10214" max="10215" width="12.8515625" style="1" bestFit="1" customWidth="1"/>
    <col min="10216" max="10216" width="9.421875" style="1" bestFit="1" customWidth="1"/>
    <col min="10217" max="10220" width="9.140625" style="1" customWidth="1"/>
    <col min="10221" max="10221" width="9.421875" style="1" bestFit="1" customWidth="1"/>
    <col min="10222" max="10223" width="12.8515625" style="1" bestFit="1" customWidth="1"/>
    <col min="10224" max="10224" width="9.421875" style="1" bestFit="1" customWidth="1"/>
    <col min="10225" max="10228" width="9.140625" style="1" customWidth="1"/>
    <col min="10229" max="10229" width="9.421875" style="1" bestFit="1" customWidth="1"/>
    <col min="10230" max="10231" width="12.8515625" style="1" bestFit="1" customWidth="1"/>
    <col min="10232" max="10232" width="9.421875" style="1" bestFit="1" customWidth="1"/>
    <col min="10233" max="10236" width="9.140625" style="1" customWidth="1"/>
    <col min="10237" max="10237" width="11.57421875" style="1" customWidth="1"/>
    <col min="10238" max="10238" width="16.00390625" style="1" customWidth="1"/>
    <col min="10239" max="10239" width="86.57421875" style="1" customWidth="1"/>
    <col min="10240" max="10240" width="10.140625" style="1" customWidth="1"/>
    <col min="10241" max="10241" width="18.28125" style="1" customWidth="1"/>
    <col min="10242" max="10243" width="9.140625" style="1" hidden="1" customWidth="1"/>
    <col min="10244" max="10244" width="21.421875" style="1" customWidth="1"/>
    <col min="10245" max="10246" width="9.140625" style="1" hidden="1" customWidth="1"/>
    <col min="10247" max="10247" width="25.7109375" style="1" customWidth="1"/>
    <col min="10248" max="10248" width="9.140625" style="1" hidden="1" customWidth="1"/>
    <col min="10249" max="10249" width="4.7109375" style="1" customWidth="1"/>
    <col min="10250" max="10256" width="9.140625" style="1" hidden="1" customWidth="1"/>
    <col min="10257" max="10257" width="15.57421875" style="1" customWidth="1"/>
    <col min="10258" max="10258" width="18.7109375" style="1" customWidth="1"/>
    <col min="10259" max="10259" width="25.7109375" style="1" customWidth="1"/>
    <col min="10260" max="10260" width="15.57421875" style="1" customWidth="1"/>
    <col min="10261" max="10261" width="18.7109375" style="1" customWidth="1"/>
    <col min="10262" max="10262" width="25.7109375" style="1" customWidth="1"/>
    <col min="10263" max="10263" width="15.57421875" style="1" customWidth="1"/>
    <col min="10264" max="10264" width="18.7109375" style="1" customWidth="1"/>
    <col min="10265" max="10265" width="25.7109375" style="1" customWidth="1"/>
    <col min="10266" max="10266" width="9.140625" style="1" customWidth="1"/>
    <col min="10267" max="10267" width="17.421875" style="1" customWidth="1"/>
    <col min="10268" max="10268" width="9.140625" style="1" customWidth="1"/>
    <col min="10269" max="10269" width="9.421875" style="1" bestFit="1" customWidth="1"/>
    <col min="10270" max="10271" width="12.8515625" style="1" bestFit="1" customWidth="1"/>
    <col min="10272" max="10272" width="9.421875" style="1" bestFit="1" customWidth="1"/>
    <col min="10273" max="10276" width="9.140625" style="1" customWidth="1"/>
    <col min="10277" max="10277" width="9.421875" style="1" bestFit="1" customWidth="1"/>
    <col min="10278" max="10279" width="12.8515625" style="1" bestFit="1" customWidth="1"/>
    <col min="10280" max="10280" width="9.421875" style="1" bestFit="1" customWidth="1"/>
    <col min="10281" max="10284" width="9.140625" style="1" customWidth="1"/>
    <col min="10285" max="10285" width="9.421875" style="1" bestFit="1" customWidth="1"/>
    <col min="10286" max="10287" width="12.8515625" style="1" bestFit="1" customWidth="1"/>
    <col min="10288" max="10288" width="9.421875" style="1" bestFit="1" customWidth="1"/>
    <col min="10289" max="10292" width="9.140625" style="1" customWidth="1"/>
    <col min="10293" max="10293" width="9.421875" style="1" bestFit="1" customWidth="1"/>
    <col min="10294" max="10295" width="12.8515625" style="1" bestFit="1" customWidth="1"/>
    <col min="10296" max="10296" width="9.421875" style="1" bestFit="1" customWidth="1"/>
    <col min="10297" max="10300" width="9.140625" style="1" customWidth="1"/>
    <col min="10301" max="10301" width="9.421875" style="1" bestFit="1" customWidth="1"/>
    <col min="10302" max="10303" width="12.8515625" style="1" bestFit="1" customWidth="1"/>
    <col min="10304" max="10304" width="9.421875" style="1" bestFit="1" customWidth="1"/>
    <col min="10305" max="10308" width="9.140625" style="1" customWidth="1"/>
    <col min="10309" max="10309" width="9.421875" style="1" bestFit="1" customWidth="1"/>
    <col min="10310" max="10311" width="12.8515625" style="1" bestFit="1" customWidth="1"/>
    <col min="10312" max="10312" width="9.421875" style="1" bestFit="1" customWidth="1"/>
    <col min="10313" max="10316" width="9.140625" style="1" customWidth="1"/>
    <col min="10317" max="10317" width="9.421875" style="1" bestFit="1" customWidth="1"/>
    <col min="10318" max="10319" width="12.8515625" style="1" bestFit="1" customWidth="1"/>
    <col min="10320" max="10320" width="9.421875" style="1" bestFit="1" customWidth="1"/>
    <col min="10321" max="10324" width="9.140625" style="1" customWidth="1"/>
    <col min="10325" max="10325" width="9.421875" style="1" bestFit="1" customWidth="1"/>
    <col min="10326" max="10327" width="12.8515625" style="1" bestFit="1" customWidth="1"/>
    <col min="10328" max="10328" width="9.421875" style="1" bestFit="1" customWidth="1"/>
    <col min="10329" max="10332" width="9.140625" style="1" customWidth="1"/>
    <col min="10333" max="10333" width="9.421875" style="1" bestFit="1" customWidth="1"/>
    <col min="10334" max="10335" width="12.8515625" style="1" bestFit="1" customWidth="1"/>
    <col min="10336" max="10336" width="9.421875" style="1" bestFit="1" customWidth="1"/>
    <col min="10337" max="10340" width="9.140625" style="1" customWidth="1"/>
    <col min="10341" max="10341" width="9.421875" style="1" bestFit="1" customWidth="1"/>
    <col min="10342" max="10343" width="12.8515625" style="1" bestFit="1" customWidth="1"/>
    <col min="10344" max="10344" width="9.421875" style="1" bestFit="1" customWidth="1"/>
    <col min="10345" max="10348" width="9.140625" style="1" customWidth="1"/>
    <col min="10349" max="10349" width="9.421875" style="1" bestFit="1" customWidth="1"/>
    <col min="10350" max="10351" width="12.8515625" style="1" bestFit="1" customWidth="1"/>
    <col min="10352" max="10352" width="9.421875" style="1" bestFit="1" customWidth="1"/>
    <col min="10353" max="10356" width="9.140625" style="1" customWidth="1"/>
    <col min="10357" max="10357" width="9.421875" style="1" bestFit="1" customWidth="1"/>
    <col min="10358" max="10359" width="12.8515625" style="1" bestFit="1" customWidth="1"/>
    <col min="10360" max="10360" width="9.421875" style="1" bestFit="1" customWidth="1"/>
    <col min="10361" max="10364" width="9.140625" style="1" customWidth="1"/>
    <col min="10365" max="10365" width="9.421875" style="1" bestFit="1" customWidth="1"/>
    <col min="10366" max="10367" width="12.8515625" style="1" bestFit="1" customWidth="1"/>
    <col min="10368" max="10368" width="9.421875" style="1" bestFit="1" customWidth="1"/>
    <col min="10369" max="10372" width="9.140625" style="1" customWidth="1"/>
    <col min="10373" max="10373" width="9.421875" style="1" bestFit="1" customWidth="1"/>
    <col min="10374" max="10375" width="12.8515625" style="1" bestFit="1" customWidth="1"/>
    <col min="10376" max="10376" width="9.421875" style="1" bestFit="1" customWidth="1"/>
    <col min="10377" max="10380" width="9.140625" style="1" customWidth="1"/>
    <col min="10381" max="10381" width="9.421875" style="1" bestFit="1" customWidth="1"/>
    <col min="10382" max="10383" width="12.8515625" style="1" bestFit="1" customWidth="1"/>
    <col min="10384" max="10384" width="9.421875" style="1" bestFit="1" customWidth="1"/>
    <col min="10385" max="10388" width="9.140625" style="1" customWidth="1"/>
    <col min="10389" max="10389" width="9.421875" style="1" bestFit="1" customWidth="1"/>
    <col min="10390" max="10391" width="12.8515625" style="1" bestFit="1" customWidth="1"/>
    <col min="10392" max="10392" width="9.421875" style="1" bestFit="1" customWidth="1"/>
    <col min="10393" max="10396" width="9.140625" style="1" customWidth="1"/>
    <col min="10397" max="10397" width="9.421875" style="1" bestFit="1" customWidth="1"/>
    <col min="10398" max="10399" width="12.8515625" style="1" bestFit="1" customWidth="1"/>
    <col min="10400" max="10400" width="9.421875" style="1" bestFit="1" customWidth="1"/>
    <col min="10401" max="10404" width="9.140625" style="1" customWidth="1"/>
    <col min="10405" max="10405" width="9.421875" style="1" bestFit="1" customWidth="1"/>
    <col min="10406" max="10407" width="12.8515625" style="1" bestFit="1" customWidth="1"/>
    <col min="10408" max="10408" width="9.421875" style="1" bestFit="1" customWidth="1"/>
    <col min="10409" max="10412" width="9.140625" style="1" customWidth="1"/>
    <col min="10413" max="10413" width="9.421875" style="1" bestFit="1" customWidth="1"/>
    <col min="10414" max="10415" width="12.8515625" style="1" bestFit="1" customWidth="1"/>
    <col min="10416" max="10416" width="9.421875" style="1" bestFit="1" customWidth="1"/>
    <col min="10417" max="10420" width="9.140625" style="1" customWidth="1"/>
    <col min="10421" max="10421" width="9.421875" style="1" bestFit="1" customWidth="1"/>
    <col min="10422" max="10423" width="12.8515625" style="1" bestFit="1" customWidth="1"/>
    <col min="10424" max="10424" width="9.421875" style="1" bestFit="1" customWidth="1"/>
    <col min="10425" max="10428" width="9.140625" style="1" customWidth="1"/>
    <col min="10429" max="10429" width="9.421875" style="1" bestFit="1" customWidth="1"/>
    <col min="10430" max="10431" width="12.8515625" style="1" bestFit="1" customWidth="1"/>
    <col min="10432" max="10432" width="9.421875" style="1" bestFit="1" customWidth="1"/>
    <col min="10433" max="10436" width="9.140625" style="1" customWidth="1"/>
    <col min="10437" max="10437" width="9.421875" style="1" bestFit="1" customWidth="1"/>
    <col min="10438" max="10439" width="12.8515625" style="1" bestFit="1" customWidth="1"/>
    <col min="10440" max="10440" width="9.421875" style="1" bestFit="1" customWidth="1"/>
    <col min="10441" max="10444" width="9.140625" style="1" customWidth="1"/>
    <col min="10445" max="10445" width="9.421875" style="1" bestFit="1" customWidth="1"/>
    <col min="10446" max="10447" width="12.8515625" style="1" bestFit="1" customWidth="1"/>
    <col min="10448" max="10448" width="9.421875" style="1" bestFit="1" customWidth="1"/>
    <col min="10449" max="10452" width="9.140625" style="1" customWidth="1"/>
    <col min="10453" max="10453" width="9.421875" style="1" bestFit="1" customWidth="1"/>
    <col min="10454" max="10455" width="12.8515625" style="1" bestFit="1" customWidth="1"/>
    <col min="10456" max="10456" width="9.421875" style="1" bestFit="1" customWidth="1"/>
    <col min="10457" max="10460" width="9.140625" style="1" customWidth="1"/>
    <col min="10461" max="10461" width="9.421875" style="1" bestFit="1" customWidth="1"/>
    <col min="10462" max="10463" width="12.8515625" style="1" bestFit="1" customWidth="1"/>
    <col min="10464" max="10464" width="9.421875" style="1" bestFit="1" customWidth="1"/>
    <col min="10465" max="10468" width="9.140625" style="1" customWidth="1"/>
    <col min="10469" max="10469" width="9.421875" style="1" bestFit="1" customWidth="1"/>
    <col min="10470" max="10471" width="12.8515625" style="1" bestFit="1" customWidth="1"/>
    <col min="10472" max="10472" width="9.421875" style="1" bestFit="1" customWidth="1"/>
    <col min="10473" max="10476" width="9.140625" style="1" customWidth="1"/>
    <col min="10477" max="10477" width="9.421875" style="1" bestFit="1" customWidth="1"/>
    <col min="10478" max="10479" width="12.8515625" style="1" bestFit="1" customWidth="1"/>
    <col min="10480" max="10480" width="9.421875" style="1" bestFit="1" customWidth="1"/>
    <col min="10481" max="10484" width="9.140625" style="1" customWidth="1"/>
    <col min="10485" max="10485" width="9.421875" style="1" bestFit="1" customWidth="1"/>
    <col min="10486" max="10487" width="12.8515625" style="1" bestFit="1" customWidth="1"/>
    <col min="10488" max="10488" width="9.421875" style="1" bestFit="1" customWidth="1"/>
    <col min="10489" max="10492" width="9.140625" style="1" customWidth="1"/>
    <col min="10493" max="10493" width="11.57421875" style="1" customWidth="1"/>
    <col min="10494" max="10494" width="16.00390625" style="1" customWidth="1"/>
    <col min="10495" max="10495" width="86.57421875" style="1" customWidth="1"/>
    <col min="10496" max="10496" width="10.140625" style="1" customWidth="1"/>
    <col min="10497" max="10497" width="18.28125" style="1" customWidth="1"/>
    <col min="10498" max="10499" width="9.140625" style="1" hidden="1" customWidth="1"/>
    <col min="10500" max="10500" width="21.421875" style="1" customWidth="1"/>
    <col min="10501" max="10502" width="9.140625" style="1" hidden="1" customWidth="1"/>
    <col min="10503" max="10503" width="25.7109375" style="1" customWidth="1"/>
    <col min="10504" max="10504" width="9.140625" style="1" hidden="1" customWidth="1"/>
    <col min="10505" max="10505" width="4.7109375" style="1" customWidth="1"/>
    <col min="10506" max="10512" width="9.140625" style="1" hidden="1" customWidth="1"/>
    <col min="10513" max="10513" width="15.57421875" style="1" customWidth="1"/>
    <col min="10514" max="10514" width="18.7109375" style="1" customWidth="1"/>
    <col min="10515" max="10515" width="25.7109375" style="1" customWidth="1"/>
    <col min="10516" max="10516" width="15.57421875" style="1" customWidth="1"/>
    <col min="10517" max="10517" width="18.7109375" style="1" customWidth="1"/>
    <col min="10518" max="10518" width="25.7109375" style="1" customWidth="1"/>
    <col min="10519" max="10519" width="15.57421875" style="1" customWidth="1"/>
    <col min="10520" max="10520" width="18.7109375" style="1" customWidth="1"/>
    <col min="10521" max="10521" width="25.7109375" style="1" customWidth="1"/>
    <col min="10522" max="10522" width="9.140625" style="1" customWidth="1"/>
    <col min="10523" max="10523" width="17.421875" style="1" customWidth="1"/>
    <col min="10524" max="10524" width="9.140625" style="1" customWidth="1"/>
    <col min="10525" max="10525" width="9.421875" style="1" bestFit="1" customWidth="1"/>
    <col min="10526" max="10527" width="12.8515625" style="1" bestFit="1" customWidth="1"/>
    <col min="10528" max="10528" width="9.421875" style="1" bestFit="1" customWidth="1"/>
    <col min="10529" max="10532" width="9.140625" style="1" customWidth="1"/>
    <col min="10533" max="10533" width="9.421875" style="1" bestFit="1" customWidth="1"/>
    <col min="10534" max="10535" width="12.8515625" style="1" bestFit="1" customWidth="1"/>
    <col min="10536" max="10536" width="9.421875" style="1" bestFit="1" customWidth="1"/>
    <col min="10537" max="10540" width="9.140625" style="1" customWidth="1"/>
    <col min="10541" max="10541" width="9.421875" style="1" bestFit="1" customWidth="1"/>
    <col min="10542" max="10543" width="12.8515625" style="1" bestFit="1" customWidth="1"/>
    <col min="10544" max="10544" width="9.421875" style="1" bestFit="1" customWidth="1"/>
    <col min="10545" max="10548" width="9.140625" style="1" customWidth="1"/>
    <col min="10549" max="10549" width="9.421875" style="1" bestFit="1" customWidth="1"/>
    <col min="10550" max="10551" width="12.8515625" style="1" bestFit="1" customWidth="1"/>
    <col min="10552" max="10552" width="9.421875" style="1" bestFit="1" customWidth="1"/>
    <col min="10553" max="10556" width="9.140625" style="1" customWidth="1"/>
    <col min="10557" max="10557" width="9.421875" style="1" bestFit="1" customWidth="1"/>
    <col min="10558" max="10559" width="12.8515625" style="1" bestFit="1" customWidth="1"/>
    <col min="10560" max="10560" width="9.421875" style="1" bestFit="1" customWidth="1"/>
    <col min="10561" max="10564" width="9.140625" style="1" customWidth="1"/>
    <col min="10565" max="10565" width="9.421875" style="1" bestFit="1" customWidth="1"/>
    <col min="10566" max="10567" width="12.8515625" style="1" bestFit="1" customWidth="1"/>
    <col min="10568" max="10568" width="9.421875" style="1" bestFit="1" customWidth="1"/>
    <col min="10569" max="10572" width="9.140625" style="1" customWidth="1"/>
    <col min="10573" max="10573" width="9.421875" style="1" bestFit="1" customWidth="1"/>
    <col min="10574" max="10575" width="12.8515625" style="1" bestFit="1" customWidth="1"/>
    <col min="10576" max="10576" width="9.421875" style="1" bestFit="1" customWidth="1"/>
    <col min="10577" max="10580" width="9.140625" style="1" customWidth="1"/>
    <col min="10581" max="10581" width="9.421875" style="1" bestFit="1" customWidth="1"/>
    <col min="10582" max="10583" width="12.8515625" style="1" bestFit="1" customWidth="1"/>
    <col min="10584" max="10584" width="9.421875" style="1" bestFit="1" customWidth="1"/>
    <col min="10585" max="10588" width="9.140625" style="1" customWidth="1"/>
    <col min="10589" max="10589" width="9.421875" style="1" bestFit="1" customWidth="1"/>
    <col min="10590" max="10591" width="12.8515625" style="1" bestFit="1" customWidth="1"/>
    <col min="10592" max="10592" width="9.421875" style="1" bestFit="1" customWidth="1"/>
    <col min="10593" max="10596" width="9.140625" style="1" customWidth="1"/>
    <col min="10597" max="10597" width="9.421875" style="1" bestFit="1" customWidth="1"/>
    <col min="10598" max="10599" width="12.8515625" style="1" bestFit="1" customWidth="1"/>
    <col min="10600" max="10600" width="9.421875" style="1" bestFit="1" customWidth="1"/>
    <col min="10601" max="10604" width="9.140625" style="1" customWidth="1"/>
    <col min="10605" max="10605" width="9.421875" style="1" bestFit="1" customWidth="1"/>
    <col min="10606" max="10607" width="12.8515625" style="1" bestFit="1" customWidth="1"/>
    <col min="10608" max="10608" width="9.421875" style="1" bestFit="1" customWidth="1"/>
    <col min="10609" max="10612" width="9.140625" style="1" customWidth="1"/>
    <col min="10613" max="10613" width="9.421875" style="1" bestFit="1" customWidth="1"/>
    <col min="10614" max="10615" width="12.8515625" style="1" bestFit="1" customWidth="1"/>
    <col min="10616" max="10616" width="9.421875" style="1" bestFit="1" customWidth="1"/>
    <col min="10617" max="10620" width="9.140625" style="1" customWidth="1"/>
    <col min="10621" max="10621" width="9.421875" style="1" bestFit="1" customWidth="1"/>
    <col min="10622" max="10623" width="12.8515625" style="1" bestFit="1" customWidth="1"/>
    <col min="10624" max="10624" width="9.421875" style="1" bestFit="1" customWidth="1"/>
    <col min="10625" max="10628" width="9.140625" style="1" customWidth="1"/>
    <col min="10629" max="10629" width="9.421875" style="1" bestFit="1" customWidth="1"/>
    <col min="10630" max="10631" width="12.8515625" style="1" bestFit="1" customWidth="1"/>
    <col min="10632" max="10632" width="9.421875" style="1" bestFit="1" customWidth="1"/>
    <col min="10633" max="10636" width="9.140625" style="1" customWidth="1"/>
    <col min="10637" max="10637" width="9.421875" style="1" bestFit="1" customWidth="1"/>
    <col min="10638" max="10639" width="12.8515625" style="1" bestFit="1" customWidth="1"/>
    <col min="10640" max="10640" width="9.421875" style="1" bestFit="1" customWidth="1"/>
    <col min="10641" max="10644" width="9.140625" style="1" customWidth="1"/>
    <col min="10645" max="10645" width="9.421875" style="1" bestFit="1" customWidth="1"/>
    <col min="10646" max="10647" width="12.8515625" style="1" bestFit="1" customWidth="1"/>
    <col min="10648" max="10648" width="9.421875" style="1" bestFit="1" customWidth="1"/>
    <col min="10649" max="10652" width="9.140625" style="1" customWidth="1"/>
    <col min="10653" max="10653" width="9.421875" style="1" bestFit="1" customWidth="1"/>
    <col min="10654" max="10655" width="12.8515625" style="1" bestFit="1" customWidth="1"/>
    <col min="10656" max="10656" width="9.421875" style="1" bestFit="1" customWidth="1"/>
    <col min="10657" max="10660" width="9.140625" style="1" customWidth="1"/>
    <col min="10661" max="10661" width="9.421875" style="1" bestFit="1" customWidth="1"/>
    <col min="10662" max="10663" width="12.8515625" style="1" bestFit="1" customWidth="1"/>
    <col min="10664" max="10664" width="9.421875" style="1" bestFit="1" customWidth="1"/>
    <col min="10665" max="10668" width="9.140625" style="1" customWidth="1"/>
    <col min="10669" max="10669" width="9.421875" style="1" bestFit="1" customWidth="1"/>
    <col min="10670" max="10671" width="12.8515625" style="1" bestFit="1" customWidth="1"/>
    <col min="10672" max="10672" width="9.421875" style="1" bestFit="1" customWidth="1"/>
    <col min="10673" max="10676" width="9.140625" style="1" customWidth="1"/>
    <col min="10677" max="10677" width="9.421875" style="1" bestFit="1" customWidth="1"/>
    <col min="10678" max="10679" width="12.8515625" style="1" bestFit="1" customWidth="1"/>
    <col min="10680" max="10680" width="9.421875" style="1" bestFit="1" customWidth="1"/>
    <col min="10681" max="10684" width="9.140625" style="1" customWidth="1"/>
    <col min="10685" max="10685" width="9.421875" style="1" bestFit="1" customWidth="1"/>
    <col min="10686" max="10687" width="12.8515625" style="1" bestFit="1" customWidth="1"/>
    <col min="10688" max="10688" width="9.421875" style="1" bestFit="1" customWidth="1"/>
    <col min="10689" max="10692" width="9.140625" style="1" customWidth="1"/>
    <col min="10693" max="10693" width="9.421875" style="1" bestFit="1" customWidth="1"/>
    <col min="10694" max="10695" width="12.8515625" style="1" bestFit="1" customWidth="1"/>
    <col min="10696" max="10696" width="9.421875" style="1" bestFit="1" customWidth="1"/>
    <col min="10697" max="10700" width="9.140625" style="1" customWidth="1"/>
    <col min="10701" max="10701" width="9.421875" style="1" bestFit="1" customWidth="1"/>
    <col min="10702" max="10703" width="12.8515625" style="1" bestFit="1" customWidth="1"/>
    <col min="10704" max="10704" width="9.421875" style="1" bestFit="1" customWidth="1"/>
    <col min="10705" max="10708" width="9.140625" style="1" customWidth="1"/>
    <col min="10709" max="10709" width="9.421875" style="1" bestFit="1" customWidth="1"/>
    <col min="10710" max="10711" width="12.8515625" style="1" bestFit="1" customWidth="1"/>
    <col min="10712" max="10712" width="9.421875" style="1" bestFit="1" customWidth="1"/>
    <col min="10713" max="10716" width="9.140625" style="1" customWidth="1"/>
    <col min="10717" max="10717" width="9.421875" style="1" bestFit="1" customWidth="1"/>
    <col min="10718" max="10719" width="12.8515625" style="1" bestFit="1" customWidth="1"/>
    <col min="10720" max="10720" width="9.421875" style="1" bestFit="1" customWidth="1"/>
    <col min="10721" max="10724" width="9.140625" style="1" customWidth="1"/>
    <col min="10725" max="10725" width="9.421875" style="1" bestFit="1" customWidth="1"/>
    <col min="10726" max="10727" width="12.8515625" style="1" bestFit="1" customWidth="1"/>
    <col min="10728" max="10728" width="9.421875" style="1" bestFit="1" customWidth="1"/>
    <col min="10729" max="10732" width="9.140625" style="1" customWidth="1"/>
    <col min="10733" max="10733" width="9.421875" style="1" bestFit="1" customWidth="1"/>
    <col min="10734" max="10735" width="12.8515625" style="1" bestFit="1" customWidth="1"/>
    <col min="10736" max="10736" width="9.421875" style="1" bestFit="1" customWidth="1"/>
    <col min="10737" max="10740" width="9.140625" style="1" customWidth="1"/>
    <col min="10741" max="10741" width="9.421875" style="1" bestFit="1" customWidth="1"/>
    <col min="10742" max="10743" width="12.8515625" style="1" bestFit="1" customWidth="1"/>
    <col min="10744" max="10744" width="9.421875" style="1" bestFit="1" customWidth="1"/>
    <col min="10745" max="10748" width="9.140625" style="1" customWidth="1"/>
    <col min="10749" max="10749" width="11.57421875" style="1" customWidth="1"/>
    <col min="10750" max="10750" width="16.00390625" style="1" customWidth="1"/>
    <col min="10751" max="10751" width="86.57421875" style="1" customWidth="1"/>
    <col min="10752" max="10752" width="10.140625" style="1" customWidth="1"/>
    <col min="10753" max="10753" width="18.28125" style="1" customWidth="1"/>
    <col min="10754" max="10755" width="9.140625" style="1" hidden="1" customWidth="1"/>
    <col min="10756" max="10756" width="21.421875" style="1" customWidth="1"/>
    <col min="10757" max="10758" width="9.140625" style="1" hidden="1" customWidth="1"/>
    <col min="10759" max="10759" width="25.7109375" style="1" customWidth="1"/>
    <col min="10760" max="10760" width="9.140625" style="1" hidden="1" customWidth="1"/>
    <col min="10761" max="10761" width="4.7109375" style="1" customWidth="1"/>
    <col min="10762" max="10768" width="9.140625" style="1" hidden="1" customWidth="1"/>
    <col min="10769" max="10769" width="15.57421875" style="1" customWidth="1"/>
    <col min="10770" max="10770" width="18.7109375" style="1" customWidth="1"/>
    <col min="10771" max="10771" width="25.7109375" style="1" customWidth="1"/>
    <col min="10772" max="10772" width="15.57421875" style="1" customWidth="1"/>
    <col min="10773" max="10773" width="18.7109375" style="1" customWidth="1"/>
    <col min="10774" max="10774" width="25.7109375" style="1" customWidth="1"/>
    <col min="10775" max="10775" width="15.57421875" style="1" customWidth="1"/>
    <col min="10776" max="10776" width="18.7109375" style="1" customWidth="1"/>
    <col min="10777" max="10777" width="25.7109375" style="1" customWidth="1"/>
    <col min="10778" max="10778" width="9.140625" style="1" customWidth="1"/>
    <col min="10779" max="10779" width="17.421875" style="1" customWidth="1"/>
    <col min="10780" max="10780" width="9.140625" style="1" customWidth="1"/>
    <col min="10781" max="10781" width="9.421875" style="1" bestFit="1" customWidth="1"/>
    <col min="10782" max="10783" width="12.8515625" style="1" bestFit="1" customWidth="1"/>
    <col min="10784" max="10784" width="9.421875" style="1" bestFit="1" customWidth="1"/>
    <col min="10785" max="10788" width="9.140625" style="1" customWidth="1"/>
    <col min="10789" max="10789" width="9.421875" style="1" bestFit="1" customWidth="1"/>
    <col min="10790" max="10791" width="12.8515625" style="1" bestFit="1" customWidth="1"/>
    <col min="10792" max="10792" width="9.421875" style="1" bestFit="1" customWidth="1"/>
    <col min="10793" max="10796" width="9.140625" style="1" customWidth="1"/>
    <col min="10797" max="10797" width="9.421875" style="1" bestFit="1" customWidth="1"/>
    <col min="10798" max="10799" width="12.8515625" style="1" bestFit="1" customWidth="1"/>
    <col min="10800" max="10800" width="9.421875" style="1" bestFit="1" customWidth="1"/>
    <col min="10801" max="10804" width="9.140625" style="1" customWidth="1"/>
    <col min="10805" max="10805" width="9.421875" style="1" bestFit="1" customWidth="1"/>
    <col min="10806" max="10807" width="12.8515625" style="1" bestFit="1" customWidth="1"/>
    <col min="10808" max="10808" width="9.421875" style="1" bestFit="1" customWidth="1"/>
    <col min="10809" max="10812" width="9.140625" style="1" customWidth="1"/>
    <col min="10813" max="10813" width="9.421875" style="1" bestFit="1" customWidth="1"/>
    <col min="10814" max="10815" width="12.8515625" style="1" bestFit="1" customWidth="1"/>
    <col min="10816" max="10816" width="9.421875" style="1" bestFit="1" customWidth="1"/>
    <col min="10817" max="10820" width="9.140625" style="1" customWidth="1"/>
    <col min="10821" max="10821" width="9.421875" style="1" bestFit="1" customWidth="1"/>
    <col min="10822" max="10823" width="12.8515625" style="1" bestFit="1" customWidth="1"/>
    <col min="10824" max="10824" width="9.421875" style="1" bestFit="1" customWidth="1"/>
    <col min="10825" max="10828" width="9.140625" style="1" customWidth="1"/>
    <col min="10829" max="10829" width="9.421875" style="1" bestFit="1" customWidth="1"/>
    <col min="10830" max="10831" width="12.8515625" style="1" bestFit="1" customWidth="1"/>
    <col min="10832" max="10832" width="9.421875" style="1" bestFit="1" customWidth="1"/>
    <col min="10833" max="10836" width="9.140625" style="1" customWidth="1"/>
    <col min="10837" max="10837" width="9.421875" style="1" bestFit="1" customWidth="1"/>
    <col min="10838" max="10839" width="12.8515625" style="1" bestFit="1" customWidth="1"/>
    <col min="10840" max="10840" width="9.421875" style="1" bestFit="1" customWidth="1"/>
    <col min="10841" max="10844" width="9.140625" style="1" customWidth="1"/>
    <col min="10845" max="10845" width="9.421875" style="1" bestFit="1" customWidth="1"/>
    <col min="10846" max="10847" width="12.8515625" style="1" bestFit="1" customWidth="1"/>
    <col min="10848" max="10848" width="9.421875" style="1" bestFit="1" customWidth="1"/>
    <col min="10849" max="10852" width="9.140625" style="1" customWidth="1"/>
    <col min="10853" max="10853" width="9.421875" style="1" bestFit="1" customWidth="1"/>
    <col min="10854" max="10855" width="12.8515625" style="1" bestFit="1" customWidth="1"/>
    <col min="10856" max="10856" width="9.421875" style="1" bestFit="1" customWidth="1"/>
    <col min="10857" max="10860" width="9.140625" style="1" customWidth="1"/>
    <col min="10861" max="10861" width="9.421875" style="1" bestFit="1" customWidth="1"/>
    <col min="10862" max="10863" width="12.8515625" style="1" bestFit="1" customWidth="1"/>
    <col min="10864" max="10864" width="9.421875" style="1" bestFit="1" customWidth="1"/>
    <col min="10865" max="10868" width="9.140625" style="1" customWidth="1"/>
    <col min="10869" max="10869" width="9.421875" style="1" bestFit="1" customWidth="1"/>
    <col min="10870" max="10871" width="12.8515625" style="1" bestFit="1" customWidth="1"/>
    <col min="10872" max="10872" width="9.421875" style="1" bestFit="1" customWidth="1"/>
    <col min="10873" max="10876" width="9.140625" style="1" customWidth="1"/>
    <col min="10877" max="10877" width="9.421875" style="1" bestFit="1" customWidth="1"/>
    <col min="10878" max="10879" width="12.8515625" style="1" bestFit="1" customWidth="1"/>
    <col min="10880" max="10880" width="9.421875" style="1" bestFit="1" customWidth="1"/>
    <col min="10881" max="10884" width="9.140625" style="1" customWidth="1"/>
    <col min="10885" max="10885" width="9.421875" style="1" bestFit="1" customWidth="1"/>
    <col min="10886" max="10887" width="12.8515625" style="1" bestFit="1" customWidth="1"/>
    <col min="10888" max="10888" width="9.421875" style="1" bestFit="1" customWidth="1"/>
    <col min="10889" max="10892" width="9.140625" style="1" customWidth="1"/>
    <col min="10893" max="10893" width="9.421875" style="1" bestFit="1" customWidth="1"/>
    <col min="10894" max="10895" width="12.8515625" style="1" bestFit="1" customWidth="1"/>
    <col min="10896" max="10896" width="9.421875" style="1" bestFit="1" customWidth="1"/>
    <col min="10897" max="10900" width="9.140625" style="1" customWidth="1"/>
    <col min="10901" max="10901" width="9.421875" style="1" bestFit="1" customWidth="1"/>
    <col min="10902" max="10903" width="12.8515625" style="1" bestFit="1" customWidth="1"/>
    <col min="10904" max="10904" width="9.421875" style="1" bestFit="1" customWidth="1"/>
    <col min="10905" max="10908" width="9.140625" style="1" customWidth="1"/>
    <col min="10909" max="10909" width="9.421875" style="1" bestFit="1" customWidth="1"/>
    <col min="10910" max="10911" width="12.8515625" style="1" bestFit="1" customWidth="1"/>
    <col min="10912" max="10912" width="9.421875" style="1" bestFit="1" customWidth="1"/>
    <col min="10913" max="10916" width="9.140625" style="1" customWidth="1"/>
    <col min="10917" max="10917" width="9.421875" style="1" bestFit="1" customWidth="1"/>
    <col min="10918" max="10919" width="12.8515625" style="1" bestFit="1" customWidth="1"/>
    <col min="10920" max="10920" width="9.421875" style="1" bestFit="1" customWidth="1"/>
    <col min="10921" max="10924" width="9.140625" style="1" customWidth="1"/>
    <col min="10925" max="10925" width="9.421875" style="1" bestFit="1" customWidth="1"/>
    <col min="10926" max="10927" width="12.8515625" style="1" bestFit="1" customWidth="1"/>
    <col min="10928" max="10928" width="9.421875" style="1" bestFit="1" customWidth="1"/>
    <col min="10929" max="10932" width="9.140625" style="1" customWidth="1"/>
    <col min="10933" max="10933" width="9.421875" style="1" bestFit="1" customWidth="1"/>
    <col min="10934" max="10935" width="12.8515625" style="1" bestFit="1" customWidth="1"/>
    <col min="10936" max="10936" width="9.421875" style="1" bestFit="1" customWidth="1"/>
    <col min="10937" max="10940" width="9.140625" style="1" customWidth="1"/>
    <col min="10941" max="10941" width="9.421875" style="1" bestFit="1" customWidth="1"/>
    <col min="10942" max="10943" width="12.8515625" style="1" bestFit="1" customWidth="1"/>
    <col min="10944" max="10944" width="9.421875" style="1" bestFit="1" customWidth="1"/>
    <col min="10945" max="10948" width="9.140625" style="1" customWidth="1"/>
    <col min="10949" max="10949" width="9.421875" style="1" bestFit="1" customWidth="1"/>
    <col min="10950" max="10951" width="12.8515625" style="1" bestFit="1" customWidth="1"/>
    <col min="10952" max="10952" width="9.421875" style="1" bestFit="1" customWidth="1"/>
    <col min="10953" max="10956" width="9.140625" style="1" customWidth="1"/>
    <col min="10957" max="10957" width="9.421875" style="1" bestFit="1" customWidth="1"/>
    <col min="10958" max="10959" width="12.8515625" style="1" bestFit="1" customWidth="1"/>
    <col min="10960" max="10960" width="9.421875" style="1" bestFit="1" customWidth="1"/>
    <col min="10961" max="10964" width="9.140625" style="1" customWidth="1"/>
    <col min="10965" max="10965" width="9.421875" style="1" bestFit="1" customWidth="1"/>
    <col min="10966" max="10967" width="12.8515625" style="1" bestFit="1" customWidth="1"/>
    <col min="10968" max="10968" width="9.421875" style="1" bestFit="1" customWidth="1"/>
    <col min="10969" max="10972" width="9.140625" style="1" customWidth="1"/>
    <col min="10973" max="10973" width="9.421875" style="1" bestFit="1" customWidth="1"/>
    <col min="10974" max="10975" width="12.8515625" style="1" bestFit="1" customWidth="1"/>
    <col min="10976" max="10976" width="9.421875" style="1" bestFit="1" customWidth="1"/>
    <col min="10977" max="10980" width="9.140625" style="1" customWidth="1"/>
    <col min="10981" max="10981" width="9.421875" style="1" bestFit="1" customWidth="1"/>
    <col min="10982" max="10983" width="12.8515625" style="1" bestFit="1" customWidth="1"/>
    <col min="10984" max="10984" width="9.421875" style="1" bestFit="1" customWidth="1"/>
    <col min="10985" max="10988" width="9.140625" style="1" customWidth="1"/>
    <col min="10989" max="10989" width="9.421875" style="1" bestFit="1" customWidth="1"/>
    <col min="10990" max="10991" width="12.8515625" style="1" bestFit="1" customWidth="1"/>
    <col min="10992" max="10992" width="9.421875" style="1" bestFit="1" customWidth="1"/>
    <col min="10993" max="10996" width="9.140625" style="1" customWidth="1"/>
    <col min="10997" max="10997" width="9.421875" style="1" bestFit="1" customWidth="1"/>
    <col min="10998" max="10999" width="12.8515625" style="1" bestFit="1" customWidth="1"/>
    <col min="11000" max="11000" width="9.421875" style="1" bestFit="1" customWidth="1"/>
    <col min="11001" max="11004" width="9.140625" style="1" customWidth="1"/>
    <col min="11005" max="11005" width="11.57421875" style="1" customWidth="1"/>
    <col min="11006" max="11006" width="16.00390625" style="1" customWidth="1"/>
    <col min="11007" max="11007" width="86.57421875" style="1" customWidth="1"/>
    <col min="11008" max="11008" width="10.140625" style="1" customWidth="1"/>
    <col min="11009" max="11009" width="18.28125" style="1" customWidth="1"/>
    <col min="11010" max="11011" width="9.140625" style="1" hidden="1" customWidth="1"/>
    <col min="11012" max="11012" width="21.421875" style="1" customWidth="1"/>
    <col min="11013" max="11014" width="9.140625" style="1" hidden="1" customWidth="1"/>
    <col min="11015" max="11015" width="25.7109375" style="1" customWidth="1"/>
    <col min="11016" max="11016" width="9.140625" style="1" hidden="1" customWidth="1"/>
    <col min="11017" max="11017" width="4.7109375" style="1" customWidth="1"/>
    <col min="11018" max="11024" width="9.140625" style="1" hidden="1" customWidth="1"/>
    <col min="11025" max="11025" width="15.57421875" style="1" customWidth="1"/>
    <col min="11026" max="11026" width="18.7109375" style="1" customWidth="1"/>
    <col min="11027" max="11027" width="25.7109375" style="1" customWidth="1"/>
    <col min="11028" max="11028" width="15.57421875" style="1" customWidth="1"/>
    <col min="11029" max="11029" width="18.7109375" style="1" customWidth="1"/>
    <col min="11030" max="11030" width="25.7109375" style="1" customWidth="1"/>
    <col min="11031" max="11031" width="15.57421875" style="1" customWidth="1"/>
    <col min="11032" max="11032" width="18.7109375" style="1" customWidth="1"/>
    <col min="11033" max="11033" width="25.7109375" style="1" customWidth="1"/>
    <col min="11034" max="11034" width="9.140625" style="1" customWidth="1"/>
    <col min="11035" max="11035" width="17.421875" style="1" customWidth="1"/>
    <col min="11036" max="11036" width="9.140625" style="1" customWidth="1"/>
    <col min="11037" max="11037" width="9.421875" style="1" bestFit="1" customWidth="1"/>
    <col min="11038" max="11039" width="12.8515625" style="1" bestFit="1" customWidth="1"/>
    <col min="11040" max="11040" width="9.421875" style="1" bestFit="1" customWidth="1"/>
    <col min="11041" max="11044" width="9.140625" style="1" customWidth="1"/>
    <col min="11045" max="11045" width="9.421875" style="1" bestFit="1" customWidth="1"/>
    <col min="11046" max="11047" width="12.8515625" style="1" bestFit="1" customWidth="1"/>
    <col min="11048" max="11048" width="9.421875" style="1" bestFit="1" customWidth="1"/>
    <col min="11049" max="11052" width="9.140625" style="1" customWidth="1"/>
    <col min="11053" max="11053" width="9.421875" style="1" bestFit="1" customWidth="1"/>
    <col min="11054" max="11055" width="12.8515625" style="1" bestFit="1" customWidth="1"/>
    <col min="11056" max="11056" width="9.421875" style="1" bestFit="1" customWidth="1"/>
    <col min="11057" max="11060" width="9.140625" style="1" customWidth="1"/>
    <col min="11061" max="11061" width="9.421875" style="1" bestFit="1" customWidth="1"/>
    <col min="11062" max="11063" width="12.8515625" style="1" bestFit="1" customWidth="1"/>
    <col min="11064" max="11064" width="9.421875" style="1" bestFit="1" customWidth="1"/>
    <col min="11065" max="11068" width="9.140625" style="1" customWidth="1"/>
    <col min="11069" max="11069" width="9.421875" style="1" bestFit="1" customWidth="1"/>
    <col min="11070" max="11071" width="12.8515625" style="1" bestFit="1" customWidth="1"/>
    <col min="11072" max="11072" width="9.421875" style="1" bestFit="1" customWidth="1"/>
    <col min="11073" max="11076" width="9.140625" style="1" customWidth="1"/>
    <col min="11077" max="11077" width="9.421875" style="1" bestFit="1" customWidth="1"/>
    <col min="11078" max="11079" width="12.8515625" style="1" bestFit="1" customWidth="1"/>
    <col min="11080" max="11080" width="9.421875" style="1" bestFit="1" customWidth="1"/>
    <col min="11081" max="11084" width="9.140625" style="1" customWidth="1"/>
    <col min="11085" max="11085" width="9.421875" style="1" bestFit="1" customWidth="1"/>
    <col min="11086" max="11087" width="12.8515625" style="1" bestFit="1" customWidth="1"/>
    <col min="11088" max="11088" width="9.421875" style="1" bestFit="1" customWidth="1"/>
    <col min="11089" max="11092" width="9.140625" style="1" customWidth="1"/>
    <col min="11093" max="11093" width="9.421875" style="1" bestFit="1" customWidth="1"/>
    <col min="11094" max="11095" width="12.8515625" style="1" bestFit="1" customWidth="1"/>
    <col min="11096" max="11096" width="9.421875" style="1" bestFit="1" customWidth="1"/>
    <col min="11097" max="11100" width="9.140625" style="1" customWidth="1"/>
    <col min="11101" max="11101" width="9.421875" style="1" bestFit="1" customWidth="1"/>
    <col min="11102" max="11103" width="12.8515625" style="1" bestFit="1" customWidth="1"/>
    <col min="11104" max="11104" width="9.421875" style="1" bestFit="1" customWidth="1"/>
    <col min="11105" max="11108" width="9.140625" style="1" customWidth="1"/>
    <col min="11109" max="11109" width="9.421875" style="1" bestFit="1" customWidth="1"/>
    <col min="11110" max="11111" width="12.8515625" style="1" bestFit="1" customWidth="1"/>
    <col min="11112" max="11112" width="9.421875" style="1" bestFit="1" customWidth="1"/>
    <col min="11113" max="11116" width="9.140625" style="1" customWidth="1"/>
    <col min="11117" max="11117" width="9.421875" style="1" bestFit="1" customWidth="1"/>
    <col min="11118" max="11119" width="12.8515625" style="1" bestFit="1" customWidth="1"/>
    <col min="11120" max="11120" width="9.421875" style="1" bestFit="1" customWidth="1"/>
    <col min="11121" max="11124" width="9.140625" style="1" customWidth="1"/>
    <col min="11125" max="11125" width="9.421875" style="1" bestFit="1" customWidth="1"/>
    <col min="11126" max="11127" width="12.8515625" style="1" bestFit="1" customWidth="1"/>
    <col min="11128" max="11128" width="9.421875" style="1" bestFit="1" customWidth="1"/>
    <col min="11129" max="11132" width="9.140625" style="1" customWidth="1"/>
    <col min="11133" max="11133" width="9.421875" style="1" bestFit="1" customWidth="1"/>
    <col min="11134" max="11135" width="12.8515625" style="1" bestFit="1" customWidth="1"/>
    <col min="11136" max="11136" width="9.421875" style="1" bestFit="1" customWidth="1"/>
    <col min="11137" max="11140" width="9.140625" style="1" customWidth="1"/>
    <col min="11141" max="11141" width="9.421875" style="1" bestFit="1" customWidth="1"/>
    <col min="11142" max="11143" width="12.8515625" style="1" bestFit="1" customWidth="1"/>
    <col min="11144" max="11144" width="9.421875" style="1" bestFit="1" customWidth="1"/>
    <col min="11145" max="11148" width="9.140625" style="1" customWidth="1"/>
    <col min="11149" max="11149" width="9.421875" style="1" bestFit="1" customWidth="1"/>
    <col min="11150" max="11151" width="12.8515625" style="1" bestFit="1" customWidth="1"/>
    <col min="11152" max="11152" width="9.421875" style="1" bestFit="1" customWidth="1"/>
    <col min="11153" max="11156" width="9.140625" style="1" customWidth="1"/>
    <col min="11157" max="11157" width="9.421875" style="1" bestFit="1" customWidth="1"/>
    <col min="11158" max="11159" width="12.8515625" style="1" bestFit="1" customWidth="1"/>
    <col min="11160" max="11160" width="9.421875" style="1" bestFit="1" customWidth="1"/>
    <col min="11161" max="11164" width="9.140625" style="1" customWidth="1"/>
    <col min="11165" max="11165" width="9.421875" style="1" bestFit="1" customWidth="1"/>
    <col min="11166" max="11167" width="12.8515625" style="1" bestFit="1" customWidth="1"/>
    <col min="11168" max="11168" width="9.421875" style="1" bestFit="1" customWidth="1"/>
    <col min="11169" max="11172" width="9.140625" style="1" customWidth="1"/>
    <col min="11173" max="11173" width="9.421875" style="1" bestFit="1" customWidth="1"/>
    <col min="11174" max="11175" width="12.8515625" style="1" bestFit="1" customWidth="1"/>
    <col min="11176" max="11176" width="9.421875" style="1" bestFit="1" customWidth="1"/>
    <col min="11177" max="11180" width="9.140625" style="1" customWidth="1"/>
    <col min="11181" max="11181" width="9.421875" style="1" bestFit="1" customWidth="1"/>
    <col min="11182" max="11183" width="12.8515625" style="1" bestFit="1" customWidth="1"/>
    <col min="11184" max="11184" width="9.421875" style="1" bestFit="1" customWidth="1"/>
    <col min="11185" max="11188" width="9.140625" style="1" customWidth="1"/>
    <col min="11189" max="11189" width="9.421875" style="1" bestFit="1" customWidth="1"/>
    <col min="11190" max="11191" width="12.8515625" style="1" bestFit="1" customWidth="1"/>
    <col min="11192" max="11192" width="9.421875" style="1" bestFit="1" customWidth="1"/>
    <col min="11193" max="11196" width="9.140625" style="1" customWidth="1"/>
    <col min="11197" max="11197" width="9.421875" style="1" bestFit="1" customWidth="1"/>
    <col min="11198" max="11199" width="12.8515625" style="1" bestFit="1" customWidth="1"/>
    <col min="11200" max="11200" width="9.421875" style="1" bestFit="1" customWidth="1"/>
    <col min="11201" max="11204" width="9.140625" style="1" customWidth="1"/>
    <col min="11205" max="11205" width="9.421875" style="1" bestFit="1" customWidth="1"/>
    <col min="11206" max="11207" width="12.8515625" style="1" bestFit="1" customWidth="1"/>
    <col min="11208" max="11208" width="9.421875" style="1" bestFit="1" customWidth="1"/>
    <col min="11209" max="11212" width="9.140625" style="1" customWidth="1"/>
    <col min="11213" max="11213" width="9.421875" style="1" bestFit="1" customWidth="1"/>
    <col min="11214" max="11215" width="12.8515625" style="1" bestFit="1" customWidth="1"/>
    <col min="11216" max="11216" width="9.421875" style="1" bestFit="1" customWidth="1"/>
    <col min="11217" max="11220" width="9.140625" style="1" customWidth="1"/>
    <col min="11221" max="11221" width="9.421875" style="1" bestFit="1" customWidth="1"/>
    <col min="11222" max="11223" width="12.8515625" style="1" bestFit="1" customWidth="1"/>
    <col min="11224" max="11224" width="9.421875" style="1" bestFit="1" customWidth="1"/>
    <col min="11225" max="11228" width="9.140625" style="1" customWidth="1"/>
    <col min="11229" max="11229" width="9.421875" style="1" bestFit="1" customWidth="1"/>
    <col min="11230" max="11231" width="12.8515625" style="1" bestFit="1" customWidth="1"/>
    <col min="11232" max="11232" width="9.421875" style="1" bestFit="1" customWidth="1"/>
    <col min="11233" max="11236" width="9.140625" style="1" customWidth="1"/>
    <col min="11237" max="11237" width="9.421875" style="1" bestFit="1" customWidth="1"/>
    <col min="11238" max="11239" width="12.8515625" style="1" bestFit="1" customWidth="1"/>
    <col min="11240" max="11240" width="9.421875" style="1" bestFit="1" customWidth="1"/>
    <col min="11241" max="11244" width="9.140625" style="1" customWidth="1"/>
    <col min="11245" max="11245" width="9.421875" style="1" bestFit="1" customWidth="1"/>
    <col min="11246" max="11247" width="12.8515625" style="1" bestFit="1" customWidth="1"/>
    <col min="11248" max="11248" width="9.421875" style="1" bestFit="1" customWidth="1"/>
    <col min="11249" max="11252" width="9.140625" style="1" customWidth="1"/>
    <col min="11253" max="11253" width="9.421875" style="1" bestFit="1" customWidth="1"/>
    <col min="11254" max="11255" width="12.8515625" style="1" bestFit="1" customWidth="1"/>
    <col min="11256" max="11256" width="9.421875" style="1" bestFit="1" customWidth="1"/>
    <col min="11257" max="11260" width="9.140625" style="1" customWidth="1"/>
    <col min="11261" max="11261" width="11.57421875" style="1" customWidth="1"/>
    <col min="11262" max="11262" width="16.00390625" style="1" customWidth="1"/>
    <col min="11263" max="11263" width="86.57421875" style="1" customWidth="1"/>
    <col min="11264" max="11264" width="10.140625" style="1" customWidth="1"/>
    <col min="11265" max="11265" width="18.28125" style="1" customWidth="1"/>
    <col min="11266" max="11267" width="9.140625" style="1" hidden="1" customWidth="1"/>
    <col min="11268" max="11268" width="21.421875" style="1" customWidth="1"/>
    <col min="11269" max="11270" width="9.140625" style="1" hidden="1" customWidth="1"/>
    <col min="11271" max="11271" width="25.7109375" style="1" customWidth="1"/>
    <col min="11272" max="11272" width="9.140625" style="1" hidden="1" customWidth="1"/>
    <col min="11273" max="11273" width="4.7109375" style="1" customWidth="1"/>
    <col min="11274" max="11280" width="9.140625" style="1" hidden="1" customWidth="1"/>
    <col min="11281" max="11281" width="15.57421875" style="1" customWidth="1"/>
    <col min="11282" max="11282" width="18.7109375" style="1" customWidth="1"/>
    <col min="11283" max="11283" width="25.7109375" style="1" customWidth="1"/>
    <col min="11284" max="11284" width="15.57421875" style="1" customWidth="1"/>
    <col min="11285" max="11285" width="18.7109375" style="1" customWidth="1"/>
    <col min="11286" max="11286" width="25.7109375" style="1" customWidth="1"/>
    <col min="11287" max="11287" width="15.57421875" style="1" customWidth="1"/>
    <col min="11288" max="11288" width="18.7109375" style="1" customWidth="1"/>
    <col min="11289" max="11289" width="25.7109375" style="1" customWidth="1"/>
    <col min="11290" max="11290" width="9.140625" style="1" customWidth="1"/>
    <col min="11291" max="11291" width="17.421875" style="1" customWidth="1"/>
    <col min="11292" max="11292" width="9.140625" style="1" customWidth="1"/>
    <col min="11293" max="11293" width="9.421875" style="1" bestFit="1" customWidth="1"/>
    <col min="11294" max="11295" width="12.8515625" style="1" bestFit="1" customWidth="1"/>
    <col min="11296" max="11296" width="9.421875" style="1" bestFit="1" customWidth="1"/>
    <col min="11297" max="11300" width="9.140625" style="1" customWidth="1"/>
    <col min="11301" max="11301" width="9.421875" style="1" bestFit="1" customWidth="1"/>
    <col min="11302" max="11303" width="12.8515625" style="1" bestFit="1" customWidth="1"/>
    <col min="11304" max="11304" width="9.421875" style="1" bestFit="1" customWidth="1"/>
    <col min="11305" max="11308" width="9.140625" style="1" customWidth="1"/>
    <col min="11309" max="11309" width="9.421875" style="1" bestFit="1" customWidth="1"/>
    <col min="11310" max="11311" width="12.8515625" style="1" bestFit="1" customWidth="1"/>
    <col min="11312" max="11312" width="9.421875" style="1" bestFit="1" customWidth="1"/>
    <col min="11313" max="11316" width="9.140625" style="1" customWidth="1"/>
    <col min="11317" max="11317" width="9.421875" style="1" bestFit="1" customWidth="1"/>
    <col min="11318" max="11319" width="12.8515625" style="1" bestFit="1" customWidth="1"/>
    <col min="11320" max="11320" width="9.421875" style="1" bestFit="1" customWidth="1"/>
    <col min="11321" max="11324" width="9.140625" style="1" customWidth="1"/>
    <col min="11325" max="11325" width="9.421875" style="1" bestFit="1" customWidth="1"/>
    <col min="11326" max="11327" width="12.8515625" style="1" bestFit="1" customWidth="1"/>
    <col min="11328" max="11328" width="9.421875" style="1" bestFit="1" customWidth="1"/>
    <col min="11329" max="11332" width="9.140625" style="1" customWidth="1"/>
    <col min="11333" max="11333" width="9.421875" style="1" bestFit="1" customWidth="1"/>
    <col min="11334" max="11335" width="12.8515625" style="1" bestFit="1" customWidth="1"/>
    <col min="11336" max="11336" width="9.421875" style="1" bestFit="1" customWidth="1"/>
    <col min="11337" max="11340" width="9.140625" style="1" customWidth="1"/>
    <col min="11341" max="11341" width="9.421875" style="1" bestFit="1" customWidth="1"/>
    <col min="11342" max="11343" width="12.8515625" style="1" bestFit="1" customWidth="1"/>
    <col min="11344" max="11344" width="9.421875" style="1" bestFit="1" customWidth="1"/>
    <col min="11345" max="11348" width="9.140625" style="1" customWidth="1"/>
    <col min="11349" max="11349" width="9.421875" style="1" bestFit="1" customWidth="1"/>
    <col min="11350" max="11351" width="12.8515625" style="1" bestFit="1" customWidth="1"/>
    <col min="11352" max="11352" width="9.421875" style="1" bestFit="1" customWidth="1"/>
    <col min="11353" max="11356" width="9.140625" style="1" customWidth="1"/>
    <col min="11357" max="11357" width="9.421875" style="1" bestFit="1" customWidth="1"/>
    <col min="11358" max="11359" width="12.8515625" style="1" bestFit="1" customWidth="1"/>
    <col min="11360" max="11360" width="9.421875" style="1" bestFit="1" customWidth="1"/>
    <col min="11361" max="11364" width="9.140625" style="1" customWidth="1"/>
    <col min="11365" max="11365" width="9.421875" style="1" bestFit="1" customWidth="1"/>
    <col min="11366" max="11367" width="12.8515625" style="1" bestFit="1" customWidth="1"/>
    <col min="11368" max="11368" width="9.421875" style="1" bestFit="1" customWidth="1"/>
    <col min="11369" max="11372" width="9.140625" style="1" customWidth="1"/>
    <col min="11373" max="11373" width="9.421875" style="1" bestFit="1" customWidth="1"/>
    <col min="11374" max="11375" width="12.8515625" style="1" bestFit="1" customWidth="1"/>
    <col min="11376" max="11376" width="9.421875" style="1" bestFit="1" customWidth="1"/>
    <col min="11377" max="11380" width="9.140625" style="1" customWidth="1"/>
    <col min="11381" max="11381" width="9.421875" style="1" bestFit="1" customWidth="1"/>
    <col min="11382" max="11383" width="12.8515625" style="1" bestFit="1" customWidth="1"/>
    <col min="11384" max="11384" width="9.421875" style="1" bestFit="1" customWidth="1"/>
    <col min="11385" max="11388" width="9.140625" style="1" customWidth="1"/>
    <col min="11389" max="11389" width="9.421875" style="1" bestFit="1" customWidth="1"/>
    <col min="11390" max="11391" width="12.8515625" style="1" bestFit="1" customWidth="1"/>
    <col min="11392" max="11392" width="9.421875" style="1" bestFit="1" customWidth="1"/>
    <col min="11393" max="11396" width="9.140625" style="1" customWidth="1"/>
    <col min="11397" max="11397" width="9.421875" style="1" bestFit="1" customWidth="1"/>
    <col min="11398" max="11399" width="12.8515625" style="1" bestFit="1" customWidth="1"/>
    <col min="11400" max="11400" width="9.421875" style="1" bestFit="1" customWidth="1"/>
    <col min="11401" max="11404" width="9.140625" style="1" customWidth="1"/>
    <col min="11405" max="11405" width="9.421875" style="1" bestFit="1" customWidth="1"/>
    <col min="11406" max="11407" width="12.8515625" style="1" bestFit="1" customWidth="1"/>
    <col min="11408" max="11408" width="9.421875" style="1" bestFit="1" customWidth="1"/>
    <col min="11409" max="11412" width="9.140625" style="1" customWidth="1"/>
    <col min="11413" max="11413" width="9.421875" style="1" bestFit="1" customWidth="1"/>
    <col min="11414" max="11415" width="12.8515625" style="1" bestFit="1" customWidth="1"/>
    <col min="11416" max="11416" width="9.421875" style="1" bestFit="1" customWidth="1"/>
    <col min="11417" max="11420" width="9.140625" style="1" customWidth="1"/>
    <col min="11421" max="11421" width="9.421875" style="1" bestFit="1" customWidth="1"/>
    <col min="11422" max="11423" width="12.8515625" style="1" bestFit="1" customWidth="1"/>
    <col min="11424" max="11424" width="9.421875" style="1" bestFit="1" customWidth="1"/>
    <col min="11425" max="11428" width="9.140625" style="1" customWidth="1"/>
    <col min="11429" max="11429" width="9.421875" style="1" bestFit="1" customWidth="1"/>
    <col min="11430" max="11431" width="12.8515625" style="1" bestFit="1" customWidth="1"/>
    <col min="11432" max="11432" width="9.421875" style="1" bestFit="1" customWidth="1"/>
    <col min="11433" max="11436" width="9.140625" style="1" customWidth="1"/>
    <col min="11437" max="11437" width="9.421875" style="1" bestFit="1" customWidth="1"/>
    <col min="11438" max="11439" width="12.8515625" style="1" bestFit="1" customWidth="1"/>
    <col min="11440" max="11440" width="9.421875" style="1" bestFit="1" customWidth="1"/>
    <col min="11441" max="11444" width="9.140625" style="1" customWidth="1"/>
    <col min="11445" max="11445" width="9.421875" style="1" bestFit="1" customWidth="1"/>
    <col min="11446" max="11447" width="12.8515625" style="1" bestFit="1" customWidth="1"/>
    <col min="11448" max="11448" width="9.421875" style="1" bestFit="1" customWidth="1"/>
    <col min="11449" max="11452" width="9.140625" style="1" customWidth="1"/>
    <col min="11453" max="11453" width="9.421875" style="1" bestFit="1" customWidth="1"/>
    <col min="11454" max="11455" width="12.8515625" style="1" bestFit="1" customWidth="1"/>
    <col min="11456" max="11456" width="9.421875" style="1" bestFit="1" customWidth="1"/>
    <col min="11457" max="11460" width="9.140625" style="1" customWidth="1"/>
    <col min="11461" max="11461" width="9.421875" style="1" bestFit="1" customWidth="1"/>
    <col min="11462" max="11463" width="12.8515625" style="1" bestFit="1" customWidth="1"/>
    <col min="11464" max="11464" width="9.421875" style="1" bestFit="1" customWidth="1"/>
    <col min="11465" max="11468" width="9.140625" style="1" customWidth="1"/>
    <col min="11469" max="11469" width="9.421875" style="1" bestFit="1" customWidth="1"/>
    <col min="11470" max="11471" width="12.8515625" style="1" bestFit="1" customWidth="1"/>
    <col min="11472" max="11472" width="9.421875" style="1" bestFit="1" customWidth="1"/>
    <col min="11473" max="11476" width="9.140625" style="1" customWidth="1"/>
    <col min="11477" max="11477" width="9.421875" style="1" bestFit="1" customWidth="1"/>
    <col min="11478" max="11479" width="12.8515625" style="1" bestFit="1" customWidth="1"/>
    <col min="11480" max="11480" width="9.421875" style="1" bestFit="1" customWidth="1"/>
    <col min="11481" max="11484" width="9.140625" style="1" customWidth="1"/>
    <col min="11485" max="11485" width="9.421875" style="1" bestFit="1" customWidth="1"/>
    <col min="11486" max="11487" width="12.8515625" style="1" bestFit="1" customWidth="1"/>
    <col min="11488" max="11488" width="9.421875" style="1" bestFit="1" customWidth="1"/>
    <col min="11489" max="11492" width="9.140625" style="1" customWidth="1"/>
    <col min="11493" max="11493" width="9.421875" style="1" bestFit="1" customWidth="1"/>
    <col min="11494" max="11495" width="12.8515625" style="1" bestFit="1" customWidth="1"/>
    <col min="11496" max="11496" width="9.421875" style="1" bestFit="1" customWidth="1"/>
    <col min="11497" max="11500" width="9.140625" style="1" customWidth="1"/>
    <col min="11501" max="11501" width="9.421875" style="1" bestFit="1" customWidth="1"/>
    <col min="11502" max="11503" width="12.8515625" style="1" bestFit="1" customWidth="1"/>
    <col min="11504" max="11504" width="9.421875" style="1" bestFit="1" customWidth="1"/>
    <col min="11505" max="11508" width="9.140625" style="1" customWidth="1"/>
    <col min="11509" max="11509" width="9.421875" style="1" bestFit="1" customWidth="1"/>
    <col min="11510" max="11511" width="12.8515625" style="1" bestFit="1" customWidth="1"/>
    <col min="11512" max="11512" width="9.421875" style="1" bestFit="1" customWidth="1"/>
    <col min="11513" max="11516" width="9.140625" style="1" customWidth="1"/>
    <col min="11517" max="11517" width="11.57421875" style="1" customWidth="1"/>
    <col min="11518" max="11518" width="16.00390625" style="1" customWidth="1"/>
    <col min="11519" max="11519" width="86.57421875" style="1" customWidth="1"/>
    <col min="11520" max="11520" width="10.140625" style="1" customWidth="1"/>
    <col min="11521" max="11521" width="18.28125" style="1" customWidth="1"/>
    <col min="11522" max="11523" width="9.140625" style="1" hidden="1" customWidth="1"/>
    <col min="11524" max="11524" width="21.421875" style="1" customWidth="1"/>
    <col min="11525" max="11526" width="9.140625" style="1" hidden="1" customWidth="1"/>
    <col min="11527" max="11527" width="25.7109375" style="1" customWidth="1"/>
    <col min="11528" max="11528" width="9.140625" style="1" hidden="1" customWidth="1"/>
    <col min="11529" max="11529" width="4.7109375" style="1" customWidth="1"/>
    <col min="11530" max="11536" width="9.140625" style="1" hidden="1" customWidth="1"/>
    <col min="11537" max="11537" width="15.57421875" style="1" customWidth="1"/>
    <col min="11538" max="11538" width="18.7109375" style="1" customWidth="1"/>
    <col min="11539" max="11539" width="25.7109375" style="1" customWidth="1"/>
    <col min="11540" max="11540" width="15.57421875" style="1" customWidth="1"/>
    <col min="11541" max="11541" width="18.7109375" style="1" customWidth="1"/>
    <col min="11542" max="11542" width="25.7109375" style="1" customWidth="1"/>
    <col min="11543" max="11543" width="15.57421875" style="1" customWidth="1"/>
    <col min="11544" max="11544" width="18.7109375" style="1" customWidth="1"/>
    <col min="11545" max="11545" width="25.7109375" style="1" customWidth="1"/>
    <col min="11546" max="11546" width="9.140625" style="1" customWidth="1"/>
    <col min="11547" max="11547" width="17.421875" style="1" customWidth="1"/>
    <col min="11548" max="11548" width="9.140625" style="1" customWidth="1"/>
    <col min="11549" max="11549" width="9.421875" style="1" bestFit="1" customWidth="1"/>
    <col min="11550" max="11551" width="12.8515625" style="1" bestFit="1" customWidth="1"/>
    <col min="11552" max="11552" width="9.421875" style="1" bestFit="1" customWidth="1"/>
    <col min="11553" max="11556" width="9.140625" style="1" customWidth="1"/>
    <col min="11557" max="11557" width="9.421875" style="1" bestFit="1" customWidth="1"/>
    <col min="11558" max="11559" width="12.8515625" style="1" bestFit="1" customWidth="1"/>
    <col min="11560" max="11560" width="9.421875" style="1" bestFit="1" customWidth="1"/>
    <col min="11561" max="11564" width="9.140625" style="1" customWidth="1"/>
    <col min="11565" max="11565" width="9.421875" style="1" bestFit="1" customWidth="1"/>
    <col min="11566" max="11567" width="12.8515625" style="1" bestFit="1" customWidth="1"/>
    <col min="11568" max="11568" width="9.421875" style="1" bestFit="1" customWidth="1"/>
    <col min="11569" max="11572" width="9.140625" style="1" customWidth="1"/>
    <col min="11573" max="11573" width="9.421875" style="1" bestFit="1" customWidth="1"/>
    <col min="11574" max="11575" width="12.8515625" style="1" bestFit="1" customWidth="1"/>
    <col min="11576" max="11576" width="9.421875" style="1" bestFit="1" customWidth="1"/>
    <col min="11577" max="11580" width="9.140625" style="1" customWidth="1"/>
    <col min="11581" max="11581" width="9.421875" style="1" bestFit="1" customWidth="1"/>
    <col min="11582" max="11583" width="12.8515625" style="1" bestFit="1" customWidth="1"/>
    <col min="11584" max="11584" width="9.421875" style="1" bestFit="1" customWidth="1"/>
    <col min="11585" max="11588" width="9.140625" style="1" customWidth="1"/>
    <col min="11589" max="11589" width="9.421875" style="1" bestFit="1" customWidth="1"/>
    <col min="11590" max="11591" width="12.8515625" style="1" bestFit="1" customWidth="1"/>
    <col min="11592" max="11592" width="9.421875" style="1" bestFit="1" customWidth="1"/>
    <col min="11593" max="11596" width="9.140625" style="1" customWidth="1"/>
    <col min="11597" max="11597" width="9.421875" style="1" bestFit="1" customWidth="1"/>
    <col min="11598" max="11599" width="12.8515625" style="1" bestFit="1" customWidth="1"/>
    <col min="11600" max="11600" width="9.421875" style="1" bestFit="1" customWidth="1"/>
    <col min="11601" max="11604" width="9.140625" style="1" customWidth="1"/>
    <col min="11605" max="11605" width="9.421875" style="1" bestFit="1" customWidth="1"/>
    <col min="11606" max="11607" width="12.8515625" style="1" bestFit="1" customWidth="1"/>
    <col min="11608" max="11608" width="9.421875" style="1" bestFit="1" customWidth="1"/>
    <col min="11609" max="11612" width="9.140625" style="1" customWidth="1"/>
    <col min="11613" max="11613" width="9.421875" style="1" bestFit="1" customWidth="1"/>
    <col min="11614" max="11615" width="12.8515625" style="1" bestFit="1" customWidth="1"/>
    <col min="11616" max="11616" width="9.421875" style="1" bestFit="1" customWidth="1"/>
    <col min="11617" max="11620" width="9.140625" style="1" customWidth="1"/>
    <col min="11621" max="11621" width="9.421875" style="1" bestFit="1" customWidth="1"/>
    <col min="11622" max="11623" width="12.8515625" style="1" bestFit="1" customWidth="1"/>
    <col min="11624" max="11624" width="9.421875" style="1" bestFit="1" customWidth="1"/>
    <col min="11625" max="11628" width="9.140625" style="1" customWidth="1"/>
    <col min="11629" max="11629" width="9.421875" style="1" bestFit="1" customWidth="1"/>
    <col min="11630" max="11631" width="12.8515625" style="1" bestFit="1" customWidth="1"/>
    <col min="11632" max="11632" width="9.421875" style="1" bestFit="1" customWidth="1"/>
    <col min="11633" max="11636" width="9.140625" style="1" customWidth="1"/>
    <col min="11637" max="11637" width="9.421875" style="1" bestFit="1" customWidth="1"/>
    <col min="11638" max="11639" width="12.8515625" style="1" bestFit="1" customWidth="1"/>
    <col min="11640" max="11640" width="9.421875" style="1" bestFit="1" customWidth="1"/>
    <col min="11641" max="11644" width="9.140625" style="1" customWidth="1"/>
    <col min="11645" max="11645" width="9.421875" style="1" bestFit="1" customWidth="1"/>
    <col min="11646" max="11647" width="12.8515625" style="1" bestFit="1" customWidth="1"/>
    <col min="11648" max="11648" width="9.421875" style="1" bestFit="1" customWidth="1"/>
    <col min="11649" max="11652" width="9.140625" style="1" customWidth="1"/>
    <col min="11653" max="11653" width="9.421875" style="1" bestFit="1" customWidth="1"/>
    <col min="11654" max="11655" width="12.8515625" style="1" bestFit="1" customWidth="1"/>
    <col min="11656" max="11656" width="9.421875" style="1" bestFit="1" customWidth="1"/>
    <col min="11657" max="11660" width="9.140625" style="1" customWidth="1"/>
    <col min="11661" max="11661" width="9.421875" style="1" bestFit="1" customWidth="1"/>
    <col min="11662" max="11663" width="12.8515625" style="1" bestFit="1" customWidth="1"/>
    <col min="11664" max="11664" width="9.421875" style="1" bestFit="1" customWidth="1"/>
    <col min="11665" max="11668" width="9.140625" style="1" customWidth="1"/>
    <col min="11669" max="11669" width="9.421875" style="1" bestFit="1" customWidth="1"/>
    <col min="11670" max="11671" width="12.8515625" style="1" bestFit="1" customWidth="1"/>
    <col min="11672" max="11672" width="9.421875" style="1" bestFit="1" customWidth="1"/>
    <col min="11673" max="11676" width="9.140625" style="1" customWidth="1"/>
    <col min="11677" max="11677" width="9.421875" style="1" bestFit="1" customWidth="1"/>
    <col min="11678" max="11679" width="12.8515625" style="1" bestFit="1" customWidth="1"/>
    <col min="11680" max="11680" width="9.421875" style="1" bestFit="1" customWidth="1"/>
    <col min="11681" max="11684" width="9.140625" style="1" customWidth="1"/>
    <col min="11685" max="11685" width="9.421875" style="1" bestFit="1" customWidth="1"/>
    <col min="11686" max="11687" width="12.8515625" style="1" bestFit="1" customWidth="1"/>
    <col min="11688" max="11688" width="9.421875" style="1" bestFit="1" customWidth="1"/>
    <col min="11689" max="11692" width="9.140625" style="1" customWidth="1"/>
    <col min="11693" max="11693" width="9.421875" style="1" bestFit="1" customWidth="1"/>
    <col min="11694" max="11695" width="12.8515625" style="1" bestFit="1" customWidth="1"/>
    <col min="11696" max="11696" width="9.421875" style="1" bestFit="1" customWidth="1"/>
    <col min="11697" max="11700" width="9.140625" style="1" customWidth="1"/>
    <col min="11701" max="11701" width="9.421875" style="1" bestFit="1" customWidth="1"/>
    <col min="11702" max="11703" width="12.8515625" style="1" bestFit="1" customWidth="1"/>
    <col min="11704" max="11704" width="9.421875" style="1" bestFit="1" customWidth="1"/>
    <col min="11705" max="11708" width="9.140625" style="1" customWidth="1"/>
    <col min="11709" max="11709" width="9.421875" style="1" bestFit="1" customWidth="1"/>
    <col min="11710" max="11711" width="12.8515625" style="1" bestFit="1" customWidth="1"/>
    <col min="11712" max="11712" width="9.421875" style="1" bestFit="1" customWidth="1"/>
    <col min="11713" max="11716" width="9.140625" style="1" customWidth="1"/>
    <col min="11717" max="11717" width="9.421875" style="1" bestFit="1" customWidth="1"/>
    <col min="11718" max="11719" width="12.8515625" style="1" bestFit="1" customWidth="1"/>
    <col min="11720" max="11720" width="9.421875" style="1" bestFit="1" customWidth="1"/>
    <col min="11721" max="11724" width="9.140625" style="1" customWidth="1"/>
    <col min="11725" max="11725" width="9.421875" style="1" bestFit="1" customWidth="1"/>
    <col min="11726" max="11727" width="12.8515625" style="1" bestFit="1" customWidth="1"/>
    <col min="11728" max="11728" width="9.421875" style="1" bestFit="1" customWidth="1"/>
    <col min="11729" max="11732" width="9.140625" style="1" customWidth="1"/>
    <col min="11733" max="11733" width="9.421875" style="1" bestFit="1" customWidth="1"/>
    <col min="11734" max="11735" width="12.8515625" style="1" bestFit="1" customWidth="1"/>
    <col min="11736" max="11736" width="9.421875" style="1" bestFit="1" customWidth="1"/>
    <col min="11737" max="11740" width="9.140625" style="1" customWidth="1"/>
    <col min="11741" max="11741" width="9.421875" style="1" bestFit="1" customWidth="1"/>
    <col min="11742" max="11743" width="12.8515625" style="1" bestFit="1" customWidth="1"/>
    <col min="11744" max="11744" width="9.421875" style="1" bestFit="1" customWidth="1"/>
    <col min="11745" max="11748" width="9.140625" style="1" customWidth="1"/>
    <col min="11749" max="11749" width="9.421875" style="1" bestFit="1" customWidth="1"/>
    <col min="11750" max="11751" width="12.8515625" style="1" bestFit="1" customWidth="1"/>
    <col min="11752" max="11752" width="9.421875" style="1" bestFit="1" customWidth="1"/>
    <col min="11753" max="11756" width="9.140625" style="1" customWidth="1"/>
    <col min="11757" max="11757" width="9.421875" style="1" bestFit="1" customWidth="1"/>
    <col min="11758" max="11759" width="12.8515625" style="1" bestFit="1" customWidth="1"/>
    <col min="11760" max="11760" width="9.421875" style="1" bestFit="1" customWidth="1"/>
    <col min="11761" max="11764" width="9.140625" style="1" customWidth="1"/>
    <col min="11765" max="11765" width="9.421875" style="1" bestFit="1" customWidth="1"/>
    <col min="11766" max="11767" width="12.8515625" style="1" bestFit="1" customWidth="1"/>
    <col min="11768" max="11768" width="9.421875" style="1" bestFit="1" customWidth="1"/>
    <col min="11769" max="11772" width="9.140625" style="1" customWidth="1"/>
    <col min="11773" max="11773" width="11.57421875" style="1" customWidth="1"/>
    <col min="11774" max="11774" width="16.00390625" style="1" customWidth="1"/>
    <col min="11775" max="11775" width="86.57421875" style="1" customWidth="1"/>
    <col min="11776" max="11776" width="10.140625" style="1" customWidth="1"/>
    <col min="11777" max="11777" width="18.28125" style="1" customWidth="1"/>
    <col min="11778" max="11779" width="9.140625" style="1" hidden="1" customWidth="1"/>
    <col min="11780" max="11780" width="21.421875" style="1" customWidth="1"/>
    <col min="11781" max="11782" width="9.140625" style="1" hidden="1" customWidth="1"/>
    <col min="11783" max="11783" width="25.7109375" style="1" customWidth="1"/>
    <col min="11784" max="11784" width="9.140625" style="1" hidden="1" customWidth="1"/>
    <col min="11785" max="11785" width="4.7109375" style="1" customWidth="1"/>
    <col min="11786" max="11792" width="9.140625" style="1" hidden="1" customWidth="1"/>
    <col min="11793" max="11793" width="15.57421875" style="1" customWidth="1"/>
    <col min="11794" max="11794" width="18.7109375" style="1" customWidth="1"/>
    <col min="11795" max="11795" width="25.7109375" style="1" customWidth="1"/>
    <col min="11796" max="11796" width="15.57421875" style="1" customWidth="1"/>
    <col min="11797" max="11797" width="18.7109375" style="1" customWidth="1"/>
    <col min="11798" max="11798" width="25.7109375" style="1" customWidth="1"/>
    <col min="11799" max="11799" width="15.57421875" style="1" customWidth="1"/>
    <col min="11800" max="11800" width="18.7109375" style="1" customWidth="1"/>
    <col min="11801" max="11801" width="25.7109375" style="1" customWidth="1"/>
    <col min="11802" max="11802" width="9.140625" style="1" customWidth="1"/>
    <col min="11803" max="11803" width="17.421875" style="1" customWidth="1"/>
    <col min="11804" max="11804" width="9.140625" style="1" customWidth="1"/>
    <col min="11805" max="11805" width="9.421875" style="1" bestFit="1" customWidth="1"/>
    <col min="11806" max="11807" width="12.8515625" style="1" bestFit="1" customWidth="1"/>
    <col min="11808" max="11808" width="9.421875" style="1" bestFit="1" customWidth="1"/>
    <col min="11809" max="11812" width="9.140625" style="1" customWidth="1"/>
    <col min="11813" max="11813" width="9.421875" style="1" bestFit="1" customWidth="1"/>
    <col min="11814" max="11815" width="12.8515625" style="1" bestFit="1" customWidth="1"/>
    <col min="11816" max="11816" width="9.421875" style="1" bestFit="1" customWidth="1"/>
    <col min="11817" max="11820" width="9.140625" style="1" customWidth="1"/>
    <col min="11821" max="11821" width="9.421875" style="1" bestFit="1" customWidth="1"/>
    <col min="11822" max="11823" width="12.8515625" style="1" bestFit="1" customWidth="1"/>
    <col min="11824" max="11824" width="9.421875" style="1" bestFit="1" customWidth="1"/>
    <col min="11825" max="11828" width="9.140625" style="1" customWidth="1"/>
    <col min="11829" max="11829" width="9.421875" style="1" bestFit="1" customWidth="1"/>
    <col min="11830" max="11831" width="12.8515625" style="1" bestFit="1" customWidth="1"/>
    <col min="11832" max="11832" width="9.421875" style="1" bestFit="1" customWidth="1"/>
    <col min="11833" max="11836" width="9.140625" style="1" customWidth="1"/>
    <col min="11837" max="11837" width="9.421875" style="1" bestFit="1" customWidth="1"/>
    <col min="11838" max="11839" width="12.8515625" style="1" bestFit="1" customWidth="1"/>
    <col min="11840" max="11840" width="9.421875" style="1" bestFit="1" customWidth="1"/>
    <col min="11841" max="11844" width="9.140625" style="1" customWidth="1"/>
    <col min="11845" max="11845" width="9.421875" style="1" bestFit="1" customWidth="1"/>
    <col min="11846" max="11847" width="12.8515625" style="1" bestFit="1" customWidth="1"/>
    <col min="11848" max="11848" width="9.421875" style="1" bestFit="1" customWidth="1"/>
    <col min="11849" max="11852" width="9.140625" style="1" customWidth="1"/>
    <col min="11853" max="11853" width="9.421875" style="1" bestFit="1" customWidth="1"/>
    <col min="11854" max="11855" width="12.8515625" style="1" bestFit="1" customWidth="1"/>
    <col min="11856" max="11856" width="9.421875" style="1" bestFit="1" customWidth="1"/>
    <col min="11857" max="11860" width="9.140625" style="1" customWidth="1"/>
    <col min="11861" max="11861" width="9.421875" style="1" bestFit="1" customWidth="1"/>
    <col min="11862" max="11863" width="12.8515625" style="1" bestFit="1" customWidth="1"/>
    <col min="11864" max="11864" width="9.421875" style="1" bestFit="1" customWidth="1"/>
    <col min="11865" max="11868" width="9.140625" style="1" customWidth="1"/>
    <col min="11869" max="11869" width="9.421875" style="1" bestFit="1" customWidth="1"/>
    <col min="11870" max="11871" width="12.8515625" style="1" bestFit="1" customWidth="1"/>
    <col min="11872" max="11872" width="9.421875" style="1" bestFit="1" customWidth="1"/>
    <col min="11873" max="11876" width="9.140625" style="1" customWidth="1"/>
    <col min="11877" max="11877" width="9.421875" style="1" bestFit="1" customWidth="1"/>
    <col min="11878" max="11879" width="12.8515625" style="1" bestFit="1" customWidth="1"/>
    <col min="11880" max="11880" width="9.421875" style="1" bestFit="1" customWidth="1"/>
    <col min="11881" max="11884" width="9.140625" style="1" customWidth="1"/>
    <col min="11885" max="11885" width="9.421875" style="1" bestFit="1" customWidth="1"/>
    <col min="11886" max="11887" width="12.8515625" style="1" bestFit="1" customWidth="1"/>
    <col min="11888" max="11888" width="9.421875" style="1" bestFit="1" customWidth="1"/>
    <col min="11889" max="11892" width="9.140625" style="1" customWidth="1"/>
    <col min="11893" max="11893" width="9.421875" style="1" bestFit="1" customWidth="1"/>
    <col min="11894" max="11895" width="12.8515625" style="1" bestFit="1" customWidth="1"/>
    <col min="11896" max="11896" width="9.421875" style="1" bestFit="1" customWidth="1"/>
    <col min="11897" max="11900" width="9.140625" style="1" customWidth="1"/>
    <col min="11901" max="11901" width="9.421875" style="1" bestFit="1" customWidth="1"/>
    <col min="11902" max="11903" width="12.8515625" style="1" bestFit="1" customWidth="1"/>
    <col min="11904" max="11904" width="9.421875" style="1" bestFit="1" customWidth="1"/>
    <col min="11905" max="11908" width="9.140625" style="1" customWidth="1"/>
    <col min="11909" max="11909" width="9.421875" style="1" bestFit="1" customWidth="1"/>
    <col min="11910" max="11911" width="12.8515625" style="1" bestFit="1" customWidth="1"/>
    <col min="11912" max="11912" width="9.421875" style="1" bestFit="1" customWidth="1"/>
    <col min="11913" max="11916" width="9.140625" style="1" customWidth="1"/>
    <col min="11917" max="11917" width="9.421875" style="1" bestFit="1" customWidth="1"/>
    <col min="11918" max="11919" width="12.8515625" style="1" bestFit="1" customWidth="1"/>
    <col min="11920" max="11920" width="9.421875" style="1" bestFit="1" customWidth="1"/>
    <col min="11921" max="11924" width="9.140625" style="1" customWidth="1"/>
    <col min="11925" max="11925" width="9.421875" style="1" bestFit="1" customWidth="1"/>
    <col min="11926" max="11927" width="12.8515625" style="1" bestFit="1" customWidth="1"/>
    <col min="11928" max="11928" width="9.421875" style="1" bestFit="1" customWidth="1"/>
    <col min="11929" max="11932" width="9.140625" style="1" customWidth="1"/>
    <col min="11933" max="11933" width="9.421875" style="1" bestFit="1" customWidth="1"/>
    <col min="11934" max="11935" width="12.8515625" style="1" bestFit="1" customWidth="1"/>
    <col min="11936" max="11936" width="9.421875" style="1" bestFit="1" customWidth="1"/>
    <col min="11937" max="11940" width="9.140625" style="1" customWidth="1"/>
    <col min="11941" max="11941" width="9.421875" style="1" bestFit="1" customWidth="1"/>
    <col min="11942" max="11943" width="12.8515625" style="1" bestFit="1" customWidth="1"/>
    <col min="11944" max="11944" width="9.421875" style="1" bestFit="1" customWidth="1"/>
    <col min="11945" max="11948" width="9.140625" style="1" customWidth="1"/>
    <col min="11949" max="11949" width="9.421875" style="1" bestFit="1" customWidth="1"/>
    <col min="11950" max="11951" width="12.8515625" style="1" bestFit="1" customWidth="1"/>
    <col min="11952" max="11952" width="9.421875" style="1" bestFit="1" customWidth="1"/>
    <col min="11953" max="11956" width="9.140625" style="1" customWidth="1"/>
    <col min="11957" max="11957" width="9.421875" style="1" bestFit="1" customWidth="1"/>
    <col min="11958" max="11959" width="12.8515625" style="1" bestFit="1" customWidth="1"/>
    <col min="11960" max="11960" width="9.421875" style="1" bestFit="1" customWidth="1"/>
    <col min="11961" max="11964" width="9.140625" style="1" customWidth="1"/>
    <col min="11965" max="11965" width="9.421875" style="1" bestFit="1" customWidth="1"/>
    <col min="11966" max="11967" width="12.8515625" style="1" bestFit="1" customWidth="1"/>
    <col min="11968" max="11968" width="9.421875" style="1" bestFit="1" customWidth="1"/>
    <col min="11969" max="11972" width="9.140625" style="1" customWidth="1"/>
    <col min="11973" max="11973" width="9.421875" style="1" bestFit="1" customWidth="1"/>
    <col min="11974" max="11975" width="12.8515625" style="1" bestFit="1" customWidth="1"/>
    <col min="11976" max="11976" width="9.421875" style="1" bestFit="1" customWidth="1"/>
    <col min="11977" max="11980" width="9.140625" style="1" customWidth="1"/>
    <col min="11981" max="11981" width="9.421875" style="1" bestFit="1" customWidth="1"/>
    <col min="11982" max="11983" width="12.8515625" style="1" bestFit="1" customWidth="1"/>
    <col min="11984" max="11984" width="9.421875" style="1" bestFit="1" customWidth="1"/>
    <col min="11985" max="11988" width="9.140625" style="1" customWidth="1"/>
    <col min="11989" max="11989" width="9.421875" style="1" bestFit="1" customWidth="1"/>
    <col min="11990" max="11991" width="12.8515625" style="1" bestFit="1" customWidth="1"/>
    <col min="11992" max="11992" width="9.421875" style="1" bestFit="1" customWidth="1"/>
    <col min="11993" max="11996" width="9.140625" style="1" customWidth="1"/>
    <col min="11997" max="11997" width="9.421875" style="1" bestFit="1" customWidth="1"/>
    <col min="11998" max="11999" width="12.8515625" style="1" bestFit="1" customWidth="1"/>
    <col min="12000" max="12000" width="9.421875" style="1" bestFit="1" customWidth="1"/>
    <col min="12001" max="12004" width="9.140625" style="1" customWidth="1"/>
    <col min="12005" max="12005" width="9.421875" style="1" bestFit="1" customWidth="1"/>
    <col min="12006" max="12007" width="12.8515625" style="1" bestFit="1" customWidth="1"/>
    <col min="12008" max="12008" width="9.421875" style="1" bestFit="1" customWidth="1"/>
    <col min="12009" max="12012" width="9.140625" style="1" customWidth="1"/>
    <col min="12013" max="12013" width="9.421875" style="1" bestFit="1" customWidth="1"/>
    <col min="12014" max="12015" width="12.8515625" style="1" bestFit="1" customWidth="1"/>
    <col min="12016" max="12016" width="9.421875" style="1" bestFit="1" customWidth="1"/>
    <col min="12017" max="12020" width="9.140625" style="1" customWidth="1"/>
    <col min="12021" max="12021" width="9.421875" style="1" bestFit="1" customWidth="1"/>
    <col min="12022" max="12023" width="12.8515625" style="1" bestFit="1" customWidth="1"/>
    <col min="12024" max="12024" width="9.421875" style="1" bestFit="1" customWidth="1"/>
    <col min="12025" max="12028" width="9.140625" style="1" customWidth="1"/>
    <col min="12029" max="12029" width="11.57421875" style="1" customWidth="1"/>
    <col min="12030" max="12030" width="16.00390625" style="1" customWidth="1"/>
    <col min="12031" max="12031" width="86.57421875" style="1" customWidth="1"/>
    <col min="12032" max="12032" width="10.140625" style="1" customWidth="1"/>
    <col min="12033" max="12033" width="18.28125" style="1" customWidth="1"/>
    <col min="12034" max="12035" width="9.140625" style="1" hidden="1" customWidth="1"/>
    <col min="12036" max="12036" width="21.421875" style="1" customWidth="1"/>
    <col min="12037" max="12038" width="9.140625" style="1" hidden="1" customWidth="1"/>
    <col min="12039" max="12039" width="25.7109375" style="1" customWidth="1"/>
    <col min="12040" max="12040" width="9.140625" style="1" hidden="1" customWidth="1"/>
    <col min="12041" max="12041" width="4.7109375" style="1" customWidth="1"/>
    <col min="12042" max="12048" width="9.140625" style="1" hidden="1" customWidth="1"/>
    <col min="12049" max="12049" width="15.57421875" style="1" customWidth="1"/>
    <col min="12050" max="12050" width="18.7109375" style="1" customWidth="1"/>
    <col min="12051" max="12051" width="25.7109375" style="1" customWidth="1"/>
    <col min="12052" max="12052" width="15.57421875" style="1" customWidth="1"/>
    <col min="12053" max="12053" width="18.7109375" style="1" customWidth="1"/>
    <col min="12054" max="12054" width="25.7109375" style="1" customWidth="1"/>
    <col min="12055" max="12055" width="15.57421875" style="1" customWidth="1"/>
    <col min="12056" max="12056" width="18.7109375" style="1" customWidth="1"/>
    <col min="12057" max="12057" width="25.7109375" style="1" customWidth="1"/>
    <col min="12058" max="12058" width="9.140625" style="1" customWidth="1"/>
    <col min="12059" max="12059" width="17.421875" style="1" customWidth="1"/>
    <col min="12060" max="12060" width="9.140625" style="1" customWidth="1"/>
    <col min="12061" max="12061" width="9.421875" style="1" bestFit="1" customWidth="1"/>
    <col min="12062" max="12063" width="12.8515625" style="1" bestFit="1" customWidth="1"/>
    <col min="12064" max="12064" width="9.421875" style="1" bestFit="1" customWidth="1"/>
    <col min="12065" max="12068" width="9.140625" style="1" customWidth="1"/>
    <col min="12069" max="12069" width="9.421875" style="1" bestFit="1" customWidth="1"/>
    <col min="12070" max="12071" width="12.8515625" style="1" bestFit="1" customWidth="1"/>
    <col min="12072" max="12072" width="9.421875" style="1" bestFit="1" customWidth="1"/>
    <col min="12073" max="12076" width="9.140625" style="1" customWidth="1"/>
    <col min="12077" max="12077" width="9.421875" style="1" bestFit="1" customWidth="1"/>
    <col min="12078" max="12079" width="12.8515625" style="1" bestFit="1" customWidth="1"/>
    <col min="12080" max="12080" width="9.421875" style="1" bestFit="1" customWidth="1"/>
    <col min="12081" max="12084" width="9.140625" style="1" customWidth="1"/>
    <col min="12085" max="12085" width="9.421875" style="1" bestFit="1" customWidth="1"/>
    <col min="12086" max="12087" width="12.8515625" style="1" bestFit="1" customWidth="1"/>
    <col min="12088" max="12088" width="9.421875" style="1" bestFit="1" customWidth="1"/>
    <col min="12089" max="12092" width="9.140625" style="1" customWidth="1"/>
    <col min="12093" max="12093" width="9.421875" style="1" bestFit="1" customWidth="1"/>
    <col min="12094" max="12095" width="12.8515625" style="1" bestFit="1" customWidth="1"/>
    <col min="12096" max="12096" width="9.421875" style="1" bestFit="1" customWidth="1"/>
    <col min="12097" max="12100" width="9.140625" style="1" customWidth="1"/>
    <col min="12101" max="12101" width="9.421875" style="1" bestFit="1" customWidth="1"/>
    <col min="12102" max="12103" width="12.8515625" style="1" bestFit="1" customWidth="1"/>
    <col min="12104" max="12104" width="9.421875" style="1" bestFit="1" customWidth="1"/>
    <col min="12105" max="12108" width="9.140625" style="1" customWidth="1"/>
    <col min="12109" max="12109" width="9.421875" style="1" bestFit="1" customWidth="1"/>
    <col min="12110" max="12111" width="12.8515625" style="1" bestFit="1" customWidth="1"/>
    <col min="12112" max="12112" width="9.421875" style="1" bestFit="1" customWidth="1"/>
    <col min="12113" max="12116" width="9.140625" style="1" customWidth="1"/>
    <col min="12117" max="12117" width="9.421875" style="1" bestFit="1" customWidth="1"/>
    <col min="12118" max="12119" width="12.8515625" style="1" bestFit="1" customWidth="1"/>
    <col min="12120" max="12120" width="9.421875" style="1" bestFit="1" customWidth="1"/>
    <col min="12121" max="12124" width="9.140625" style="1" customWidth="1"/>
    <col min="12125" max="12125" width="9.421875" style="1" bestFit="1" customWidth="1"/>
    <col min="12126" max="12127" width="12.8515625" style="1" bestFit="1" customWidth="1"/>
    <col min="12128" max="12128" width="9.421875" style="1" bestFit="1" customWidth="1"/>
    <col min="12129" max="12132" width="9.140625" style="1" customWidth="1"/>
    <col min="12133" max="12133" width="9.421875" style="1" bestFit="1" customWidth="1"/>
    <col min="12134" max="12135" width="12.8515625" style="1" bestFit="1" customWidth="1"/>
    <col min="12136" max="12136" width="9.421875" style="1" bestFit="1" customWidth="1"/>
    <col min="12137" max="12140" width="9.140625" style="1" customWidth="1"/>
    <col min="12141" max="12141" width="9.421875" style="1" bestFit="1" customWidth="1"/>
    <col min="12142" max="12143" width="12.8515625" style="1" bestFit="1" customWidth="1"/>
    <col min="12144" max="12144" width="9.421875" style="1" bestFit="1" customWidth="1"/>
    <col min="12145" max="12148" width="9.140625" style="1" customWidth="1"/>
    <col min="12149" max="12149" width="9.421875" style="1" bestFit="1" customWidth="1"/>
    <col min="12150" max="12151" width="12.8515625" style="1" bestFit="1" customWidth="1"/>
    <col min="12152" max="12152" width="9.421875" style="1" bestFit="1" customWidth="1"/>
    <col min="12153" max="12156" width="9.140625" style="1" customWidth="1"/>
    <col min="12157" max="12157" width="9.421875" style="1" bestFit="1" customWidth="1"/>
    <col min="12158" max="12159" width="12.8515625" style="1" bestFit="1" customWidth="1"/>
    <col min="12160" max="12160" width="9.421875" style="1" bestFit="1" customWidth="1"/>
    <col min="12161" max="12164" width="9.140625" style="1" customWidth="1"/>
    <col min="12165" max="12165" width="9.421875" style="1" bestFit="1" customWidth="1"/>
    <col min="12166" max="12167" width="12.8515625" style="1" bestFit="1" customWidth="1"/>
    <col min="12168" max="12168" width="9.421875" style="1" bestFit="1" customWidth="1"/>
    <col min="12169" max="12172" width="9.140625" style="1" customWidth="1"/>
    <col min="12173" max="12173" width="9.421875" style="1" bestFit="1" customWidth="1"/>
    <col min="12174" max="12175" width="12.8515625" style="1" bestFit="1" customWidth="1"/>
    <col min="12176" max="12176" width="9.421875" style="1" bestFit="1" customWidth="1"/>
    <col min="12177" max="12180" width="9.140625" style="1" customWidth="1"/>
    <col min="12181" max="12181" width="9.421875" style="1" bestFit="1" customWidth="1"/>
    <col min="12182" max="12183" width="12.8515625" style="1" bestFit="1" customWidth="1"/>
    <col min="12184" max="12184" width="9.421875" style="1" bestFit="1" customWidth="1"/>
    <col min="12185" max="12188" width="9.140625" style="1" customWidth="1"/>
    <col min="12189" max="12189" width="9.421875" style="1" bestFit="1" customWidth="1"/>
    <col min="12190" max="12191" width="12.8515625" style="1" bestFit="1" customWidth="1"/>
    <col min="12192" max="12192" width="9.421875" style="1" bestFit="1" customWidth="1"/>
    <col min="12193" max="12196" width="9.140625" style="1" customWidth="1"/>
    <col min="12197" max="12197" width="9.421875" style="1" bestFit="1" customWidth="1"/>
    <col min="12198" max="12199" width="12.8515625" style="1" bestFit="1" customWidth="1"/>
    <col min="12200" max="12200" width="9.421875" style="1" bestFit="1" customWidth="1"/>
    <col min="12201" max="12204" width="9.140625" style="1" customWidth="1"/>
    <col min="12205" max="12205" width="9.421875" style="1" bestFit="1" customWidth="1"/>
    <col min="12206" max="12207" width="12.8515625" style="1" bestFit="1" customWidth="1"/>
    <col min="12208" max="12208" width="9.421875" style="1" bestFit="1" customWidth="1"/>
    <col min="12209" max="12212" width="9.140625" style="1" customWidth="1"/>
    <col min="12213" max="12213" width="9.421875" style="1" bestFit="1" customWidth="1"/>
    <col min="12214" max="12215" width="12.8515625" style="1" bestFit="1" customWidth="1"/>
    <col min="12216" max="12216" width="9.421875" style="1" bestFit="1" customWidth="1"/>
    <col min="12217" max="12220" width="9.140625" style="1" customWidth="1"/>
    <col min="12221" max="12221" width="9.421875" style="1" bestFit="1" customWidth="1"/>
    <col min="12222" max="12223" width="12.8515625" style="1" bestFit="1" customWidth="1"/>
    <col min="12224" max="12224" width="9.421875" style="1" bestFit="1" customWidth="1"/>
    <col min="12225" max="12228" width="9.140625" style="1" customWidth="1"/>
    <col min="12229" max="12229" width="9.421875" style="1" bestFit="1" customWidth="1"/>
    <col min="12230" max="12231" width="12.8515625" style="1" bestFit="1" customWidth="1"/>
    <col min="12232" max="12232" width="9.421875" style="1" bestFit="1" customWidth="1"/>
    <col min="12233" max="12236" width="9.140625" style="1" customWidth="1"/>
    <col min="12237" max="12237" width="9.421875" style="1" bestFit="1" customWidth="1"/>
    <col min="12238" max="12239" width="12.8515625" style="1" bestFit="1" customWidth="1"/>
    <col min="12240" max="12240" width="9.421875" style="1" bestFit="1" customWidth="1"/>
    <col min="12241" max="12244" width="9.140625" style="1" customWidth="1"/>
    <col min="12245" max="12245" width="9.421875" style="1" bestFit="1" customWidth="1"/>
    <col min="12246" max="12247" width="12.8515625" style="1" bestFit="1" customWidth="1"/>
    <col min="12248" max="12248" width="9.421875" style="1" bestFit="1" customWidth="1"/>
    <col min="12249" max="12252" width="9.140625" style="1" customWidth="1"/>
    <col min="12253" max="12253" width="9.421875" style="1" bestFit="1" customWidth="1"/>
    <col min="12254" max="12255" width="12.8515625" style="1" bestFit="1" customWidth="1"/>
    <col min="12256" max="12256" width="9.421875" style="1" bestFit="1" customWidth="1"/>
    <col min="12257" max="12260" width="9.140625" style="1" customWidth="1"/>
    <col min="12261" max="12261" width="9.421875" style="1" bestFit="1" customWidth="1"/>
    <col min="12262" max="12263" width="12.8515625" style="1" bestFit="1" customWidth="1"/>
    <col min="12264" max="12264" width="9.421875" style="1" bestFit="1" customWidth="1"/>
    <col min="12265" max="12268" width="9.140625" style="1" customWidth="1"/>
    <col min="12269" max="12269" width="9.421875" style="1" bestFit="1" customWidth="1"/>
    <col min="12270" max="12271" width="12.8515625" style="1" bestFit="1" customWidth="1"/>
    <col min="12272" max="12272" width="9.421875" style="1" bestFit="1" customWidth="1"/>
    <col min="12273" max="12276" width="9.140625" style="1" customWidth="1"/>
    <col min="12277" max="12277" width="9.421875" style="1" bestFit="1" customWidth="1"/>
    <col min="12278" max="12279" width="12.8515625" style="1" bestFit="1" customWidth="1"/>
    <col min="12280" max="12280" width="9.421875" style="1" bestFit="1" customWidth="1"/>
    <col min="12281" max="12284" width="9.140625" style="1" customWidth="1"/>
    <col min="12285" max="12285" width="11.57421875" style="1" customWidth="1"/>
    <col min="12286" max="12286" width="16.00390625" style="1" customWidth="1"/>
    <col min="12287" max="12287" width="86.57421875" style="1" customWidth="1"/>
    <col min="12288" max="12288" width="10.140625" style="1" customWidth="1"/>
    <col min="12289" max="12289" width="18.28125" style="1" customWidth="1"/>
    <col min="12290" max="12291" width="9.140625" style="1" hidden="1" customWidth="1"/>
    <col min="12292" max="12292" width="21.421875" style="1" customWidth="1"/>
    <col min="12293" max="12294" width="9.140625" style="1" hidden="1" customWidth="1"/>
    <col min="12295" max="12295" width="25.7109375" style="1" customWidth="1"/>
    <col min="12296" max="12296" width="9.140625" style="1" hidden="1" customWidth="1"/>
    <col min="12297" max="12297" width="4.7109375" style="1" customWidth="1"/>
    <col min="12298" max="12304" width="9.140625" style="1" hidden="1" customWidth="1"/>
    <col min="12305" max="12305" width="15.57421875" style="1" customWidth="1"/>
    <col min="12306" max="12306" width="18.7109375" style="1" customWidth="1"/>
    <col min="12307" max="12307" width="25.7109375" style="1" customWidth="1"/>
    <col min="12308" max="12308" width="15.57421875" style="1" customWidth="1"/>
    <col min="12309" max="12309" width="18.7109375" style="1" customWidth="1"/>
    <col min="12310" max="12310" width="25.7109375" style="1" customWidth="1"/>
    <col min="12311" max="12311" width="15.57421875" style="1" customWidth="1"/>
    <col min="12312" max="12312" width="18.7109375" style="1" customWidth="1"/>
    <col min="12313" max="12313" width="25.7109375" style="1" customWidth="1"/>
    <col min="12314" max="12314" width="9.140625" style="1" customWidth="1"/>
    <col min="12315" max="12315" width="17.421875" style="1" customWidth="1"/>
    <col min="12316" max="12316" width="9.140625" style="1" customWidth="1"/>
    <col min="12317" max="12317" width="9.421875" style="1" bestFit="1" customWidth="1"/>
    <col min="12318" max="12319" width="12.8515625" style="1" bestFit="1" customWidth="1"/>
    <col min="12320" max="12320" width="9.421875" style="1" bestFit="1" customWidth="1"/>
    <col min="12321" max="12324" width="9.140625" style="1" customWidth="1"/>
    <col min="12325" max="12325" width="9.421875" style="1" bestFit="1" customWidth="1"/>
    <col min="12326" max="12327" width="12.8515625" style="1" bestFit="1" customWidth="1"/>
    <col min="12328" max="12328" width="9.421875" style="1" bestFit="1" customWidth="1"/>
    <col min="12329" max="12332" width="9.140625" style="1" customWidth="1"/>
    <col min="12333" max="12333" width="9.421875" style="1" bestFit="1" customWidth="1"/>
    <col min="12334" max="12335" width="12.8515625" style="1" bestFit="1" customWidth="1"/>
    <col min="12336" max="12336" width="9.421875" style="1" bestFit="1" customWidth="1"/>
    <col min="12337" max="12340" width="9.140625" style="1" customWidth="1"/>
    <col min="12341" max="12341" width="9.421875" style="1" bestFit="1" customWidth="1"/>
    <col min="12342" max="12343" width="12.8515625" style="1" bestFit="1" customWidth="1"/>
    <col min="12344" max="12344" width="9.421875" style="1" bestFit="1" customWidth="1"/>
    <col min="12345" max="12348" width="9.140625" style="1" customWidth="1"/>
    <col min="12349" max="12349" width="9.421875" style="1" bestFit="1" customWidth="1"/>
    <col min="12350" max="12351" width="12.8515625" style="1" bestFit="1" customWidth="1"/>
    <col min="12352" max="12352" width="9.421875" style="1" bestFit="1" customWidth="1"/>
    <col min="12353" max="12356" width="9.140625" style="1" customWidth="1"/>
    <col min="12357" max="12357" width="9.421875" style="1" bestFit="1" customWidth="1"/>
    <col min="12358" max="12359" width="12.8515625" style="1" bestFit="1" customWidth="1"/>
    <col min="12360" max="12360" width="9.421875" style="1" bestFit="1" customWidth="1"/>
    <col min="12361" max="12364" width="9.140625" style="1" customWidth="1"/>
    <col min="12365" max="12365" width="9.421875" style="1" bestFit="1" customWidth="1"/>
    <col min="12366" max="12367" width="12.8515625" style="1" bestFit="1" customWidth="1"/>
    <col min="12368" max="12368" width="9.421875" style="1" bestFit="1" customWidth="1"/>
    <col min="12369" max="12372" width="9.140625" style="1" customWidth="1"/>
    <col min="12373" max="12373" width="9.421875" style="1" bestFit="1" customWidth="1"/>
    <col min="12374" max="12375" width="12.8515625" style="1" bestFit="1" customWidth="1"/>
    <col min="12376" max="12376" width="9.421875" style="1" bestFit="1" customWidth="1"/>
    <col min="12377" max="12380" width="9.140625" style="1" customWidth="1"/>
    <col min="12381" max="12381" width="9.421875" style="1" bestFit="1" customWidth="1"/>
    <col min="12382" max="12383" width="12.8515625" style="1" bestFit="1" customWidth="1"/>
    <col min="12384" max="12384" width="9.421875" style="1" bestFit="1" customWidth="1"/>
    <col min="12385" max="12388" width="9.140625" style="1" customWidth="1"/>
    <col min="12389" max="12389" width="9.421875" style="1" bestFit="1" customWidth="1"/>
    <col min="12390" max="12391" width="12.8515625" style="1" bestFit="1" customWidth="1"/>
    <col min="12392" max="12392" width="9.421875" style="1" bestFit="1" customWidth="1"/>
    <col min="12393" max="12396" width="9.140625" style="1" customWidth="1"/>
    <col min="12397" max="12397" width="9.421875" style="1" bestFit="1" customWidth="1"/>
    <col min="12398" max="12399" width="12.8515625" style="1" bestFit="1" customWidth="1"/>
    <col min="12400" max="12400" width="9.421875" style="1" bestFit="1" customWidth="1"/>
    <col min="12401" max="12404" width="9.140625" style="1" customWidth="1"/>
    <col min="12405" max="12405" width="9.421875" style="1" bestFit="1" customWidth="1"/>
    <col min="12406" max="12407" width="12.8515625" style="1" bestFit="1" customWidth="1"/>
    <col min="12408" max="12408" width="9.421875" style="1" bestFit="1" customWidth="1"/>
    <col min="12409" max="12412" width="9.140625" style="1" customWidth="1"/>
    <col min="12413" max="12413" width="9.421875" style="1" bestFit="1" customWidth="1"/>
    <col min="12414" max="12415" width="12.8515625" style="1" bestFit="1" customWidth="1"/>
    <col min="12416" max="12416" width="9.421875" style="1" bestFit="1" customWidth="1"/>
    <col min="12417" max="12420" width="9.140625" style="1" customWidth="1"/>
    <col min="12421" max="12421" width="9.421875" style="1" bestFit="1" customWidth="1"/>
    <col min="12422" max="12423" width="12.8515625" style="1" bestFit="1" customWidth="1"/>
    <col min="12424" max="12424" width="9.421875" style="1" bestFit="1" customWidth="1"/>
    <col min="12425" max="12428" width="9.140625" style="1" customWidth="1"/>
    <col min="12429" max="12429" width="9.421875" style="1" bestFit="1" customWidth="1"/>
    <col min="12430" max="12431" width="12.8515625" style="1" bestFit="1" customWidth="1"/>
    <col min="12432" max="12432" width="9.421875" style="1" bestFit="1" customWidth="1"/>
    <col min="12433" max="12436" width="9.140625" style="1" customWidth="1"/>
    <col min="12437" max="12437" width="9.421875" style="1" bestFit="1" customWidth="1"/>
    <col min="12438" max="12439" width="12.8515625" style="1" bestFit="1" customWidth="1"/>
    <col min="12440" max="12440" width="9.421875" style="1" bestFit="1" customWidth="1"/>
    <col min="12441" max="12444" width="9.140625" style="1" customWidth="1"/>
    <col min="12445" max="12445" width="9.421875" style="1" bestFit="1" customWidth="1"/>
    <col min="12446" max="12447" width="12.8515625" style="1" bestFit="1" customWidth="1"/>
    <col min="12448" max="12448" width="9.421875" style="1" bestFit="1" customWidth="1"/>
    <col min="12449" max="12452" width="9.140625" style="1" customWidth="1"/>
    <col min="12453" max="12453" width="9.421875" style="1" bestFit="1" customWidth="1"/>
    <col min="12454" max="12455" width="12.8515625" style="1" bestFit="1" customWidth="1"/>
    <col min="12456" max="12456" width="9.421875" style="1" bestFit="1" customWidth="1"/>
    <col min="12457" max="12460" width="9.140625" style="1" customWidth="1"/>
    <col min="12461" max="12461" width="9.421875" style="1" bestFit="1" customWidth="1"/>
    <col min="12462" max="12463" width="12.8515625" style="1" bestFit="1" customWidth="1"/>
    <col min="12464" max="12464" width="9.421875" style="1" bestFit="1" customWidth="1"/>
    <col min="12465" max="12468" width="9.140625" style="1" customWidth="1"/>
    <col min="12469" max="12469" width="9.421875" style="1" bestFit="1" customWidth="1"/>
    <col min="12470" max="12471" width="12.8515625" style="1" bestFit="1" customWidth="1"/>
    <col min="12472" max="12472" width="9.421875" style="1" bestFit="1" customWidth="1"/>
    <col min="12473" max="12476" width="9.140625" style="1" customWidth="1"/>
    <col min="12477" max="12477" width="9.421875" style="1" bestFit="1" customWidth="1"/>
    <col min="12478" max="12479" width="12.8515625" style="1" bestFit="1" customWidth="1"/>
    <col min="12480" max="12480" width="9.421875" style="1" bestFit="1" customWidth="1"/>
    <col min="12481" max="12484" width="9.140625" style="1" customWidth="1"/>
    <col min="12485" max="12485" width="9.421875" style="1" bestFit="1" customWidth="1"/>
    <col min="12486" max="12487" width="12.8515625" style="1" bestFit="1" customWidth="1"/>
    <col min="12488" max="12488" width="9.421875" style="1" bestFit="1" customWidth="1"/>
    <col min="12489" max="12492" width="9.140625" style="1" customWidth="1"/>
    <col min="12493" max="12493" width="9.421875" style="1" bestFit="1" customWidth="1"/>
    <col min="12494" max="12495" width="12.8515625" style="1" bestFit="1" customWidth="1"/>
    <col min="12496" max="12496" width="9.421875" style="1" bestFit="1" customWidth="1"/>
    <col min="12497" max="12500" width="9.140625" style="1" customWidth="1"/>
    <col min="12501" max="12501" width="9.421875" style="1" bestFit="1" customWidth="1"/>
    <col min="12502" max="12503" width="12.8515625" style="1" bestFit="1" customWidth="1"/>
    <col min="12504" max="12504" width="9.421875" style="1" bestFit="1" customWidth="1"/>
    <col min="12505" max="12508" width="9.140625" style="1" customWidth="1"/>
    <col min="12509" max="12509" width="9.421875" style="1" bestFit="1" customWidth="1"/>
    <col min="12510" max="12511" width="12.8515625" style="1" bestFit="1" customWidth="1"/>
    <col min="12512" max="12512" width="9.421875" style="1" bestFit="1" customWidth="1"/>
    <col min="12513" max="12516" width="9.140625" style="1" customWidth="1"/>
    <col min="12517" max="12517" width="9.421875" style="1" bestFit="1" customWidth="1"/>
    <col min="12518" max="12519" width="12.8515625" style="1" bestFit="1" customWidth="1"/>
    <col min="12520" max="12520" width="9.421875" style="1" bestFit="1" customWidth="1"/>
    <col min="12521" max="12524" width="9.140625" style="1" customWidth="1"/>
    <col min="12525" max="12525" width="9.421875" style="1" bestFit="1" customWidth="1"/>
    <col min="12526" max="12527" width="12.8515625" style="1" bestFit="1" customWidth="1"/>
    <col min="12528" max="12528" width="9.421875" style="1" bestFit="1" customWidth="1"/>
    <col min="12529" max="12532" width="9.140625" style="1" customWidth="1"/>
    <col min="12533" max="12533" width="9.421875" style="1" bestFit="1" customWidth="1"/>
    <col min="12534" max="12535" width="12.8515625" style="1" bestFit="1" customWidth="1"/>
    <col min="12536" max="12536" width="9.421875" style="1" bestFit="1" customWidth="1"/>
    <col min="12537" max="12540" width="9.140625" style="1" customWidth="1"/>
    <col min="12541" max="12541" width="11.57421875" style="1" customWidth="1"/>
    <col min="12542" max="12542" width="16.00390625" style="1" customWidth="1"/>
    <col min="12543" max="12543" width="86.57421875" style="1" customWidth="1"/>
    <col min="12544" max="12544" width="10.140625" style="1" customWidth="1"/>
    <col min="12545" max="12545" width="18.28125" style="1" customWidth="1"/>
    <col min="12546" max="12547" width="9.140625" style="1" hidden="1" customWidth="1"/>
    <col min="12548" max="12548" width="21.421875" style="1" customWidth="1"/>
    <col min="12549" max="12550" width="9.140625" style="1" hidden="1" customWidth="1"/>
    <col min="12551" max="12551" width="25.7109375" style="1" customWidth="1"/>
    <col min="12552" max="12552" width="9.140625" style="1" hidden="1" customWidth="1"/>
    <col min="12553" max="12553" width="4.7109375" style="1" customWidth="1"/>
    <col min="12554" max="12560" width="9.140625" style="1" hidden="1" customWidth="1"/>
    <col min="12561" max="12561" width="15.57421875" style="1" customWidth="1"/>
    <col min="12562" max="12562" width="18.7109375" style="1" customWidth="1"/>
    <col min="12563" max="12563" width="25.7109375" style="1" customWidth="1"/>
    <col min="12564" max="12564" width="15.57421875" style="1" customWidth="1"/>
    <col min="12565" max="12565" width="18.7109375" style="1" customWidth="1"/>
    <col min="12566" max="12566" width="25.7109375" style="1" customWidth="1"/>
    <col min="12567" max="12567" width="15.57421875" style="1" customWidth="1"/>
    <col min="12568" max="12568" width="18.7109375" style="1" customWidth="1"/>
    <col min="12569" max="12569" width="25.7109375" style="1" customWidth="1"/>
    <col min="12570" max="12570" width="9.140625" style="1" customWidth="1"/>
    <col min="12571" max="12571" width="17.421875" style="1" customWidth="1"/>
    <col min="12572" max="12572" width="9.140625" style="1" customWidth="1"/>
    <col min="12573" max="12573" width="9.421875" style="1" bestFit="1" customWidth="1"/>
    <col min="12574" max="12575" width="12.8515625" style="1" bestFit="1" customWidth="1"/>
    <col min="12576" max="12576" width="9.421875" style="1" bestFit="1" customWidth="1"/>
    <col min="12577" max="12580" width="9.140625" style="1" customWidth="1"/>
    <col min="12581" max="12581" width="9.421875" style="1" bestFit="1" customWidth="1"/>
    <col min="12582" max="12583" width="12.8515625" style="1" bestFit="1" customWidth="1"/>
    <col min="12584" max="12584" width="9.421875" style="1" bestFit="1" customWidth="1"/>
    <col min="12585" max="12588" width="9.140625" style="1" customWidth="1"/>
    <col min="12589" max="12589" width="9.421875" style="1" bestFit="1" customWidth="1"/>
    <col min="12590" max="12591" width="12.8515625" style="1" bestFit="1" customWidth="1"/>
    <col min="12592" max="12592" width="9.421875" style="1" bestFit="1" customWidth="1"/>
    <col min="12593" max="12596" width="9.140625" style="1" customWidth="1"/>
    <col min="12597" max="12597" width="9.421875" style="1" bestFit="1" customWidth="1"/>
    <col min="12598" max="12599" width="12.8515625" style="1" bestFit="1" customWidth="1"/>
    <col min="12600" max="12600" width="9.421875" style="1" bestFit="1" customWidth="1"/>
    <col min="12601" max="12604" width="9.140625" style="1" customWidth="1"/>
    <col min="12605" max="12605" width="9.421875" style="1" bestFit="1" customWidth="1"/>
    <col min="12606" max="12607" width="12.8515625" style="1" bestFit="1" customWidth="1"/>
    <col min="12608" max="12608" width="9.421875" style="1" bestFit="1" customWidth="1"/>
    <col min="12609" max="12612" width="9.140625" style="1" customWidth="1"/>
    <col min="12613" max="12613" width="9.421875" style="1" bestFit="1" customWidth="1"/>
    <col min="12614" max="12615" width="12.8515625" style="1" bestFit="1" customWidth="1"/>
    <col min="12616" max="12616" width="9.421875" style="1" bestFit="1" customWidth="1"/>
    <col min="12617" max="12620" width="9.140625" style="1" customWidth="1"/>
    <col min="12621" max="12621" width="9.421875" style="1" bestFit="1" customWidth="1"/>
    <col min="12622" max="12623" width="12.8515625" style="1" bestFit="1" customWidth="1"/>
    <col min="12624" max="12624" width="9.421875" style="1" bestFit="1" customWidth="1"/>
    <col min="12625" max="12628" width="9.140625" style="1" customWidth="1"/>
    <col min="12629" max="12629" width="9.421875" style="1" bestFit="1" customWidth="1"/>
    <col min="12630" max="12631" width="12.8515625" style="1" bestFit="1" customWidth="1"/>
    <col min="12632" max="12632" width="9.421875" style="1" bestFit="1" customWidth="1"/>
    <col min="12633" max="12636" width="9.140625" style="1" customWidth="1"/>
    <col min="12637" max="12637" width="9.421875" style="1" bestFit="1" customWidth="1"/>
    <col min="12638" max="12639" width="12.8515625" style="1" bestFit="1" customWidth="1"/>
    <col min="12640" max="12640" width="9.421875" style="1" bestFit="1" customWidth="1"/>
    <col min="12641" max="12644" width="9.140625" style="1" customWidth="1"/>
    <col min="12645" max="12645" width="9.421875" style="1" bestFit="1" customWidth="1"/>
    <col min="12646" max="12647" width="12.8515625" style="1" bestFit="1" customWidth="1"/>
    <col min="12648" max="12648" width="9.421875" style="1" bestFit="1" customWidth="1"/>
    <col min="12649" max="12652" width="9.140625" style="1" customWidth="1"/>
    <col min="12653" max="12653" width="9.421875" style="1" bestFit="1" customWidth="1"/>
    <col min="12654" max="12655" width="12.8515625" style="1" bestFit="1" customWidth="1"/>
    <col min="12656" max="12656" width="9.421875" style="1" bestFit="1" customWidth="1"/>
    <col min="12657" max="12660" width="9.140625" style="1" customWidth="1"/>
    <col min="12661" max="12661" width="9.421875" style="1" bestFit="1" customWidth="1"/>
    <col min="12662" max="12663" width="12.8515625" style="1" bestFit="1" customWidth="1"/>
    <col min="12664" max="12664" width="9.421875" style="1" bestFit="1" customWidth="1"/>
    <col min="12665" max="12668" width="9.140625" style="1" customWidth="1"/>
    <col min="12669" max="12669" width="9.421875" style="1" bestFit="1" customWidth="1"/>
    <col min="12670" max="12671" width="12.8515625" style="1" bestFit="1" customWidth="1"/>
    <col min="12672" max="12672" width="9.421875" style="1" bestFit="1" customWidth="1"/>
    <col min="12673" max="12676" width="9.140625" style="1" customWidth="1"/>
    <col min="12677" max="12677" width="9.421875" style="1" bestFit="1" customWidth="1"/>
    <col min="12678" max="12679" width="12.8515625" style="1" bestFit="1" customWidth="1"/>
    <col min="12680" max="12680" width="9.421875" style="1" bestFit="1" customWidth="1"/>
    <col min="12681" max="12684" width="9.140625" style="1" customWidth="1"/>
    <col min="12685" max="12685" width="9.421875" style="1" bestFit="1" customWidth="1"/>
    <col min="12686" max="12687" width="12.8515625" style="1" bestFit="1" customWidth="1"/>
    <col min="12688" max="12688" width="9.421875" style="1" bestFit="1" customWidth="1"/>
    <col min="12689" max="12692" width="9.140625" style="1" customWidth="1"/>
    <col min="12693" max="12693" width="9.421875" style="1" bestFit="1" customWidth="1"/>
    <col min="12694" max="12695" width="12.8515625" style="1" bestFit="1" customWidth="1"/>
    <col min="12696" max="12696" width="9.421875" style="1" bestFit="1" customWidth="1"/>
    <col min="12697" max="12700" width="9.140625" style="1" customWidth="1"/>
    <col min="12701" max="12701" width="9.421875" style="1" bestFit="1" customWidth="1"/>
    <col min="12702" max="12703" width="12.8515625" style="1" bestFit="1" customWidth="1"/>
    <col min="12704" max="12704" width="9.421875" style="1" bestFit="1" customWidth="1"/>
    <col min="12705" max="12708" width="9.140625" style="1" customWidth="1"/>
    <col min="12709" max="12709" width="9.421875" style="1" bestFit="1" customWidth="1"/>
    <col min="12710" max="12711" width="12.8515625" style="1" bestFit="1" customWidth="1"/>
    <col min="12712" max="12712" width="9.421875" style="1" bestFit="1" customWidth="1"/>
    <col min="12713" max="12716" width="9.140625" style="1" customWidth="1"/>
    <col min="12717" max="12717" width="9.421875" style="1" bestFit="1" customWidth="1"/>
    <col min="12718" max="12719" width="12.8515625" style="1" bestFit="1" customWidth="1"/>
    <col min="12720" max="12720" width="9.421875" style="1" bestFit="1" customWidth="1"/>
    <col min="12721" max="12724" width="9.140625" style="1" customWidth="1"/>
    <col min="12725" max="12725" width="9.421875" style="1" bestFit="1" customWidth="1"/>
    <col min="12726" max="12727" width="12.8515625" style="1" bestFit="1" customWidth="1"/>
    <col min="12728" max="12728" width="9.421875" style="1" bestFit="1" customWidth="1"/>
    <col min="12729" max="12732" width="9.140625" style="1" customWidth="1"/>
    <col min="12733" max="12733" width="9.421875" style="1" bestFit="1" customWidth="1"/>
    <col min="12734" max="12735" width="12.8515625" style="1" bestFit="1" customWidth="1"/>
    <col min="12736" max="12736" width="9.421875" style="1" bestFit="1" customWidth="1"/>
    <col min="12737" max="12740" width="9.140625" style="1" customWidth="1"/>
    <col min="12741" max="12741" width="9.421875" style="1" bestFit="1" customWidth="1"/>
    <col min="12742" max="12743" width="12.8515625" style="1" bestFit="1" customWidth="1"/>
    <col min="12744" max="12744" width="9.421875" style="1" bestFit="1" customWidth="1"/>
    <col min="12745" max="12748" width="9.140625" style="1" customWidth="1"/>
    <col min="12749" max="12749" width="9.421875" style="1" bestFit="1" customWidth="1"/>
    <col min="12750" max="12751" width="12.8515625" style="1" bestFit="1" customWidth="1"/>
    <col min="12752" max="12752" width="9.421875" style="1" bestFit="1" customWidth="1"/>
    <col min="12753" max="12756" width="9.140625" style="1" customWidth="1"/>
    <col min="12757" max="12757" width="9.421875" style="1" bestFit="1" customWidth="1"/>
    <col min="12758" max="12759" width="12.8515625" style="1" bestFit="1" customWidth="1"/>
    <col min="12760" max="12760" width="9.421875" style="1" bestFit="1" customWidth="1"/>
    <col min="12761" max="12764" width="9.140625" style="1" customWidth="1"/>
    <col min="12765" max="12765" width="9.421875" style="1" bestFit="1" customWidth="1"/>
    <col min="12766" max="12767" width="12.8515625" style="1" bestFit="1" customWidth="1"/>
    <col min="12768" max="12768" width="9.421875" style="1" bestFit="1" customWidth="1"/>
    <col min="12769" max="12772" width="9.140625" style="1" customWidth="1"/>
    <col min="12773" max="12773" width="9.421875" style="1" bestFit="1" customWidth="1"/>
    <col min="12774" max="12775" width="12.8515625" style="1" bestFit="1" customWidth="1"/>
    <col min="12776" max="12776" width="9.421875" style="1" bestFit="1" customWidth="1"/>
    <col min="12777" max="12780" width="9.140625" style="1" customWidth="1"/>
    <col min="12781" max="12781" width="9.421875" style="1" bestFit="1" customWidth="1"/>
    <col min="12782" max="12783" width="12.8515625" style="1" bestFit="1" customWidth="1"/>
    <col min="12784" max="12784" width="9.421875" style="1" bestFit="1" customWidth="1"/>
    <col min="12785" max="12788" width="9.140625" style="1" customWidth="1"/>
    <col min="12789" max="12789" width="9.421875" style="1" bestFit="1" customWidth="1"/>
    <col min="12790" max="12791" width="12.8515625" style="1" bestFit="1" customWidth="1"/>
    <col min="12792" max="12792" width="9.421875" style="1" bestFit="1" customWidth="1"/>
    <col min="12793" max="12796" width="9.140625" style="1" customWidth="1"/>
    <col min="12797" max="12797" width="11.57421875" style="1" customWidth="1"/>
    <col min="12798" max="12798" width="16.00390625" style="1" customWidth="1"/>
    <col min="12799" max="12799" width="86.57421875" style="1" customWidth="1"/>
    <col min="12800" max="12800" width="10.140625" style="1" customWidth="1"/>
    <col min="12801" max="12801" width="18.28125" style="1" customWidth="1"/>
    <col min="12802" max="12803" width="9.140625" style="1" hidden="1" customWidth="1"/>
    <col min="12804" max="12804" width="21.421875" style="1" customWidth="1"/>
    <col min="12805" max="12806" width="9.140625" style="1" hidden="1" customWidth="1"/>
    <col min="12807" max="12807" width="25.7109375" style="1" customWidth="1"/>
    <col min="12808" max="12808" width="9.140625" style="1" hidden="1" customWidth="1"/>
    <col min="12809" max="12809" width="4.7109375" style="1" customWidth="1"/>
    <col min="12810" max="12816" width="9.140625" style="1" hidden="1" customWidth="1"/>
    <col min="12817" max="12817" width="15.57421875" style="1" customWidth="1"/>
    <col min="12818" max="12818" width="18.7109375" style="1" customWidth="1"/>
    <col min="12819" max="12819" width="25.7109375" style="1" customWidth="1"/>
    <col min="12820" max="12820" width="15.57421875" style="1" customWidth="1"/>
    <col min="12821" max="12821" width="18.7109375" style="1" customWidth="1"/>
    <col min="12822" max="12822" width="25.7109375" style="1" customWidth="1"/>
    <col min="12823" max="12823" width="15.57421875" style="1" customWidth="1"/>
    <col min="12824" max="12824" width="18.7109375" style="1" customWidth="1"/>
    <col min="12825" max="12825" width="25.7109375" style="1" customWidth="1"/>
    <col min="12826" max="12826" width="9.140625" style="1" customWidth="1"/>
    <col min="12827" max="12827" width="17.421875" style="1" customWidth="1"/>
    <col min="12828" max="12828" width="9.140625" style="1" customWidth="1"/>
    <col min="12829" max="12829" width="9.421875" style="1" bestFit="1" customWidth="1"/>
    <col min="12830" max="12831" width="12.8515625" style="1" bestFit="1" customWidth="1"/>
    <col min="12832" max="12832" width="9.421875" style="1" bestFit="1" customWidth="1"/>
    <col min="12833" max="12836" width="9.140625" style="1" customWidth="1"/>
    <col min="12837" max="12837" width="9.421875" style="1" bestFit="1" customWidth="1"/>
    <col min="12838" max="12839" width="12.8515625" style="1" bestFit="1" customWidth="1"/>
    <col min="12840" max="12840" width="9.421875" style="1" bestFit="1" customWidth="1"/>
    <col min="12841" max="12844" width="9.140625" style="1" customWidth="1"/>
    <col min="12845" max="12845" width="9.421875" style="1" bestFit="1" customWidth="1"/>
    <col min="12846" max="12847" width="12.8515625" style="1" bestFit="1" customWidth="1"/>
    <col min="12848" max="12848" width="9.421875" style="1" bestFit="1" customWidth="1"/>
    <col min="12849" max="12852" width="9.140625" style="1" customWidth="1"/>
    <col min="12853" max="12853" width="9.421875" style="1" bestFit="1" customWidth="1"/>
    <col min="12854" max="12855" width="12.8515625" style="1" bestFit="1" customWidth="1"/>
    <col min="12856" max="12856" width="9.421875" style="1" bestFit="1" customWidth="1"/>
    <col min="12857" max="12860" width="9.140625" style="1" customWidth="1"/>
    <col min="12861" max="12861" width="9.421875" style="1" bestFit="1" customWidth="1"/>
    <col min="12862" max="12863" width="12.8515625" style="1" bestFit="1" customWidth="1"/>
    <col min="12864" max="12864" width="9.421875" style="1" bestFit="1" customWidth="1"/>
    <col min="12865" max="12868" width="9.140625" style="1" customWidth="1"/>
    <col min="12869" max="12869" width="9.421875" style="1" bestFit="1" customWidth="1"/>
    <col min="12870" max="12871" width="12.8515625" style="1" bestFit="1" customWidth="1"/>
    <col min="12872" max="12872" width="9.421875" style="1" bestFit="1" customWidth="1"/>
    <col min="12873" max="12876" width="9.140625" style="1" customWidth="1"/>
    <col min="12877" max="12877" width="9.421875" style="1" bestFit="1" customWidth="1"/>
    <col min="12878" max="12879" width="12.8515625" style="1" bestFit="1" customWidth="1"/>
    <col min="12880" max="12880" width="9.421875" style="1" bestFit="1" customWidth="1"/>
    <col min="12881" max="12884" width="9.140625" style="1" customWidth="1"/>
    <col min="12885" max="12885" width="9.421875" style="1" bestFit="1" customWidth="1"/>
    <col min="12886" max="12887" width="12.8515625" style="1" bestFit="1" customWidth="1"/>
    <col min="12888" max="12888" width="9.421875" style="1" bestFit="1" customWidth="1"/>
    <col min="12889" max="12892" width="9.140625" style="1" customWidth="1"/>
    <col min="12893" max="12893" width="9.421875" style="1" bestFit="1" customWidth="1"/>
    <col min="12894" max="12895" width="12.8515625" style="1" bestFit="1" customWidth="1"/>
    <col min="12896" max="12896" width="9.421875" style="1" bestFit="1" customWidth="1"/>
    <col min="12897" max="12900" width="9.140625" style="1" customWidth="1"/>
    <col min="12901" max="12901" width="9.421875" style="1" bestFit="1" customWidth="1"/>
    <col min="12902" max="12903" width="12.8515625" style="1" bestFit="1" customWidth="1"/>
    <col min="12904" max="12904" width="9.421875" style="1" bestFit="1" customWidth="1"/>
    <col min="12905" max="12908" width="9.140625" style="1" customWidth="1"/>
    <col min="12909" max="12909" width="9.421875" style="1" bestFit="1" customWidth="1"/>
    <col min="12910" max="12911" width="12.8515625" style="1" bestFit="1" customWidth="1"/>
    <col min="12912" max="12912" width="9.421875" style="1" bestFit="1" customWidth="1"/>
    <col min="12913" max="12916" width="9.140625" style="1" customWidth="1"/>
    <col min="12917" max="12917" width="9.421875" style="1" bestFit="1" customWidth="1"/>
    <col min="12918" max="12919" width="12.8515625" style="1" bestFit="1" customWidth="1"/>
    <col min="12920" max="12920" width="9.421875" style="1" bestFit="1" customWidth="1"/>
    <col min="12921" max="12924" width="9.140625" style="1" customWidth="1"/>
    <col min="12925" max="12925" width="9.421875" style="1" bestFit="1" customWidth="1"/>
    <col min="12926" max="12927" width="12.8515625" style="1" bestFit="1" customWidth="1"/>
    <col min="12928" max="12928" width="9.421875" style="1" bestFit="1" customWidth="1"/>
    <col min="12929" max="12932" width="9.140625" style="1" customWidth="1"/>
    <col min="12933" max="12933" width="9.421875" style="1" bestFit="1" customWidth="1"/>
    <col min="12934" max="12935" width="12.8515625" style="1" bestFit="1" customWidth="1"/>
    <col min="12936" max="12936" width="9.421875" style="1" bestFit="1" customWidth="1"/>
    <col min="12937" max="12940" width="9.140625" style="1" customWidth="1"/>
    <col min="12941" max="12941" width="9.421875" style="1" bestFit="1" customWidth="1"/>
    <col min="12942" max="12943" width="12.8515625" style="1" bestFit="1" customWidth="1"/>
    <col min="12944" max="12944" width="9.421875" style="1" bestFit="1" customWidth="1"/>
    <col min="12945" max="12948" width="9.140625" style="1" customWidth="1"/>
    <col min="12949" max="12949" width="9.421875" style="1" bestFit="1" customWidth="1"/>
    <col min="12950" max="12951" width="12.8515625" style="1" bestFit="1" customWidth="1"/>
    <col min="12952" max="12952" width="9.421875" style="1" bestFit="1" customWidth="1"/>
    <col min="12953" max="12956" width="9.140625" style="1" customWidth="1"/>
    <col min="12957" max="12957" width="9.421875" style="1" bestFit="1" customWidth="1"/>
    <col min="12958" max="12959" width="12.8515625" style="1" bestFit="1" customWidth="1"/>
    <col min="12960" max="12960" width="9.421875" style="1" bestFit="1" customWidth="1"/>
    <col min="12961" max="12964" width="9.140625" style="1" customWidth="1"/>
    <col min="12965" max="12965" width="9.421875" style="1" bestFit="1" customWidth="1"/>
    <col min="12966" max="12967" width="12.8515625" style="1" bestFit="1" customWidth="1"/>
    <col min="12968" max="12968" width="9.421875" style="1" bestFit="1" customWidth="1"/>
    <col min="12969" max="12972" width="9.140625" style="1" customWidth="1"/>
    <col min="12973" max="12973" width="9.421875" style="1" bestFit="1" customWidth="1"/>
    <col min="12974" max="12975" width="12.8515625" style="1" bestFit="1" customWidth="1"/>
    <col min="12976" max="12976" width="9.421875" style="1" bestFit="1" customWidth="1"/>
    <col min="12977" max="12980" width="9.140625" style="1" customWidth="1"/>
    <col min="12981" max="12981" width="9.421875" style="1" bestFit="1" customWidth="1"/>
    <col min="12982" max="12983" width="12.8515625" style="1" bestFit="1" customWidth="1"/>
    <col min="12984" max="12984" width="9.421875" style="1" bestFit="1" customWidth="1"/>
    <col min="12985" max="12988" width="9.140625" style="1" customWidth="1"/>
    <col min="12989" max="12989" width="9.421875" style="1" bestFit="1" customWidth="1"/>
    <col min="12990" max="12991" width="12.8515625" style="1" bestFit="1" customWidth="1"/>
    <col min="12992" max="12992" width="9.421875" style="1" bestFit="1" customWidth="1"/>
    <col min="12993" max="12996" width="9.140625" style="1" customWidth="1"/>
    <col min="12997" max="12997" width="9.421875" style="1" bestFit="1" customWidth="1"/>
    <col min="12998" max="12999" width="12.8515625" style="1" bestFit="1" customWidth="1"/>
    <col min="13000" max="13000" width="9.421875" style="1" bestFit="1" customWidth="1"/>
    <col min="13001" max="13004" width="9.140625" style="1" customWidth="1"/>
    <col min="13005" max="13005" width="9.421875" style="1" bestFit="1" customWidth="1"/>
    <col min="13006" max="13007" width="12.8515625" style="1" bestFit="1" customWidth="1"/>
    <col min="13008" max="13008" width="9.421875" style="1" bestFit="1" customWidth="1"/>
    <col min="13009" max="13012" width="9.140625" style="1" customWidth="1"/>
    <col min="13013" max="13013" width="9.421875" style="1" bestFit="1" customWidth="1"/>
    <col min="13014" max="13015" width="12.8515625" style="1" bestFit="1" customWidth="1"/>
    <col min="13016" max="13016" width="9.421875" style="1" bestFit="1" customWidth="1"/>
    <col min="13017" max="13020" width="9.140625" style="1" customWidth="1"/>
    <col min="13021" max="13021" width="9.421875" style="1" bestFit="1" customWidth="1"/>
    <col min="13022" max="13023" width="12.8515625" style="1" bestFit="1" customWidth="1"/>
    <col min="13024" max="13024" width="9.421875" style="1" bestFit="1" customWidth="1"/>
    <col min="13025" max="13028" width="9.140625" style="1" customWidth="1"/>
    <col min="13029" max="13029" width="9.421875" style="1" bestFit="1" customWidth="1"/>
    <col min="13030" max="13031" width="12.8515625" style="1" bestFit="1" customWidth="1"/>
    <col min="13032" max="13032" width="9.421875" style="1" bestFit="1" customWidth="1"/>
    <col min="13033" max="13036" width="9.140625" style="1" customWidth="1"/>
    <col min="13037" max="13037" width="9.421875" style="1" bestFit="1" customWidth="1"/>
    <col min="13038" max="13039" width="12.8515625" style="1" bestFit="1" customWidth="1"/>
    <col min="13040" max="13040" width="9.421875" style="1" bestFit="1" customWidth="1"/>
    <col min="13041" max="13044" width="9.140625" style="1" customWidth="1"/>
    <col min="13045" max="13045" width="9.421875" style="1" bestFit="1" customWidth="1"/>
    <col min="13046" max="13047" width="12.8515625" style="1" bestFit="1" customWidth="1"/>
    <col min="13048" max="13048" width="9.421875" style="1" bestFit="1" customWidth="1"/>
    <col min="13049" max="13052" width="9.140625" style="1" customWidth="1"/>
    <col min="13053" max="13053" width="11.57421875" style="1" customWidth="1"/>
    <col min="13054" max="13054" width="16.00390625" style="1" customWidth="1"/>
    <col min="13055" max="13055" width="86.57421875" style="1" customWidth="1"/>
    <col min="13056" max="13056" width="10.140625" style="1" customWidth="1"/>
    <col min="13057" max="13057" width="18.28125" style="1" customWidth="1"/>
    <col min="13058" max="13059" width="9.140625" style="1" hidden="1" customWidth="1"/>
    <col min="13060" max="13060" width="21.421875" style="1" customWidth="1"/>
    <col min="13061" max="13062" width="9.140625" style="1" hidden="1" customWidth="1"/>
    <col min="13063" max="13063" width="25.7109375" style="1" customWidth="1"/>
    <col min="13064" max="13064" width="9.140625" style="1" hidden="1" customWidth="1"/>
    <col min="13065" max="13065" width="4.7109375" style="1" customWidth="1"/>
    <col min="13066" max="13072" width="9.140625" style="1" hidden="1" customWidth="1"/>
    <col min="13073" max="13073" width="15.57421875" style="1" customWidth="1"/>
    <col min="13074" max="13074" width="18.7109375" style="1" customWidth="1"/>
    <col min="13075" max="13075" width="25.7109375" style="1" customWidth="1"/>
    <col min="13076" max="13076" width="15.57421875" style="1" customWidth="1"/>
    <col min="13077" max="13077" width="18.7109375" style="1" customWidth="1"/>
    <col min="13078" max="13078" width="25.7109375" style="1" customWidth="1"/>
    <col min="13079" max="13079" width="15.57421875" style="1" customWidth="1"/>
    <col min="13080" max="13080" width="18.7109375" style="1" customWidth="1"/>
    <col min="13081" max="13081" width="25.7109375" style="1" customWidth="1"/>
    <col min="13082" max="13082" width="9.140625" style="1" customWidth="1"/>
    <col min="13083" max="13083" width="17.421875" style="1" customWidth="1"/>
    <col min="13084" max="13084" width="9.140625" style="1" customWidth="1"/>
    <col min="13085" max="13085" width="9.421875" style="1" bestFit="1" customWidth="1"/>
    <col min="13086" max="13087" width="12.8515625" style="1" bestFit="1" customWidth="1"/>
    <col min="13088" max="13088" width="9.421875" style="1" bestFit="1" customWidth="1"/>
    <col min="13089" max="13092" width="9.140625" style="1" customWidth="1"/>
    <col min="13093" max="13093" width="9.421875" style="1" bestFit="1" customWidth="1"/>
    <col min="13094" max="13095" width="12.8515625" style="1" bestFit="1" customWidth="1"/>
    <col min="13096" max="13096" width="9.421875" style="1" bestFit="1" customWidth="1"/>
    <col min="13097" max="13100" width="9.140625" style="1" customWidth="1"/>
    <col min="13101" max="13101" width="9.421875" style="1" bestFit="1" customWidth="1"/>
    <col min="13102" max="13103" width="12.8515625" style="1" bestFit="1" customWidth="1"/>
    <col min="13104" max="13104" width="9.421875" style="1" bestFit="1" customWidth="1"/>
    <col min="13105" max="13108" width="9.140625" style="1" customWidth="1"/>
    <col min="13109" max="13109" width="9.421875" style="1" bestFit="1" customWidth="1"/>
    <col min="13110" max="13111" width="12.8515625" style="1" bestFit="1" customWidth="1"/>
    <col min="13112" max="13112" width="9.421875" style="1" bestFit="1" customWidth="1"/>
    <col min="13113" max="13116" width="9.140625" style="1" customWidth="1"/>
    <col min="13117" max="13117" width="9.421875" style="1" bestFit="1" customWidth="1"/>
    <col min="13118" max="13119" width="12.8515625" style="1" bestFit="1" customWidth="1"/>
    <col min="13120" max="13120" width="9.421875" style="1" bestFit="1" customWidth="1"/>
    <col min="13121" max="13124" width="9.140625" style="1" customWidth="1"/>
    <col min="13125" max="13125" width="9.421875" style="1" bestFit="1" customWidth="1"/>
    <col min="13126" max="13127" width="12.8515625" style="1" bestFit="1" customWidth="1"/>
    <col min="13128" max="13128" width="9.421875" style="1" bestFit="1" customWidth="1"/>
    <col min="13129" max="13132" width="9.140625" style="1" customWidth="1"/>
    <col min="13133" max="13133" width="9.421875" style="1" bestFit="1" customWidth="1"/>
    <col min="13134" max="13135" width="12.8515625" style="1" bestFit="1" customWidth="1"/>
    <col min="13136" max="13136" width="9.421875" style="1" bestFit="1" customWidth="1"/>
    <col min="13137" max="13140" width="9.140625" style="1" customWidth="1"/>
    <col min="13141" max="13141" width="9.421875" style="1" bestFit="1" customWidth="1"/>
    <col min="13142" max="13143" width="12.8515625" style="1" bestFit="1" customWidth="1"/>
    <col min="13144" max="13144" width="9.421875" style="1" bestFit="1" customWidth="1"/>
    <col min="13145" max="13148" width="9.140625" style="1" customWidth="1"/>
    <col min="13149" max="13149" width="9.421875" style="1" bestFit="1" customWidth="1"/>
    <col min="13150" max="13151" width="12.8515625" style="1" bestFit="1" customWidth="1"/>
    <col min="13152" max="13152" width="9.421875" style="1" bestFit="1" customWidth="1"/>
    <col min="13153" max="13156" width="9.140625" style="1" customWidth="1"/>
    <col min="13157" max="13157" width="9.421875" style="1" bestFit="1" customWidth="1"/>
    <col min="13158" max="13159" width="12.8515625" style="1" bestFit="1" customWidth="1"/>
    <col min="13160" max="13160" width="9.421875" style="1" bestFit="1" customWidth="1"/>
    <col min="13161" max="13164" width="9.140625" style="1" customWidth="1"/>
    <col min="13165" max="13165" width="9.421875" style="1" bestFit="1" customWidth="1"/>
    <col min="13166" max="13167" width="12.8515625" style="1" bestFit="1" customWidth="1"/>
    <col min="13168" max="13168" width="9.421875" style="1" bestFit="1" customWidth="1"/>
    <col min="13169" max="13172" width="9.140625" style="1" customWidth="1"/>
    <col min="13173" max="13173" width="9.421875" style="1" bestFit="1" customWidth="1"/>
    <col min="13174" max="13175" width="12.8515625" style="1" bestFit="1" customWidth="1"/>
    <col min="13176" max="13176" width="9.421875" style="1" bestFit="1" customWidth="1"/>
    <col min="13177" max="13180" width="9.140625" style="1" customWidth="1"/>
    <col min="13181" max="13181" width="9.421875" style="1" bestFit="1" customWidth="1"/>
    <col min="13182" max="13183" width="12.8515625" style="1" bestFit="1" customWidth="1"/>
    <col min="13184" max="13184" width="9.421875" style="1" bestFit="1" customWidth="1"/>
    <col min="13185" max="13188" width="9.140625" style="1" customWidth="1"/>
    <col min="13189" max="13189" width="9.421875" style="1" bestFit="1" customWidth="1"/>
    <col min="13190" max="13191" width="12.8515625" style="1" bestFit="1" customWidth="1"/>
    <col min="13192" max="13192" width="9.421875" style="1" bestFit="1" customWidth="1"/>
    <col min="13193" max="13196" width="9.140625" style="1" customWidth="1"/>
    <col min="13197" max="13197" width="9.421875" style="1" bestFit="1" customWidth="1"/>
    <col min="13198" max="13199" width="12.8515625" style="1" bestFit="1" customWidth="1"/>
    <col min="13200" max="13200" width="9.421875" style="1" bestFit="1" customWidth="1"/>
    <col min="13201" max="13204" width="9.140625" style="1" customWidth="1"/>
    <col min="13205" max="13205" width="9.421875" style="1" bestFit="1" customWidth="1"/>
    <col min="13206" max="13207" width="12.8515625" style="1" bestFit="1" customWidth="1"/>
    <col min="13208" max="13208" width="9.421875" style="1" bestFit="1" customWidth="1"/>
    <col min="13209" max="13212" width="9.140625" style="1" customWidth="1"/>
    <col min="13213" max="13213" width="9.421875" style="1" bestFit="1" customWidth="1"/>
    <col min="13214" max="13215" width="12.8515625" style="1" bestFit="1" customWidth="1"/>
    <col min="13216" max="13216" width="9.421875" style="1" bestFit="1" customWidth="1"/>
    <col min="13217" max="13220" width="9.140625" style="1" customWidth="1"/>
    <col min="13221" max="13221" width="9.421875" style="1" bestFit="1" customWidth="1"/>
    <col min="13222" max="13223" width="12.8515625" style="1" bestFit="1" customWidth="1"/>
    <col min="13224" max="13224" width="9.421875" style="1" bestFit="1" customWidth="1"/>
    <col min="13225" max="13228" width="9.140625" style="1" customWidth="1"/>
    <col min="13229" max="13229" width="9.421875" style="1" bestFit="1" customWidth="1"/>
    <col min="13230" max="13231" width="12.8515625" style="1" bestFit="1" customWidth="1"/>
    <col min="13232" max="13232" width="9.421875" style="1" bestFit="1" customWidth="1"/>
    <col min="13233" max="13236" width="9.140625" style="1" customWidth="1"/>
    <col min="13237" max="13237" width="9.421875" style="1" bestFit="1" customWidth="1"/>
    <col min="13238" max="13239" width="12.8515625" style="1" bestFit="1" customWidth="1"/>
    <col min="13240" max="13240" width="9.421875" style="1" bestFit="1" customWidth="1"/>
    <col min="13241" max="13244" width="9.140625" style="1" customWidth="1"/>
    <col min="13245" max="13245" width="9.421875" style="1" bestFit="1" customWidth="1"/>
    <col min="13246" max="13247" width="12.8515625" style="1" bestFit="1" customWidth="1"/>
    <col min="13248" max="13248" width="9.421875" style="1" bestFit="1" customWidth="1"/>
    <col min="13249" max="13252" width="9.140625" style="1" customWidth="1"/>
    <col min="13253" max="13253" width="9.421875" style="1" bestFit="1" customWidth="1"/>
    <col min="13254" max="13255" width="12.8515625" style="1" bestFit="1" customWidth="1"/>
    <col min="13256" max="13256" width="9.421875" style="1" bestFit="1" customWidth="1"/>
    <col min="13257" max="13260" width="9.140625" style="1" customWidth="1"/>
    <col min="13261" max="13261" width="9.421875" style="1" bestFit="1" customWidth="1"/>
    <col min="13262" max="13263" width="12.8515625" style="1" bestFit="1" customWidth="1"/>
    <col min="13264" max="13264" width="9.421875" style="1" bestFit="1" customWidth="1"/>
    <col min="13265" max="13268" width="9.140625" style="1" customWidth="1"/>
    <col min="13269" max="13269" width="9.421875" style="1" bestFit="1" customWidth="1"/>
    <col min="13270" max="13271" width="12.8515625" style="1" bestFit="1" customWidth="1"/>
    <col min="13272" max="13272" width="9.421875" style="1" bestFit="1" customWidth="1"/>
    <col min="13273" max="13276" width="9.140625" style="1" customWidth="1"/>
    <col min="13277" max="13277" width="9.421875" style="1" bestFit="1" customWidth="1"/>
    <col min="13278" max="13279" width="12.8515625" style="1" bestFit="1" customWidth="1"/>
    <col min="13280" max="13280" width="9.421875" style="1" bestFit="1" customWidth="1"/>
    <col min="13281" max="13284" width="9.140625" style="1" customWidth="1"/>
    <col min="13285" max="13285" width="9.421875" style="1" bestFit="1" customWidth="1"/>
    <col min="13286" max="13287" width="12.8515625" style="1" bestFit="1" customWidth="1"/>
    <col min="13288" max="13288" width="9.421875" style="1" bestFit="1" customWidth="1"/>
    <col min="13289" max="13292" width="9.140625" style="1" customWidth="1"/>
    <col min="13293" max="13293" width="9.421875" style="1" bestFit="1" customWidth="1"/>
    <col min="13294" max="13295" width="12.8515625" style="1" bestFit="1" customWidth="1"/>
    <col min="13296" max="13296" width="9.421875" style="1" bestFit="1" customWidth="1"/>
    <col min="13297" max="13300" width="9.140625" style="1" customWidth="1"/>
    <col min="13301" max="13301" width="9.421875" style="1" bestFit="1" customWidth="1"/>
    <col min="13302" max="13303" width="12.8515625" style="1" bestFit="1" customWidth="1"/>
    <col min="13304" max="13304" width="9.421875" style="1" bestFit="1" customWidth="1"/>
    <col min="13305" max="13308" width="9.140625" style="1" customWidth="1"/>
    <col min="13309" max="13309" width="11.57421875" style="1" customWidth="1"/>
    <col min="13310" max="13310" width="16.00390625" style="1" customWidth="1"/>
    <col min="13311" max="13311" width="86.57421875" style="1" customWidth="1"/>
    <col min="13312" max="13312" width="10.140625" style="1" customWidth="1"/>
    <col min="13313" max="13313" width="18.28125" style="1" customWidth="1"/>
    <col min="13314" max="13315" width="9.140625" style="1" hidden="1" customWidth="1"/>
    <col min="13316" max="13316" width="21.421875" style="1" customWidth="1"/>
    <col min="13317" max="13318" width="9.140625" style="1" hidden="1" customWidth="1"/>
    <col min="13319" max="13319" width="25.7109375" style="1" customWidth="1"/>
    <col min="13320" max="13320" width="9.140625" style="1" hidden="1" customWidth="1"/>
    <col min="13321" max="13321" width="4.7109375" style="1" customWidth="1"/>
    <col min="13322" max="13328" width="9.140625" style="1" hidden="1" customWidth="1"/>
    <col min="13329" max="13329" width="15.57421875" style="1" customWidth="1"/>
    <col min="13330" max="13330" width="18.7109375" style="1" customWidth="1"/>
    <col min="13331" max="13331" width="25.7109375" style="1" customWidth="1"/>
    <col min="13332" max="13332" width="15.57421875" style="1" customWidth="1"/>
    <col min="13333" max="13333" width="18.7109375" style="1" customWidth="1"/>
    <col min="13334" max="13334" width="25.7109375" style="1" customWidth="1"/>
    <col min="13335" max="13335" width="15.57421875" style="1" customWidth="1"/>
    <col min="13336" max="13336" width="18.7109375" style="1" customWidth="1"/>
    <col min="13337" max="13337" width="25.7109375" style="1" customWidth="1"/>
    <col min="13338" max="13338" width="9.140625" style="1" customWidth="1"/>
    <col min="13339" max="13339" width="17.421875" style="1" customWidth="1"/>
    <col min="13340" max="13340" width="9.140625" style="1" customWidth="1"/>
    <col min="13341" max="13341" width="9.421875" style="1" bestFit="1" customWidth="1"/>
    <col min="13342" max="13343" width="12.8515625" style="1" bestFit="1" customWidth="1"/>
    <col min="13344" max="13344" width="9.421875" style="1" bestFit="1" customWidth="1"/>
    <col min="13345" max="13348" width="9.140625" style="1" customWidth="1"/>
    <col min="13349" max="13349" width="9.421875" style="1" bestFit="1" customWidth="1"/>
    <col min="13350" max="13351" width="12.8515625" style="1" bestFit="1" customWidth="1"/>
    <col min="13352" max="13352" width="9.421875" style="1" bestFit="1" customWidth="1"/>
    <col min="13353" max="13356" width="9.140625" style="1" customWidth="1"/>
    <col min="13357" max="13357" width="9.421875" style="1" bestFit="1" customWidth="1"/>
    <col min="13358" max="13359" width="12.8515625" style="1" bestFit="1" customWidth="1"/>
    <col min="13360" max="13360" width="9.421875" style="1" bestFit="1" customWidth="1"/>
    <col min="13361" max="13364" width="9.140625" style="1" customWidth="1"/>
    <col min="13365" max="13365" width="9.421875" style="1" bestFit="1" customWidth="1"/>
    <col min="13366" max="13367" width="12.8515625" style="1" bestFit="1" customWidth="1"/>
    <col min="13368" max="13368" width="9.421875" style="1" bestFit="1" customWidth="1"/>
    <col min="13369" max="13372" width="9.140625" style="1" customWidth="1"/>
    <col min="13373" max="13373" width="9.421875" style="1" bestFit="1" customWidth="1"/>
    <col min="13374" max="13375" width="12.8515625" style="1" bestFit="1" customWidth="1"/>
    <col min="13376" max="13376" width="9.421875" style="1" bestFit="1" customWidth="1"/>
    <col min="13377" max="13380" width="9.140625" style="1" customWidth="1"/>
    <col min="13381" max="13381" width="9.421875" style="1" bestFit="1" customWidth="1"/>
    <col min="13382" max="13383" width="12.8515625" style="1" bestFit="1" customWidth="1"/>
    <col min="13384" max="13384" width="9.421875" style="1" bestFit="1" customWidth="1"/>
    <col min="13385" max="13388" width="9.140625" style="1" customWidth="1"/>
    <col min="13389" max="13389" width="9.421875" style="1" bestFit="1" customWidth="1"/>
    <col min="13390" max="13391" width="12.8515625" style="1" bestFit="1" customWidth="1"/>
    <col min="13392" max="13392" width="9.421875" style="1" bestFit="1" customWidth="1"/>
    <col min="13393" max="13396" width="9.140625" style="1" customWidth="1"/>
    <col min="13397" max="13397" width="9.421875" style="1" bestFit="1" customWidth="1"/>
    <col min="13398" max="13399" width="12.8515625" style="1" bestFit="1" customWidth="1"/>
    <col min="13400" max="13400" width="9.421875" style="1" bestFit="1" customWidth="1"/>
    <col min="13401" max="13404" width="9.140625" style="1" customWidth="1"/>
    <col min="13405" max="13405" width="9.421875" style="1" bestFit="1" customWidth="1"/>
    <col min="13406" max="13407" width="12.8515625" style="1" bestFit="1" customWidth="1"/>
    <col min="13408" max="13408" width="9.421875" style="1" bestFit="1" customWidth="1"/>
    <col min="13409" max="13412" width="9.140625" style="1" customWidth="1"/>
    <col min="13413" max="13413" width="9.421875" style="1" bestFit="1" customWidth="1"/>
    <col min="13414" max="13415" width="12.8515625" style="1" bestFit="1" customWidth="1"/>
    <col min="13416" max="13416" width="9.421875" style="1" bestFit="1" customWidth="1"/>
    <col min="13417" max="13420" width="9.140625" style="1" customWidth="1"/>
    <col min="13421" max="13421" width="9.421875" style="1" bestFit="1" customWidth="1"/>
    <col min="13422" max="13423" width="12.8515625" style="1" bestFit="1" customWidth="1"/>
    <col min="13424" max="13424" width="9.421875" style="1" bestFit="1" customWidth="1"/>
    <col min="13425" max="13428" width="9.140625" style="1" customWidth="1"/>
    <col min="13429" max="13429" width="9.421875" style="1" bestFit="1" customWidth="1"/>
    <col min="13430" max="13431" width="12.8515625" style="1" bestFit="1" customWidth="1"/>
    <col min="13432" max="13432" width="9.421875" style="1" bestFit="1" customWidth="1"/>
    <col min="13433" max="13436" width="9.140625" style="1" customWidth="1"/>
    <col min="13437" max="13437" width="9.421875" style="1" bestFit="1" customWidth="1"/>
    <col min="13438" max="13439" width="12.8515625" style="1" bestFit="1" customWidth="1"/>
    <col min="13440" max="13440" width="9.421875" style="1" bestFit="1" customWidth="1"/>
    <col min="13441" max="13444" width="9.140625" style="1" customWidth="1"/>
    <col min="13445" max="13445" width="9.421875" style="1" bestFit="1" customWidth="1"/>
    <col min="13446" max="13447" width="12.8515625" style="1" bestFit="1" customWidth="1"/>
    <col min="13448" max="13448" width="9.421875" style="1" bestFit="1" customWidth="1"/>
    <col min="13449" max="13452" width="9.140625" style="1" customWidth="1"/>
    <col min="13453" max="13453" width="9.421875" style="1" bestFit="1" customWidth="1"/>
    <col min="13454" max="13455" width="12.8515625" style="1" bestFit="1" customWidth="1"/>
    <col min="13456" max="13456" width="9.421875" style="1" bestFit="1" customWidth="1"/>
    <col min="13457" max="13460" width="9.140625" style="1" customWidth="1"/>
    <col min="13461" max="13461" width="9.421875" style="1" bestFit="1" customWidth="1"/>
    <col min="13462" max="13463" width="12.8515625" style="1" bestFit="1" customWidth="1"/>
    <col min="13464" max="13464" width="9.421875" style="1" bestFit="1" customWidth="1"/>
    <col min="13465" max="13468" width="9.140625" style="1" customWidth="1"/>
    <col min="13469" max="13469" width="9.421875" style="1" bestFit="1" customWidth="1"/>
    <col min="13470" max="13471" width="12.8515625" style="1" bestFit="1" customWidth="1"/>
    <col min="13472" max="13472" width="9.421875" style="1" bestFit="1" customWidth="1"/>
    <col min="13473" max="13476" width="9.140625" style="1" customWidth="1"/>
    <col min="13477" max="13477" width="9.421875" style="1" bestFit="1" customWidth="1"/>
    <col min="13478" max="13479" width="12.8515625" style="1" bestFit="1" customWidth="1"/>
    <col min="13480" max="13480" width="9.421875" style="1" bestFit="1" customWidth="1"/>
    <col min="13481" max="13484" width="9.140625" style="1" customWidth="1"/>
    <col min="13485" max="13485" width="9.421875" style="1" bestFit="1" customWidth="1"/>
    <col min="13486" max="13487" width="12.8515625" style="1" bestFit="1" customWidth="1"/>
    <col min="13488" max="13488" width="9.421875" style="1" bestFit="1" customWidth="1"/>
    <col min="13489" max="13492" width="9.140625" style="1" customWidth="1"/>
    <col min="13493" max="13493" width="9.421875" style="1" bestFit="1" customWidth="1"/>
    <col min="13494" max="13495" width="12.8515625" style="1" bestFit="1" customWidth="1"/>
    <col min="13496" max="13496" width="9.421875" style="1" bestFit="1" customWidth="1"/>
    <col min="13497" max="13500" width="9.140625" style="1" customWidth="1"/>
    <col min="13501" max="13501" width="9.421875" style="1" bestFit="1" customWidth="1"/>
    <col min="13502" max="13503" width="12.8515625" style="1" bestFit="1" customWidth="1"/>
    <col min="13504" max="13504" width="9.421875" style="1" bestFit="1" customWidth="1"/>
    <col min="13505" max="13508" width="9.140625" style="1" customWidth="1"/>
    <col min="13509" max="13509" width="9.421875" style="1" bestFit="1" customWidth="1"/>
    <col min="13510" max="13511" width="12.8515625" style="1" bestFit="1" customWidth="1"/>
    <col min="13512" max="13512" width="9.421875" style="1" bestFit="1" customWidth="1"/>
    <col min="13513" max="13516" width="9.140625" style="1" customWidth="1"/>
    <col min="13517" max="13517" width="9.421875" style="1" bestFit="1" customWidth="1"/>
    <col min="13518" max="13519" width="12.8515625" style="1" bestFit="1" customWidth="1"/>
    <col min="13520" max="13520" width="9.421875" style="1" bestFit="1" customWidth="1"/>
    <col min="13521" max="13524" width="9.140625" style="1" customWidth="1"/>
    <col min="13525" max="13525" width="9.421875" style="1" bestFit="1" customWidth="1"/>
    <col min="13526" max="13527" width="12.8515625" style="1" bestFit="1" customWidth="1"/>
    <col min="13528" max="13528" width="9.421875" style="1" bestFit="1" customWidth="1"/>
    <col min="13529" max="13532" width="9.140625" style="1" customWidth="1"/>
    <col min="13533" max="13533" width="9.421875" style="1" bestFit="1" customWidth="1"/>
    <col min="13534" max="13535" width="12.8515625" style="1" bestFit="1" customWidth="1"/>
    <col min="13536" max="13536" width="9.421875" style="1" bestFit="1" customWidth="1"/>
    <col min="13537" max="13540" width="9.140625" style="1" customWidth="1"/>
    <col min="13541" max="13541" width="9.421875" style="1" bestFit="1" customWidth="1"/>
    <col min="13542" max="13543" width="12.8515625" style="1" bestFit="1" customWidth="1"/>
    <col min="13544" max="13544" width="9.421875" style="1" bestFit="1" customWidth="1"/>
    <col min="13545" max="13548" width="9.140625" style="1" customWidth="1"/>
    <col min="13549" max="13549" width="9.421875" style="1" bestFit="1" customWidth="1"/>
    <col min="13550" max="13551" width="12.8515625" style="1" bestFit="1" customWidth="1"/>
    <col min="13552" max="13552" width="9.421875" style="1" bestFit="1" customWidth="1"/>
    <col min="13553" max="13556" width="9.140625" style="1" customWidth="1"/>
    <col min="13557" max="13557" width="9.421875" style="1" bestFit="1" customWidth="1"/>
    <col min="13558" max="13559" width="12.8515625" style="1" bestFit="1" customWidth="1"/>
    <col min="13560" max="13560" width="9.421875" style="1" bestFit="1" customWidth="1"/>
    <col min="13561" max="13564" width="9.140625" style="1" customWidth="1"/>
    <col min="13565" max="13565" width="11.57421875" style="1" customWidth="1"/>
    <col min="13566" max="13566" width="16.00390625" style="1" customWidth="1"/>
    <col min="13567" max="13567" width="86.57421875" style="1" customWidth="1"/>
    <col min="13568" max="13568" width="10.140625" style="1" customWidth="1"/>
    <col min="13569" max="13569" width="18.28125" style="1" customWidth="1"/>
    <col min="13570" max="13571" width="9.140625" style="1" hidden="1" customWidth="1"/>
    <col min="13572" max="13572" width="21.421875" style="1" customWidth="1"/>
    <col min="13573" max="13574" width="9.140625" style="1" hidden="1" customWidth="1"/>
    <col min="13575" max="13575" width="25.7109375" style="1" customWidth="1"/>
    <col min="13576" max="13576" width="9.140625" style="1" hidden="1" customWidth="1"/>
    <col min="13577" max="13577" width="4.7109375" style="1" customWidth="1"/>
    <col min="13578" max="13584" width="9.140625" style="1" hidden="1" customWidth="1"/>
    <col min="13585" max="13585" width="15.57421875" style="1" customWidth="1"/>
    <col min="13586" max="13586" width="18.7109375" style="1" customWidth="1"/>
    <col min="13587" max="13587" width="25.7109375" style="1" customWidth="1"/>
    <col min="13588" max="13588" width="15.57421875" style="1" customWidth="1"/>
    <col min="13589" max="13589" width="18.7109375" style="1" customWidth="1"/>
    <col min="13590" max="13590" width="25.7109375" style="1" customWidth="1"/>
    <col min="13591" max="13591" width="15.57421875" style="1" customWidth="1"/>
    <col min="13592" max="13592" width="18.7109375" style="1" customWidth="1"/>
    <col min="13593" max="13593" width="25.7109375" style="1" customWidth="1"/>
    <col min="13594" max="13594" width="9.140625" style="1" customWidth="1"/>
    <col min="13595" max="13595" width="17.421875" style="1" customWidth="1"/>
    <col min="13596" max="13596" width="9.140625" style="1" customWidth="1"/>
    <col min="13597" max="13597" width="9.421875" style="1" bestFit="1" customWidth="1"/>
    <col min="13598" max="13599" width="12.8515625" style="1" bestFit="1" customWidth="1"/>
    <col min="13600" max="13600" width="9.421875" style="1" bestFit="1" customWidth="1"/>
    <col min="13601" max="13604" width="9.140625" style="1" customWidth="1"/>
    <col min="13605" max="13605" width="9.421875" style="1" bestFit="1" customWidth="1"/>
    <col min="13606" max="13607" width="12.8515625" style="1" bestFit="1" customWidth="1"/>
    <col min="13608" max="13608" width="9.421875" style="1" bestFit="1" customWidth="1"/>
    <col min="13609" max="13612" width="9.140625" style="1" customWidth="1"/>
    <col min="13613" max="13613" width="9.421875" style="1" bestFit="1" customWidth="1"/>
    <col min="13614" max="13615" width="12.8515625" style="1" bestFit="1" customWidth="1"/>
    <col min="13616" max="13616" width="9.421875" style="1" bestFit="1" customWidth="1"/>
    <col min="13617" max="13620" width="9.140625" style="1" customWidth="1"/>
    <col min="13621" max="13621" width="9.421875" style="1" bestFit="1" customWidth="1"/>
    <col min="13622" max="13623" width="12.8515625" style="1" bestFit="1" customWidth="1"/>
    <col min="13624" max="13624" width="9.421875" style="1" bestFit="1" customWidth="1"/>
    <col min="13625" max="13628" width="9.140625" style="1" customWidth="1"/>
    <col min="13629" max="13629" width="9.421875" style="1" bestFit="1" customWidth="1"/>
    <col min="13630" max="13631" width="12.8515625" style="1" bestFit="1" customWidth="1"/>
    <col min="13632" max="13632" width="9.421875" style="1" bestFit="1" customWidth="1"/>
    <col min="13633" max="13636" width="9.140625" style="1" customWidth="1"/>
    <col min="13637" max="13637" width="9.421875" style="1" bestFit="1" customWidth="1"/>
    <col min="13638" max="13639" width="12.8515625" style="1" bestFit="1" customWidth="1"/>
    <col min="13640" max="13640" width="9.421875" style="1" bestFit="1" customWidth="1"/>
    <col min="13641" max="13644" width="9.140625" style="1" customWidth="1"/>
    <col min="13645" max="13645" width="9.421875" style="1" bestFit="1" customWidth="1"/>
    <col min="13646" max="13647" width="12.8515625" style="1" bestFit="1" customWidth="1"/>
    <col min="13648" max="13648" width="9.421875" style="1" bestFit="1" customWidth="1"/>
    <col min="13649" max="13652" width="9.140625" style="1" customWidth="1"/>
    <col min="13653" max="13653" width="9.421875" style="1" bestFit="1" customWidth="1"/>
    <col min="13654" max="13655" width="12.8515625" style="1" bestFit="1" customWidth="1"/>
    <col min="13656" max="13656" width="9.421875" style="1" bestFit="1" customWidth="1"/>
    <col min="13657" max="13660" width="9.140625" style="1" customWidth="1"/>
    <col min="13661" max="13661" width="9.421875" style="1" bestFit="1" customWidth="1"/>
    <col min="13662" max="13663" width="12.8515625" style="1" bestFit="1" customWidth="1"/>
    <col min="13664" max="13664" width="9.421875" style="1" bestFit="1" customWidth="1"/>
    <col min="13665" max="13668" width="9.140625" style="1" customWidth="1"/>
    <col min="13669" max="13669" width="9.421875" style="1" bestFit="1" customWidth="1"/>
    <col min="13670" max="13671" width="12.8515625" style="1" bestFit="1" customWidth="1"/>
    <col min="13672" max="13672" width="9.421875" style="1" bestFit="1" customWidth="1"/>
    <col min="13673" max="13676" width="9.140625" style="1" customWidth="1"/>
    <col min="13677" max="13677" width="9.421875" style="1" bestFit="1" customWidth="1"/>
    <col min="13678" max="13679" width="12.8515625" style="1" bestFit="1" customWidth="1"/>
    <col min="13680" max="13680" width="9.421875" style="1" bestFit="1" customWidth="1"/>
    <col min="13681" max="13684" width="9.140625" style="1" customWidth="1"/>
    <col min="13685" max="13685" width="9.421875" style="1" bestFit="1" customWidth="1"/>
    <col min="13686" max="13687" width="12.8515625" style="1" bestFit="1" customWidth="1"/>
    <col min="13688" max="13688" width="9.421875" style="1" bestFit="1" customWidth="1"/>
    <col min="13689" max="13692" width="9.140625" style="1" customWidth="1"/>
    <col min="13693" max="13693" width="9.421875" style="1" bestFit="1" customWidth="1"/>
    <col min="13694" max="13695" width="12.8515625" style="1" bestFit="1" customWidth="1"/>
    <col min="13696" max="13696" width="9.421875" style="1" bestFit="1" customWidth="1"/>
    <col min="13697" max="13700" width="9.140625" style="1" customWidth="1"/>
    <col min="13701" max="13701" width="9.421875" style="1" bestFit="1" customWidth="1"/>
    <col min="13702" max="13703" width="12.8515625" style="1" bestFit="1" customWidth="1"/>
    <col min="13704" max="13704" width="9.421875" style="1" bestFit="1" customWidth="1"/>
    <col min="13705" max="13708" width="9.140625" style="1" customWidth="1"/>
    <col min="13709" max="13709" width="9.421875" style="1" bestFit="1" customWidth="1"/>
    <col min="13710" max="13711" width="12.8515625" style="1" bestFit="1" customWidth="1"/>
    <col min="13712" max="13712" width="9.421875" style="1" bestFit="1" customWidth="1"/>
    <col min="13713" max="13716" width="9.140625" style="1" customWidth="1"/>
    <col min="13717" max="13717" width="9.421875" style="1" bestFit="1" customWidth="1"/>
    <col min="13718" max="13719" width="12.8515625" style="1" bestFit="1" customWidth="1"/>
    <col min="13720" max="13720" width="9.421875" style="1" bestFit="1" customWidth="1"/>
    <col min="13721" max="13724" width="9.140625" style="1" customWidth="1"/>
    <col min="13725" max="13725" width="9.421875" style="1" bestFit="1" customWidth="1"/>
    <col min="13726" max="13727" width="12.8515625" style="1" bestFit="1" customWidth="1"/>
    <col min="13728" max="13728" width="9.421875" style="1" bestFit="1" customWidth="1"/>
    <col min="13729" max="13732" width="9.140625" style="1" customWidth="1"/>
    <col min="13733" max="13733" width="9.421875" style="1" bestFit="1" customWidth="1"/>
    <col min="13734" max="13735" width="12.8515625" style="1" bestFit="1" customWidth="1"/>
    <col min="13736" max="13736" width="9.421875" style="1" bestFit="1" customWidth="1"/>
    <col min="13737" max="13740" width="9.140625" style="1" customWidth="1"/>
    <col min="13741" max="13741" width="9.421875" style="1" bestFit="1" customWidth="1"/>
    <col min="13742" max="13743" width="12.8515625" style="1" bestFit="1" customWidth="1"/>
    <col min="13744" max="13744" width="9.421875" style="1" bestFit="1" customWidth="1"/>
    <col min="13745" max="13748" width="9.140625" style="1" customWidth="1"/>
    <col min="13749" max="13749" width="9.421875" style="1" bestFit="1" customWidth="1"/>
    <col min="13750" max="13751" width="12.8515625" style="1" bestFit="1" customWidth="1"/>
    <col min="13752" max="13752" width="9.421875" style="1" bestFit="1" customWidth="1"/>
    <col min="13753" max="13756" width="9.140625" style="1" customWidth="1"/>
    <col min="13757" max="13757" width="9.421875" style="1" bestFit="1" customWidth="1"/>
    <col min="13758" max="13759" width="12.8515625" style="1" bestFit="1" customWidth="1"/>
    <col min="13760" max="13760" width="9.421875" style="1" bestFit="1" customWidth="1"/>
    <col min="13761" max="13764" width="9.140625" style="1" customWidth="1"/>
    <col min="13765" max="13765" width="9.421875" style="1" bestFit="1" customWidth="1"/>
    <col min="13766" max="13767" width="12.8515625" style="1" bestFit="1" customWidth="1"/>
    <col min="13768" max="13768" width="9.421875" style="1" bestFit="1" customWidth="1"/>
    <col min="13769" max="13772" width="9.140625" style="1" customWidth="1"/>
    <col min="13773" max="13773" width="9.421875" style="1" bestFit="1" customWidth="1"/>
    <col min="13774" max="13775" width="12.8515625" style="1" bestFit="1" customWidth="1"/>
    <col min="13776" max="13776" width="9.421875" style="1" bestFit="1" customWidth="1"/>
    <col min="13777" max="13780" width="9.140625" style="1" customWidth="1"/>
    <col min="13781" max="13781" width="9.421875" style="1" bestFit="1" customWidth="1"/>
    <col min="13782" max="13783" width="12.8515625" style="1" bestFit="1" customWidth="1"/>
    <col min="13784" max="13784" width="9.421875" style="1" bestFit="1" customWidth="1"/>
    <col min="13785" max="13788" width="9.140625" style="1" customWidth="1"/>
    <col min="13789" max="13789" width="9.421875" style="1" bestFit="1" customWidth="1"/>
    <col min="13790" max="13791" width="12.8515625" style="1" bestFit="1" customWidth="1"/>
    <col min="13792" max="13792" width="9.421875" style="1" bestFit="1" customWidth="1"/>
    <col min="13793" max="13796" width="9.140625" style="1" customWidth="1"/>
    <col min="13797" max="13797" width="9.421875" style="1" bestFit="1" customWidth="1"/>
    <col min="13798" max="13799" width="12.8515625" style="1" bestFit="1" customWidth="1"/>
    <col min="13800" max="13800" width="9.421875" style="1" bestFit="1" customWidth="1"/>
    <col min="13801" max="13804" width="9.140625" style="1" customWidth="1"/>
    <col min="13805" max="13805" width="9.421875" style="1" bestFit="1" customWidth="1"/>
    <col min="13806" max="13807" width="12.8515625" style="1" bestFit="1" customWidth="1"/>
    <col min="13808" max="13808" width="9.421875" style="1" bestFit="1" customWidth="1"/>
    <col min="13809" max="13812" width="9.140625" style="1" customWidth="1"/>
    <col min="13813" max="13813" width="9.421875" style="1" bestFit="1" customWidth="1"/>
    <col min="13814" max="13815" width="12.8515625" style="1" bestFit="1" customWidth="1"/>
    <col min="13816" max="13816" width="9.421875" style="1" bestFit="1" customWidth="1"/>
    <col min="13817" max="13820" width="9.140625" style="1" customWidth="1"/>
    <col min="13821" max="13821" width="11.57421875" style="1" customWidth="1"/>
    <col min="13822" max="13822" width="16.00390625" style="1" customWidth="1"/>
    <col min="13823" max="13823" width="86.57421875" style="1" customWidth="1"/>
    <col min="13824" max="13824" width="10.140625" style="1" customWidth="1"/>
    <col min="13825" max="13825" width="18.28125" style="1" customWidth="1"/>
    <col min="13826" max="13827" width="9.140625" style="1" hidden="1" customWidth="1"/>
    <col min="13828" max="13828" width="21.421875" style="1" customWidth="1"/>
    <col min="13829" max="13830" width="9.140625" style="1" hidden="1" customWidth="1"/>
    <col min="13831" max="13831" width="25.7109375" style="1" customWidth="1"/>
    <col min="13832" max="13832" width="9.140625" style="1" hidden="1" customWidth="1"/>
    <col min="13833" max="13833" width="4.7109375" style="1" customWidth="1"/>
    <col min="13834" max="13840" width="9.140625" style="1" hidden="1" customWidth="1"/>
    <col min="13841" max="13841" width="15.57421875" style="1" customWidth="1"/>
    <col min="13842" max="13842" width="18.7109375" style="1" customWidth="1"/>
    <col min="13843" max="13843" width="25.7109375" style="1" customWidth="1"/>
    <col min="13844" max="13844" width="15.57421875" style="1" customWidth="1"/>
    <col min="13845" max="13845" width="18.7109375" style="1" customWidth="1"/>
    <col min="13846" max="13846" width="25.7109375" style="1" customWidth="1"/>
    <col min="13847" max="13847" width="15.57421875" style="1" customWidth="1"/>
    <col min="13848" max="13848" width="18.7109375" style="1" customWidth="1"/>
    <col min="13849" max="13849" width="25.7109375" style="1" customWidth="1"/>
    <col min="13850" max="13850" width="9.140625" style="1" customWidth="1"/>
    <col min="13851" max="13851" width="17.421875" style="1" customWidth="1"/>
    <col min="13852" max="13852" width="9.140625" style="1" customWidth="1"/>
    <col min="13853" max="13853" width="9.421875" style="1" bestFit="1" customWidth="1"/>
    <col min="13854" max="13855" width="12.8515625" style="1" bestFit="1" customWidth="1"/>
    <col min="13856" max="13856" width="9.421875" style="1" bestFit="1" customWidth="1"/>
    <col min="13857" max="13860" width="9.140625" style="1" customWidth="1"/>
    <col min="13861" max="13861" width="9.421875" style="1" bestFit="1" customWidth="1"/>
    <col min="13862" max="13863" width="12.8515625" style="1" bestFit="1" customWidth="1"/>
    <col min="13864" max="13864" width="9.421875" style="1" bestFit="1" customWidth="1"/>
    <col min="13865" max="13868" width="9.140625" style="1" customWidth="1"/>
    <col min="13869" max="13869" width="9.421875" style="1" bestFit="1" customWidth="1"/>
    <col min="13870" max="13871" width="12.8515625" style="1" bestFit="1" customWidth="1"/>
    <col min="13872" max="13872" width="9.421875" style="1" bestFit="1" customWidth="1"/>
    <col min="13873" max="13876" width="9.140625" style="1" customWidth="1"/>
    <col min="13877" max="13877" width="9.421875" style="1" bestFit="1" customWidth="1"/>
    <col min="13878" max="13879" width="12.8515625" style="1" bestFit="1" customWidth="1"/>
    <col min="13880" max="13880" width="9.421875" style="1" bestFit="1" customWidth="1"/>
    <col min="13881" max="13884" width="9.140625" style="1" customWidth="1"/>
    <col min="13885" max="13885" width="9.421875" style="1" bestFit="1" customWidth="1"/>
    <col min="13886" max="13887" width="12.8515625" style="1" bestFit="1" customWidth="1"/>
    <col min="13888" max="13888" width="9.421875" style="1" bestFit="1" customWidth="1"/>
    <col min="13889" max="13892" width="9.140625" style="1" customWidth="1"/>
    <col min="13893" max="13893" width="9.421875" style="1" bestFit="1" customWidth="1"/>
    <col min="13894" max="13895" width="12.8515625" style="1" bestFit="1" customWidth="1"/>
    <col min="13896" max="13896" width="9.421875" style="1" bestFit="1" customWidth="1"/>
    <col min="13897" max="13900" width="9.140625" style="1" customWidth="1"/>
    <col min="13901" max="13901" width="9.421875" style="1" bestFit="1" customWidth="1"/>
    <col min="13902" max="13903" width="12.8515625" style="1" bestFit="1" customWidth="1"/>
    <col min="13904" max="13904" width="9.421875" style="1" bestFit="1" customWidth="1"/>
    <col min="13905" max="13908" width="9.140625" style="1" customWidth="1"/>
    <col min="13909" max="13909" width="9.421875" style="1" bestFit="1" customWidth="1"/>
    <col min="13910" max="13911" width="12.8515625" style="1" bestFit="1" customWidth="1"/>
    <col min="13912" max="13912" width="9.421875" style="1" bestFit="1" customWidth="1"/>
    <col min="13913" max="13916" width="9.140625" style="1" customWidth="1"/>
    <col min="13917" max="13917" width="9.421875" style="1" bestFit="1" customWidth="1"/>
    <col min="13918" max="13919" width="12.8515625" style="1" bestFit="1" customWidth="1"/>
    <col min="13920" max="13920" width="9.421875" style="1" bestFit="1" customWidth="1"/>
    <col min="13921" max="13924" width="9.140625" style="1" customWidth="1"/>
    <col min="13925" max="13925" width="9.421875" style="1" bestFit="1" customWidth="1"/>
    <col min="13926" max="13927" width="12.8515625" style="1" bestFit="1" customWidth="1"/>
    <col min="13928" max="13928" width="9.421875" style="1" bestFit="1" customWidth="1"/>
    <col min="13929" max="13932" width="9.140625" style="1" customWidth="1"/>
    <col min="13933" max="13933" width="9.421875" style="1" bestFit="1" customWidth="1"/>
    <col min="13934" max="13935" width="12.8515625" style="1" bestFit="1" customWidth="1"/>
    <col min="13936" max="13936" width="9.421875" style="1" bestFit="1" customWidth="1"/>
    <col min="13937" max="13940" width="9.140625" style="1" customWidth="1"/>
    <col min="13941" max="13941" width="9.421875" style="1" bestFit="1" customWidth="1"/>
    <col min="13942" max="13943" width="12.8515625" style="1" bestFit="1" customWidth="1"/>
    <col min="13944" max="13944" width="9.421875" style="1" bestFit="1" customWidth="1"/>
    <col min="13945" max="13948" width="9.140625" style="1" customWidth="1"/>
    <col min="13949" max="13949" width="9.421875" style="1" bestFit="1" customWidth="1"/>
    <col min="13950" max="13951" width="12.8515625" style="1" bestFit="1" customWidth="1"/>
    <col min="13952" max="13952" width="9.421875" style="1" bestFit="1" customWidth="1"/>
    <col min="13953" max="13956" width="9.140625" style="1" customWidth="1"/>
    <col min="13957" max="13957" width="9.421875" style="1" bestFit="1" customWidth="1"/>
    <col min="13958" max="13959" width="12.8515625" style="1" bestFit="1" customWidth="1"/>
    <col min="13960" max="13960" width="9.421875" style="1" bestFit="1" customWidth="1"/>
    <col min="13961" max="13964" width="9.140625" style="1" customWidth="1"/>
    <col min="13965" max="13965" width="9.421875" style="1" bestFit="1" customWidth="1"/>
    <col min="13966" max="13967" width="12.8515625" style="1" bestFit="1" customWidth="1"/>
    <col min="13968" max="13968" width="9.421875" style="1" bestFit="1" customWidth="1"/>
    <col min="13969" max="13972" width="9.140625" style="1" customWidth="1"/>
    <col min="13973" max="13973" width="9.421875" style="1" bestFit="1" customWidth="1"/>
    <col min="13974" max="13975" width="12.8515625" style="1" bestFit="1" customWidth="1"/>
    <col min="13976" max="13976" width="9.421875" style="1" bestFit="1" customWidth="1"/>
    <col min="13977" max="13980" width="9.140625" style="1" customWidth="1"/>
    <col min="13981" max="13981" width="9.421875" style="1" bestFit="1" customWidth="1"/>
    <col min="13982" max="13983" width="12.8515625" style="1" bestFit="1" customWidth="1"/>
    <col min="13984" max="13984" width="9.421875" style="1" bestFit="1" customWidth="1"/>
    <col min="13985" max="13988" width="9.140625" style="1" customWidth="1"/>
    <col min="13989" max="13989" width="9.421875" style="1" bestFit="1" customWidth="1"/>
    <col min="13990" max="13991" width="12.8515625" style="1" bestFit="1" customWidth="1"/>
    <col min="13992" max="13992" width="9.421875" style="1" bestFit="1" customWidth="1"/>
    <col min="13993" max="13996" width="9.140625" style="1" customWidth="1"/>
    <col min="13997" max="13997" width="9.421875" style="1" bestFit="1" customWidth="1"/>
    <col min="13998" max="13999" width="12.8515625" style="1" bestFit="1" customWidth="1"/>
    <col min="14000" max="14000" width="9.421875" style="1" bestFit="1" customWidth="1"/>
    <col min="14001" max="14004" width="9.140625" style="1" customWidth="1"/>
    <col min="14005" max="14005" width="9.421875" style="1" bestFit="1" customWidth="1"/>
    <col min="14006" max="14007" width="12.8515625" style="1" bestFit="1" customWidth="1"/>
    <col min="14008" max="14008" width="9.421875" style="1" bestFit="1" customWidth="1"/>
    <col min="14009" max="14012" width="9.140625" style="1" customWidth="1"/>
    <col min="14013" max="14013" width="9.421875" style="1" bestFit="1" customWidth="1"/>
    <col min="14014" max="14015" width="12.8515625" style="1" bestFit="1" customWidth="1"/>
    <col min="14016" max="14016" width="9.421875" style="1" bestFit="1" customWidth="1"/>
    <col min="14017" max="14020" width="9.140625" style="1" customWidth="1"/>
    <col min="14021" max="14021" width="9.421875" style="1" bestFit="1" customWidth="1"/>
    <col min="14022" max="14023" width="12.8515625" style="1" bestFit="1" customWidth="1"/>
    <col min="14024" max="14024" width="9.421875" style="1" bestFit="1" customWidth="1"/>
    <col min="14025" max="14028" width="9.140625" style="1" customWidth="1"/>
    <col min="14029" max="14029" width="9.421875" style="1" bestFit="1" customWidth="1"/>
    <col min="14030" max="14031" width="12.8515625" style="1" bestFit="1" customWidth="1"/>
    <col min="14032" max="14032" width="9.421875" style="1" bestFit="1" customWidth="1"/>
    <col min="14033" max="14036" width="9.140625" style="1" customWidth="1"/>
    <col min="14037" max="14037" width="9.421875" style="1" bestFit="1" customWidth="1"/>
    <col min="14038" max="14039" width="12.8515625" style="1" bestFit="1" customWidth="1"/>
    <col min="14040" max="14040" width="9.421875" style="1" bestFit="1" customWidth="1"/>
    <col min="14041" max="14044" width="9.140625" style="1" customWidth="1"/>
    <col min="14045" max="14045" width="9.421875" style="1" bestFit="1" customWidth="1"/>
    <col min="14046" max="14047" width="12.8515625" style="1" bestFit="1" customWidth="1"/>
    <col min="14048" max="14048" width="9.421875" style="1" bestFit="1" customWidth="1"/>
    <col min="14049" max="14052" width="9.140625" style="1" customWidth="1"/>
    <col min="14053" max="14053" width="9.421875" style="1" bestFit="1" customWidth="1"/>
    <col min="14054" max="14055" width="12.8515625" style="1" bestFit="1" customWidth="1"/>
    <col min="14056" max="14056" width="9.421875" style="1" bestFit="1" customWidth="1"/>
    <col min="14057" max="14060" width="9.140625" style="1" customWidth="1"/>
    <col min="14061" max="14061" width="9.421875" style="1" bestFit="1" customWidth="1"/>
    <col min="14062" max="14063" width="12.8515625" style="1" bestFit="1" customWidth="1"/>
    <col min="14064" max="14064" width="9.421875" style="1" bestFit="1" customWidth="1"/>
    <col min="14065" max="14068" width="9.140625" style="1" customWidth="1"/>
    <col min="14069" max="14069" width="9.421875" style="1" bestFit="1" customWidth="1"/>
    <col min="14070" max="14071" width="12.8515625" style="1" bestFit="1" customWidth="1"/>
    <col min="14072" max="14072" width="9.421875" style="1" bestFit="1" customWidth="1"/>
    <col min="14073" max="14076" width="9.140625" style="1" customWidth="1"/>
    <col min="14077" max="14077" width="11.57421875" style="1" customWidth="1"/>
    <col min="14078" max="14078" width="16.00390625" style="1" customWidth="1"/>
    <col min="14079" max="14079" width="86.57421875" style="1" customWidth="1"/>
    <col min="14080" max="14080" width="10.140625" style="1" customWidth="1"/>
    <col min="14081" max="14081" width="18.28125" style="1" customWidth="1"/>
    <col min="14082" max="14083" width="9.140625" style="1" hidden="1" customWidth="1"/>
    <col min="14084" max="14084" width="21.421875" style="1" customWidth="1"/>
    <col min="14085" max="14086" width="9.140625" style="1" hidden="1" customWidth="1"/>
    <col min="14087" max="14087" width="25.7109375" style="1" customWidth="1"/>
    <col min="14088" max="14088" width="9.140625" style="1" hidden="1" customWidth="1"/>
    <col min="14089" max="14089" width="4.7109375" style="1" customWidth="1"/>
    <col min="14090" max="14096" width="9.140625" style="1" hidden="1" customWidth="1"/>
    <col min="14097" max="14097" width="15.57421875" style="1" customWidth="1"/>
    <col min="14098" max="14098" width="18.7109375" style="1" customWidth="1"/>
    <col min="14099" max="14099" width="25.7109375" style="1" customWidth="1"/>
    <col min="14100" max="14100" width="15.57421875" style="1" customWidth="1"/>
    <col min="14101" max="14101" width="18.7109375" style="1" customWidth="1"/>
    <col min="14102" max="14102" width="25.7109375" style="1" customWidth="1"/>
    <col min="14103" max="14103" width="15.57421875" style="1" customWidth="1"/>
    <col min="14104" max="14104" width="18.7109375" style="1" customWidth="1"/>
    <col min="14105" max="14105" width="25.7109375" style="1" customWidth="1"/>
    <col min="14106" max="14106" width="9.140625" style="1" customWidth="1"/>
    <col min="14107" max="14107" width="17.421875" style="1" customWidth="1"/>
    <col min="14108" max="14108" width="9.140625" style="1" customWidth="1"/>
    <col min="14109" max="14109" width="9.421875" style="1" bestFit="1" customWidth="1"/>
    <col min="14110" max="14111" width="12.8515625" style="1" bestFit="1" customWidth="1"/>
    <col min="14112" max="14112" width="9.421875" style="1" bestFit="1" customWidth="1"/>
    <col min="14113" max="14116" width="9.140625" style="1" customWidth="1"/>
    <col min="14117" max="14117" width="9.421875" style="1" bestFit="1" customWidth="1"/>
    <col min="14118" max="14119" width="12.8515625" style="1" bestFit="1" customWidth="1"/>
    <col min="14120" max="14120" width="9.421875" style="1" bestFit="1" customWidth="1"/>
    <col min="14121" max="14124" width="9.140625" style="1" customWidth="1"/>
    <col min="14125" max="14125" width="9.421875" style="1" bestFit="1" customWidth="1"/>
    <col min="14126" max="14127" width="12.8515625" style="1" bestFit="1" customWidth="1"/>
    <col min="14128" max="14128" width="9.421875" style="1" bestFit="1" customWidth="1"/>
    <col min="14129" max="14132" width="9.140625" style="1" customWidth="1"/>
    <col min="14133" max="14133" width="9.421875" style="1" bestFit="1" customWidth="1"/>
    <col min="14134" max="14135" width="12.8515625" style="1" bestFit="1" customWidth="1"/>
    <col min="14136" max="14136" width="9.421875" style="1" bestFit="1" customWidth="1"/>
    <col min="14137" max="14140" width="9.140625" style="1" customWidth="1"/>
    <col min="14141" max="14141" width="9.421875" style="1" bestFit="1" customWidth="1"/>
    <col min="14142" max="14143" width="12.8515625" style="1" bestFit="1" customWidth="1"/>
    <col min="14144" max="14144" width="9.421875" style="1" bestFit="1" customWidth="1"/>
    <col min="14145" max="14148" width="9.140625" style="1" customWidth="1"/>
    <col min="14149" max="14149" width="9.421875" style="1" bestFit="1" customWidth="1"/>
    <col min="14150" max="14151" width="12.8515625" style="1" bestFit="1" customWidth="1"/>
    <col min="14152" max="14152" width="9.421875" style="1" bestFit="1" customWidth="1"/>
    <col min="14153" max="14156" width="9.140625" style="1" customWidth="1"/>
    <col min="14157" max="14157" width="9.421875" style="1" bestFit="1" customWidth="1"/>
    <col min="14158" max="14159" width="12.8515625" style="1" bestFit="1" customWidth="1"/>
    <col min="14160" max="14160" width="9.421875" style="1" bestFit="1" customWidth="1"/>
    <col min="14161" max="14164" width="9.140625" style="1" customWidth="1"/>
    <col min="14165" max="14165" width="9.421875" style="1" bestFit="1" customWidth="1"/>
    <col min="14166" max="14167" width="12.8515625" style="1" bestFit="1" customWidth="1"/>
    <col min="14168" max="14168" width="9.421875" style="1" bestFit="1" customWidth="1"/>
    <col min="14169" max="14172" width="9.140625" style="1" customWidth="1"/>
    <col min="14173" max="14173" width="9.421875" style="1" bestFit="1" customWidth="1"/>
    <col min="14174" max="14175" width="12.8515625" style="1" bestFit="1" customWidth="1"/>
    <col min="14176" max="14176" width="9.421875" style="1" bestFit="1" customWidth="1"/>
    <col min="14177" max="14180" width="9.140625" style="1" customWidth="1"/>
    <col min="14181" max="14181" width="9.421875" style="1" bestFit="1" customWidth="1"/>
    <col min="14182" max="14183" width="12.8515625" style="1" bestFit="1" customWidth="1"/>
    <col min="14184" max="14184" width="9.421875" style="1" bestFit="1" customWidth="1"/>
    <col min="14185" max="14188" width="9.140625" style="1" customWidth="1"/>
    <col min="14189" max="14189" width="9.421875" style="1" bestFit="1" customWidth="1"/>
    <col min="14190" max="14191" width="12.8515625" style="1" bestFit="1" customWidth="1"/>
    <col min="14192" max="14192" width="9.421875" style="1" bestFit="1" customWidth="1"/>
    <col min="14193" max="14196" width="9.140625" style="1" customWidth="1"/>
    <col min="14197" max="14197" width="9.421875" style="1" bestFit="1" customWidth="1"/>
    <col min="14198" max="14199" width="12.8515625" style="1" bestFit="1" customWidth="1"/>
    <col min="14200" max="14200" width="9.421875" style="1" bestFit="1" customWidth="1"/>
    <col min="14201" max="14204" width="9.140625" style="1" customWidth="1"/>
    <col min="14205" max="14205" width="9.421875" style="1" bestFit="1" customWidth="1"/>
    <col min="14206" max="14207" width="12.8515625" style="1" bestFit="1" customWidth="1"/>
    <col min="14208" max="14208" width="9.421875" style="1" bestFit="1" customWidth="1"/>
    <col min="14209" max="14212" width="9.140625" style="1" customWidth="1"/>
    <col min="14213" max="14213" width="9.421875" style="1" bestFit="1" customWidth="1"/>
    <col min="14214" max="14215" width="12.8515625" style="1" bestFit="1" customWidth="1"/>
    <col min="14216" max="14216" width="9.421875" style="1" bestFit="1" customWidth="1"/>
    <col min="14217" max="14220" width="9.140625" style="1" customWidth="1"/>
    <col min="14221" max="14221" width="9.421875" style="1" bestFit="1" customWidth="1"/>
    <col min="14222" max="14223" width="12.8515625" style="1" bestFit="1" customWidth="1"/>
    <col min="14224" max="14224" width="9.421875" style="1" bestFit="1" customWidth="1"/>
    <col min="14225" max="14228" width="9.140625" style="1" customWidth="1"/>
    <col min="14229" max="14229" width="9.421875" style="1" bestFit="1" customWidth="1"/>
    <col min="14230" max="14231" width="12.8515625" style="1" bestFit="1" customWidth="1"/>
    <col min="14232" max="14232" width="9.421875" style="1" bestFit="1" customWidth="1"/>
    <col min="14233" max="14236" width="9.140625" style="1" customWidth="1"/>
    <col min="14237" max="14237" width="9.421875" style="1" bestFit="1" customWidth="1"/>
    <col min="14238" max="14239" width="12.8515625" style="1" bestFit="1" customWidth="1"/>
    <col min="14240" max="14240" width="9.421875" style="1" bestFit="1" customWidth="1"/>
    <col min="14241" max="14244" width="9.140625" style="1" customWidth="1"/>
    <col min="14245" max="14245" width="9.421875" style="1" bestFit="1" customWidth="1"/>
    <col min="14246" max="14247" width="12.8515625" style="1" bestFit="1" customWidth="1"/>
    <col min="14248" max="14248" width="9.421875" style="1" bestFit="1" customWidth="1"/>
    <col min="14249" max="14252" width="9.140625" style="1" customWidth="1"/>
    <col min="14253" max="14253" width="9.421875" style="1" bestFit="1" customWidth="1"/>
    <col min="14254" max="14255" width="12.8515625" style="1" bestFit="1" customWidth="1"/>
    <col min="14256" max="14256" width="9.421875" style="1" bestFit="1" customWidth="1"/>
    <col min="14257" max="14260" width="9.140625" style="1" customWidth="1"/>
    <col min="14261" max="14261" width="9.421875" style="1" bestFit="1" customWidth="1"/>
    <col min="14262" max="14263" width="12.8515625" style="1" bestFit="1" customWidth="1"/>
    <col min="14264" max="14264" width="9.421875" style="1" bestFit="1" customWidth="1"/>
    <col min="14265" max="14268" width="9.140625" style="1" customWidth="1"/>
    <col min="14269" max="14269" width="9.421875" style="1" bestFit="1" customWidth="1"/>
    <col min="14270" max="14271" width="12.8515625" style="1" bestFit="1" customWidth="1"/>
    <col min="14272" max="14272" width="9.421875" style="1" bestFit="1" customWidth="1"/>
    <col min="14273" max="14276" width="9.140625" style="1" customWidth="1"/>
    <col min="14277" max="14277" width="9.421875" style="1" bestFit="1" customWidth="1"/>
    <col min="14278" max="14279" width="12.8515625" style="1" bestFit="1" customWidth="1"/>
    <col min="14280" max="14280" width="9.421875" style="1" bestFit="1" customWidth="1"/>
    <col min="14281" max="14284" width="9.140625" style="1" customWidth="1"/>
    <col min="14285" max="14285" width="9.421875" style="1" bestFit="1" customWidth="1"/>
    <col min="14286" max="14287" width="12.8515625" style="1" bestFit="1" customWidth="1"/>
    <col min="14288" max="14288" width="9.421875" style="1" bestFit="1" customWidth="1"/>
    <col min="14289" max="14292" width="9.140625" style="1" customWidth="1"/>
    <col min="14293" max="14293" width="9.421875" style="1" bestFit="1" customWidth="1"/>
    <col min="14294" max="14295" width="12.8515625" style="1" bestFit="1" customWidth="1"/>
    <col min="14296" max="14296" width="9.421875" style="1" bestFit="1" customWidth="1"/>
    <col min="14297" max="14300" width="9.140625" style="1" customWidth="1"/>
    <col min="14301" max="14301" width="9.421875" style="1" bestFit="1" customWidth="1"/>
    <col min="14302" max="14303" width="12.8515625" style="1" bestFit="1" customWidth="1"/>
    <col min="14304" max="14304" width="9.421875" style="1" bestFit="1" customWidth="1"/>
    <col min="14305" max="14308" width="9.140625" style="1" customWidth="1"/>
    <col min="14309" max="14309" width="9.421875" style="1" bestFit="1" customWidth="1"/>
    <col min="14310" max="14311" width="12.8515625" style="1" bestFit="1" customWidth="1"/>
    <col min="14312" max="14312" width="9.421875" style="1" bestFit="1" customWidth="1"/>
    <col min="14313" max="14316" width="9.140625" style="1" customWidth="1"/>
    <col min="14317" max="14317" width="9.421875" style="1" bestFit="1" customWidth="1"/>
    <col min="14318" max="14319" width="12.8515625" style="1" bestFit="1" customWidth="1"/>
    <col min="14320" max="14320" width="9.421875" style="1" bestFit="1" customWidth="1"/>
    <col min="14321" max="14324" width="9.140625" style="1" customWidth="1"/>
    <col min="14325" max="14325" width="9.421875" style="1" bestFit="1" customWidth="1"/>
    <col min="14326" max="14327" width="12.8515625" style="1" bestFit="1" customWidth="1"/>
    <col min="14328" max="14328" width="9.421875" style="1" bestFit="1" customWidth="1"/>
    <col min="14329" max="14332" width="9.140625" style="1" customWidth="1"/>
    <col min="14333" max="14333" width="11.57421875" style="1" customWidth="1"/>
    <col min="14334" max="14334" width="16.00390625" style="1" customWidth="1"/>
    <col min="14335" max="14335" width="86.57421875" style="1" customWidth="1"/>
    <col min="14336" max="14336" width="10.140625" style="1" customWidth="1"/>
    <col min="14337" max="14337" width="18.28125" style="1" customWidth="1"/>
    <col min="14338" max="14339" width="9.140625" style="1" hidden="1" customWidth="1"/>
    <col min="14340" max="14340" width="21.421875" style="1" customWidth="1"/>
    <col min="14341" max="14342" width="9.140625" style="1" hidden="1" customWidth="1"/>
    <col min="14343" max="14343" width="25.7109375" style="1" customWidth="1"/>
    <col min="14344" max="14344" width="9.140625" style="1" hidden="1" customWidth="1"/>
    <col min="14345" max="14345" width="4.7109375" style="1" customWidth="1"/>
    <col min="14346" max="14352" width="9.140625" style="1" hidden="1" customWidth="1"/>
    <col min="14353" max="14353" width="15.57421875" style="1" customWidth="1"/>
    <col min="14354" max="14354" width="18.7109375" style="1" customWidth="1"/>
    <col min="14355" max="14355" width="25.7109375" style="1" customWidth="1"/>
    <col min="14356" max="14356" width="15.57421875" style="1" customWidth="1"/>
    <col min="14357" max="14357" width="18.7109375" style="1" customWidth="1"/>
    <col min="14358" max="14358" width="25.7109375" style="1" customWidth="1"/>
    <col min="14359" max="14359" width="15.57421875" style="1" customWidth="1"/>
    <col min="14360" max="14360" width="18.7109375" style="1" customWidth="1"/>
    <col min="14361" max="14361" width="25.7109375" style="1" customWidth="1"/>
    <col min="14362" max="14362" width="9.140625" style="1" customWidth="1"/>
    <col min="14363" max="14363" width="17.421875" style="1" customWidth="1"/>
    <col min="14364" max="14364" width="9.140625" style="1" customWidth="1"/>
    <col min="14365" max="14365" width="9.421875" style="1" bestFit="1" customWidth="1"/>
    <col min="14366" max="14367" width="12.8515625" style="1" bestFit="1" customWidth="1"/>
    <col min="14368" max="14368" width="9.421875" style="1" bestFit="1" customWidth="1"/>
    <col min="14369" max="14372" width="9.140625" style="1" customWidth="1"/>
    <col min="14373" max="14373" width="9.421875" style="1" bestFit="1" customWidth="1"/>
    <col min="14374" max="14375" width="12.8515625" style="1" bestFit="1" customWidth="1"/>
    <col min="14376" max="14376" width="9.421875" style="1" bestFit="1" customWidth="1"/>
    <col min="14377" max="14380" width="9.140625" style="1" customWidth="1"/>
    <col min="14381" max="14381" width="9.421875" style="1" bestFit="1" customWidth="1"/>
    <col min="14382" max="14383" width="12.8515625" style="1" bestFit="1" customWidth="1"/>
    <col min="14384" max="14384" width="9.421875" style="1" bestFit="1" customWidth="1"/>
    <col min="14385" max="14388" width="9.140625" style="1" customWidth="1"/>
    <col min="14389" max="14389" width="9.421875" style="1" bestFit="1" customWidth="1"/>
    <col min="14390" max="14391" width="12.8515625" style="1" bestFit="1" customWidth="1"/>
    <col min="14392" max="14392" width="9.421875" style="1" bestFit="1" customWidth="1"/>
    <col min="14393" max="14396" width="9.140625" style="1" customWidth="1"/>
    <col min="14397" max="14397" width="9.421875" style="1" bestFit="1" customWidth="1"/>
    <col min="14398" max="14399" width="12.8515625" style="1" bestFit="1" customWidth="1"/>
    <col min="14400" max="14400" width="9.421875" style="1" bestFit="1" customWidth="1"/>
    <col min="14401" max="14404" width="9.140625" style="1" customWidth="1"/>
    <col min="14405" max="14405" width="9.421875" style="1" bestFit="1" customWidth="1"/>
    <col min="14406" max="14407" width="12.8515625" style="1" bestFit="1" customWidth="1"/>
    <col min="14408" max="14408" width="9.421875" style="1" bestFit="1" customWidth="1"/>
    <col min="14409" max="14412" width="9.140625" style="1" customWidth="1"/>
    <col min="14413" max="14413" width="9.421875" style="1" bestFit="1" customWidth="1"/>
    <col min="14414" max="14415" width="12.8515625" style="1" bestFit="1" customWidth="1"/>
    <col min="14416" max="14416" width="9.421875" style="1" bestFit="1" customWidth="1"/>
    <col min="14417" max="14420" width="9.140625" style="1" customWidth="1"/>
    <col min="14421" max="14421" width="9.421875" style="1" bestFit="1" customWidth="1"/>
    <col min="14422" max="14423" width="12.8515625" style="1" bestFit="1" customWidth="1"/>
    <col min="14424" max="14424" width="9.421875" style="1" bestFit="1" customWidth="1"/>
    <col min="14425" max="14428" width="9.140625" style="1" customWidth="1"/>
    <col min="14429" max="14429" width="9.421875" style="1" bestFit="1" customWidth="1"/>
    <col min="14430" max="14431" width="12.8515625" style="1" bestFit="1" customWidth="1"/>
    <col min="14432" max="14432" width="9.421875" style="1" bestFit="1" customWidth="1"/>
    <col min="14433" max="14436" width="9.140625" style="1" customWidth="1"/>
    <col min="14437" max="14437" width="9.421875" style="1" bestFit="1" customWidth="1"/>
    <col min="14438" max="14439" width="12.8515625" style="1" bestFit="1" customWidth="1"/>
    <col min="14440" max="14440" width="9.421875" style="1" bestFit="1" customWidth="1"/>
    <col min="14441" max="14444" width="9.140625" style="1" customWidth="1"/>
    <col min="14445" max="14445" width="9.421875" style="1" bestFit="1" customWidth="1"/>
    <col min="14446" max="14447" width="12.8515625" style="1" bestFit="1" customWidth="1"/>
    <col min="14448" max="14448" width="9.421875" style="1" bestFit="1" customWidth="1"/>
    <col min="14449" max="14452" width="9.140625" style="1" customWidth="1"/>
    <col min="14453" max="14453" width="9.421875" style="1" bestFit="1" customWidth="1"/>
    <col min="14454" max="14455" width="12.8515625" style="1" bestFit="1" customWidth="1"/>
    <col min="14456" max="14456" width="9.421875" style="1" bestFit="1" customWidth="1"/>
    <col min="14457" max="14460" width="9.140625" style="1" customWidth="1"/>
    <col min="14461" max="14461" width="9.421875" style="1" bestFit="1" customWidth="1"/>
    <col min="14462" max="14463" width="12.8515625" style="1" bestFit="1" customWidth="1"/>
    <col min="14464" max="14464" width="9.421875" style="1" bestFit="1" customWidth="1"/>
    <col min="14465" max="14468" width="9.140625" style="1" customWidth="1"/>
    <col min="14469" max="14469" width="9.421875" style="1" bestFit="1" customWidth="1"/>
    <col min="14470" max="14471" width="12.8515625" style="1" bestFit="1" customWidth="1"/>
    <col min="14472" max="14472" width="9.421875" style="1" bestFit="1" customWidth="1"/>
    <col min="14473" max="14476" width="9.140625" style="1" customWidth="1"/>
    <col min="14477" max="14477" width="9.421875" style="1" bestFit="1" customWidth="1"/>
    <col min="14478" max="14479" width="12.8515625" style="1" bestFit="1" customWidth="1"/>
    <col min="14480" max="14480" width="9.421875" style="1" bestFit="1" customWidth="1"/>
    <col min="14481" max="14484" width="9.140625" style="1" customWidth="1"/>
    <col min="14485" max="14485" width="9.421875" style="1" bestFit="1" customWidth="1"/>
    <col min="14486" max="14487" width="12.8515625" style="1" bestFit="1" customWidth="1"/>
    <col min="14488" max="14488" width="9.421875" style="1" bestFit="1" customWidth="1"/>
    <col min="14489" max="14492" width="9.140625" style="1" customWidth="1"/>
    <col min="14493" max="14493" width="9.421875" style="1" bestFit="1" customWidth="1"/>
    <col min="14494" max="14495" width="12.8515625" style="1" bestFit="1" customWidth="1"/>
    <col min="14496" max="14496" width="9.421875" style="1" bestFit="1" customWidth="1"/>
    <col min="14497" max="14500" width="9.140625" style="1" customWidth="1"/>
    <col min="14501" max="14501" width="9.421875" style="1" bestFit="1" customWidth="1"/>
    <col min="14502" max="14503" width="12.8515625" style="1" bestFit="1" customWidth="1"/>
    <col min="14504" max="14504" width="9.421875" style="1" bestFit="1" customWidth="1"/>
    <col min="14505" max="14508" width="9.140625" style="1" customWidth="1"/>
    <col min="14509" max="14509" width="9.421875" style="1" bestFit="1" customWidth="1"/>
    <col min="14510" max="14511" width="12.8515625" style="1" bestFit="1" customWidth="1"/>
    <col min="14512" max="14512" width="9.421875" style="1" bestFit="1" customWidth="1"/>
    <col min="14513" max="14516" width="9.140625" style="1" customWidth="1"/>
    <col min="14517" max="14517" width="9.421875" style="1" bestFit="1" customWidth="1"/>
    <col min="14518" max="14519" width="12.8515625" style="1" bestFit="1" customWidth="1"/>
    <col min="14520" max="14520" width="9.421875" style="1" bestFit="1" customWidth="1"/>
    <col min="14521" max="14524" width="9.140625" style="1" customWidth="1"/>
    <col min="14525" max="14525" width="9.421875" style="1" bestFit="1" customWidth="1"/>
    <col min="14526" max="14527" width="12.8515625" style="1" bestFit="1" customWidth="1"/>
    <col min="14528" max="14528" width="9.421875" style="1" bestFit="1" customWidth="1"/>
    <col min="14529" max="14532" width="9.140625" style="1" customWidth="1"/>
    <col min="14533" max="14533" width="9.421875" style="1" bestFit="1" customWidth="1"/>
    <col min="14534" max="14535" width="12.8515625" style="1" bestFit="1" customWidth="1"/>
    <col min="14536" max="14536" width="9.421875" style="1" bestFit="1" customWidth="1"/>
    <col min="14537" max="14540" width="9.140625" style="1" customWidth="1"/>
    <col min="14541" max="14541" width="9.421875" style="1" bestFit="1" customWidth="1"/>
    <col min="14542" max="14543" width="12.8515625" style="1" bestFit="1" customWidth="1"/>
    <col min="14544" max="14544" width="9.421875" style="1" bestFit="1" customWidth="1"/>
    <col min="14545" max="14548" width="9.140625" style="1" customWidth="1"/>
    <col min="14549" max="14549" width="9.421875" style="1" bestFit="1" customWidth="1"/>
    <col min="14550" max="14551" width="12.8515625" style="1" bestFit="1" customWidth="1"/>
    <col min="14552" max="14552" width="9.421875" style="1" bestFit="1" customWidth="1"/>
    <col min="14553" max="14556" width="9.140625" style="1" customWidth="1"/>
    <col min="14557" max="14557" width="9.421875" style="1" bestFit="1" customWidth="1"/>
    <col min="14558" max="14559" width="12.8515625" style="1" bestFit="1" customWidth="1"/>
    <col min="14560" max="14560" width="9.421875" style="1" bestFit="1" customWidth="1"/>
    <col min="14561" max="14564" width="9.140625" style="1" customWidth="1"/>
    <col min="14565" max="14565" width="9.421875" style="1" bestFit="1" customWidth="1"/>
    <col min="14566" max="14567" width="12.8515625" style="1" bestFit="1" customWidth="1"/>
    <col min="14568" max="14568" width="9.421875" style="1" bestFit="1" customWidth="1"/>
    <col min="14569" max="14572" width="9.140625" style="1" customWidth="1"/>
    <col min="14573" max="14573" width="9.421875" style="1" bestFit="1" customWidth="1"/>
    <col min="14574" max="14575" width="12.8515625" style="1" bestFit="1" customWidth="1"/>
    <col min="14576" max="14576" width="9.421875" style="1" bestFit="1" customWidth="1"/>
    <col min="14577" max="14580" width="9.140625" style="1" customWidth="1"/>
    <col min="14581" max="14581" width="9.421875" style="1" bestFit="1" customWidth="1"/>
    <col min="14582" max="14583" width="12.8515625" style="1" bestFit="1" customWidth="1"/>
    <col min="14584" max="14584" width="9.421875" style="1" bestFit="1" customWidth="1"/>
    <col min="14585" max="14588" width="9.140625" style="1" customWidth="1"/>
    <col min="14589" max="14589" width="11.57421875" style="1" customWidth="1"/>
    <col min="14590" max="14590" width="16.00390625" style="1" customWidth="1"/>
    <col min="14591" max="14591" width="86.57421875" style="1" customWidth="1"/>
    <col min="14592" max="14592" width="10.140625" style="1" customWidth="1"/>
    <col min="14593" max="14593" width="18.28125" style="1" customWidth="1"/>
    <col min="14594" max="14595" width="9.140625" style="1" hidden="1" customWidth="1"/>
    <col min="14596" max="14596" width="21.421875" style="1" customWidth="1"/>
    <col min="14597" max="14598" width="9.140625" style="1" hidden="1" customWidth="1"/>
    <col min="14599" max="14599" width="25.7109375" style="1" customWidth="1"/>
    <col min="14600" max="14600" width="9.140625" style="1" hidden="1" customWidth="1"/>
    <col min="14601" max="14601" width="4.7109375" style="1" customWidth="1"/>
    <col min="14602" max="14608" width="9.140625" style="1" hidden="1" customWidth="1"/>
    <col min="14609" max="14609" width="15.57421875" style="1" customWidth="1"/>
    <col min="14610" max="14610" width="18.7109375" style="1" customWidth="1"/>
    <col min="14611" max="14611" width="25.7109375" style="1" customWidth="1"/>
    <col min="14612" max="14612" width="15.57421875" style="1" customWidth="1"/>
    <col min="14613" max="14613" width="18.7109375" style="1" customWidth="1"/>
    <col min="14614" max="14614" width="25.7109375" style="1" customWidth="1"/>
    <col min="14615" max="14615" width="15.57421875" style="1" customWidth="1"/>
    <col min="14616" max="14616" width="18.7109375" style="1" customWidth="1"/>
    <col min="14617" max="14617" width="25.7109375" style="1" customWidth="1"/>
    <col min="14618" max="14618" width="9.140625" style="1" customWidth="1"/>
    <col min="14619" max="14619" width="17.421875" style="1" customWidth="1"/>
    <col min="14620" max="14620" width="9.140625" style="1" customWidth="1"/>
    <col min="14621" max="14621" width="9.421875" style="1" bestFit="1" customWidth="1"/>
    <col min="14622" max="14623" width="12.8515625" style="1" bestFit="1" customWidth="1"/>
    <col min="14624" max="14624" width="9.421875" style="1" bestFit="1" customWidth="1"/>
    <col min="14625" max="14628" width="9.140625" style="1" customWidth="1"/>
    <col min="14629" max="14629" width="9.421875" style="1" bestFit="1" customWidth="1"/>
    <col min="14630" max="14631" width="12.8515625" style="1" bestFit="1" customWidth="1"/>
    <col min="14632" max="14632" width="9.421875" style="1" bestFit="1" customWidth="1"/>
    <col min="14633" max="14636" width="9.140625" style="1" customWidth="1"/>
    <col min="14637" max="14637" width="9.421875" style="1" bestFit="1" customWidth="1"/>
    <col min="14638" max="14639" width="12.8515625" style="1" bestFit="1" customWidth="1"/>
    <col min="14640" max="14640" width="9.421875" style="1" bestFit="1" customWidth="1"/>
    <col min="14641" max="14644" width="9.140625" style="1" customWidth="1"/>
    <col min="14645" max="14645" width="9.421875" style="1" bestFit="1" customWidth="1"/>
    <col min="14646" max="14647" width="12.8515625" style="1" bestFit="1" customWidth="1"/>
    <col min="14648" max="14648" width="9.421875" style="1" bestFit="1" customWidth="1"/>
    <col min="14649" max="14652" width="9.140625" style="1" customWidth="1"/>
    <col min="14653" max="14653" width="9.421875" style="1" bestFit="1" customWidth="1"/>
    <col min="14654" max="14655" width="12.8515625" style="1" bestFit="1" customWidth="1"/>
    <col min="14656" max="14656" width="9.421875" style="1" bestFit="1" customWidth="1"/>
    <col min="14657" max="14660" width="9.140625" style="1" customWidth="1"/>
    <col min="14661" max="14661" width="9.421875" style="1" bestFit="1" customWidth="1"/>
    <col min="14662" max="14663" width="12.8515625" style="1" bestFit="1" customWidth="1"/>
    <col min="14664" max="14664" width="9.421875" style="1" bestFit="1" customWidth="1"/>
    <col min="14665" max="14668" width="9.140625" style="1" customWidth="1"/>
    <col min="14669" max="14669" width="9.421875" style="1" bestFit="1" customWidth="1"/>
    <col min="14670" max="14671" width="12.8515625" style="1" bestFit="1" customWidth="1"/>
    <col min="14672" max="14672" width="9.421875" style="1" bestFit="1" customWidth="1"/>
    <col min="14673" max="14676" width="9.140625" style="1" customWidth="1"/>
    <col min="14677" max="14677" width="9.421875" style="1" bestFit="1" customWidth="1"/>
    <col min="14678" max="14679" width="12.8515625" style="1" bestFit="1" customWidth="1"/>
    <col min="14680" max="14680" width="9.421875" style="1" bestFit="1" customWidth="1"/>
    <col min="14681" max="14684" width="9.140625" style="1" customWidth="1"/>
    <col min="14685" max="14685" width="9.421875" style="1" bestFit="1" customWidth="1"/>
    <col min="14686" max="14687" width="12.8515625" style="1" bestFit="1" customWidth="1"/>
    <col min="14688" max="14688" width="9.421875" style="1" bestFit="1" customWidth="1"/>
    <col min="14689" max="14692" width="9.140625" style="1" customWidth="1"/>
    <col min="14693" max="14693" width="9.421875" style="1" bestFit="1" customWidth="1"/>
    <col min="14694" max="14695" width="12.8515625" style="1" bestFit="1" customWidth="1"/>
    <col min="14696" max="14696" width="9.421875" style="1" bestFit="1" customWidth="1"/>
    <col min="14697" max="14700" width="9.140625" style="1" customWidth="1"/>
    <col min="14701" max="14701" width="9.421875" style="1" bestFit="1" customWidth="1"/>
    <col min="14702" max="14703" width="12.8515625" style="1" bestFit="1" customWidth="1"/>
    <col min="14704" max="14704" width="9.421875" style="1" bestFit="1" customWidth="1"/>
    <col min="14705" max="14708" width="9.140625" style="1" customWidth="1"/>
    <col min="14709" max="14709" width="9.421875" style="1" bestFit="1" customWidth="1"/>
    <col min="14710" max="14711" width="12.8515625" style="1" bestFit="1" customWidth="1"/>
    <col min="14712" max="14712" width="9.421875" style="1" bestFit="1" customWidth="1"/>
    <col min="14713" max="14716" width="9.140625" style="1" customWidth="1"/>
    <col min="14717" max="14717" width="9.421875" style="1" bestFit="1" customWidth="1"/>
    <col min="14718" max="14719" width="12.8515625" style="1" bestFit="1" customWidth="1"/>
    <col min="14720" max="14720" width="9.421875" style="1" bestFit="1" customWidth="1"/>
    <col min="14721" max="14724" width="9.140625" style="1" customWidth="1"/>
    <col min="14725" max="14725" width="9.421875" style="1" bestFit="1" customWidth="1"/>
    <col min="14726" max="14727" width="12.8515625" style="1" bestFit="1" customWidth="1"/>
    <col min="14728" max="14728" width="9.421875" style="1" bestFit="1" customWidth="1"/>
    <col min="14729" max="14732" width="9.140625" style="1" customWidth="1"/>
    <col min="14733" max="14733" width="9.421875" style="1" bestFit="1" customWidth="1"/>
    <col min="14734" max="14735" width="12.8515625" style="1" bestFit="1" customWidth="1"/>
    <col min="14736" max="14736" width="9.421875" style="1" bestFit="1" customWidth="1"/>
    <col min="14737" max="14740" width="9.140625" style="1" customWidth="1"/>
    <col min="14741" max="14741" width="9.421875" style="1" bestFit="1" customWidth="1"/>
    <col min="14742" max="14743" width="12.8515625" style="1" bestFit="1" customWidth="1"/>
    <col min="14744" max="14744" width="9.421875" style="1" bestFit="1" customWidth="1"/>
    <col min="14745" max="14748" width="9.140625" style="1" customWidth="1"/>
    <col min="14749" max="14749" width="9.421875" style="1" bestFit="1" customWidth="1"/>
    <col min="14750" max="14751" width="12.8515625" style="1" bestFit="1" customWidth="1"/>
    <col min="14752" max="14752" width="9.421875" style="1" bestFit="1" customWidth="1"/>
    <col min="14753" max="14756" width="9.140625" style="1" customWidth="1"/>
    <col min="14757" max="14757" width="9.421875" style="1" bestFit="1" customWidth="1"/>
    <col min="14758" max="14759" width="12.8515625" style="1" bestFit="1" customWidth="1"/>
    <col min="14760" max="14760" width="9.421875" style="1" bestFit="1" customWidth="1"/>
    <col min="14761" max="14764" width="9.140625" style="1" customWidth="1"/>
    <col min="14765" max="14765" width="9.421875" style="1" bestFit="1" customWidth="1"/>
    <col min="14766" max="14767" width="12.8515625" style="1" bestFit="1" customWidth="1"/>
    <col min="14768" max="14768" width="9.421875" style="1" bestFit="1" customWidth="1"/>
    <col min="14769" max="14772" width="9.140625" style="1" customWidth="1"/>
    <col min="14773" max="14773" width="9.421875" style="1" bestFit="1" customWidth="1"/>
    <col min="14774" max="14775" width="12.8515625" style="1" bestFit="1" customWidth="1"/>
    <col min="14776" max="14776" width="9.421875" style="1" bestFit="1" customWidth="1"/>
    <col min="14777" max="14780" width="9.140625" style="1" customWidth="1"/>
    <col min="14781" max="14781" width="9.421875" style="1" bestFit="1" customWidth="1"/>
    <col min="14782" max="14783" width="12.8515625" style="1" bestFit="1" customWidth="1"/>
    <col min="14784" max="14784" width="9.421875" style="1" bestFit="1" customWidth="1"/>
    <col min="14785" max="14788" width="9.140625" style="1" customWidth="1"/>
    <col min="14789" max="14789" width="9.421875" style="1" bestFit="1" customWidth="1"/>
    <col min="14790" max="14791" width="12.8515625" style="1" bestFit="1" customWidth="1"/>
    <col min="14792" max="14792" width="9.421875" style="1" bestFit="1" customWidth="1"/>
    <col min="14793" max="14796" width="9.140625" style="1" customWidth="1"/>
    <col min="14797" max="14797" width="9.421875" style="1" bestFit="1" customWidth="1"/>
    <col min="14798" max="14799" width="12.8515625" style="1" bestFit="1" customWidth="1"/>
    <col min="14800" max="14800" width="9.421875" style="1" bestFit="1" customWidth="1"/>
    <col min="14801" max="14804" width="9.140625" style="1" customWidth="1"/>
    <col min="14805" max="14805" width="9.421875" style="1" bestFit="1" customWidth="1"/>
    <col min="14806" max="14807" width="12.8515625" style="1" bestFit="1" customWidth="1"/>
    <col min="14808" max="14808" width="9.421875" style="1" bestFit="1" customWidth="1"/>
    <col min="14809" max="14812" width="9.140625" style="1" customWidth="1"/>
    <col min="14813" max="14813" width="9.421875" style="1" bestFit="1" customWidth="1"/>
    <col min="14814" max="14815" width="12.8515625" style="1" bestFit="1" customWidth="1"/>
    <col min="14816" max="14816" width="9.421875" style="1" bestFit="1" customWidth="1"/>
    <col min="14817" max="14820" width="9.140625" style="1" customWidth="1"/>
    <col min="14821" max="14821" width="9.421875" style="1" bestFit="1" customWidth="1"/>
    <col min="14822" max="14823" width="12.8515625" style="1" bestFit="1" customWidth="1"/>
    <col min="14824" max="14824" width="9.421875" style="1" bestFit="1" customWidth="1"/>
    <col min="14825" max="14828" width="9.140625" style="1" customWidth="1"/>
    <col min="14829" max="14829" width="9.421875" style="1" bestFit="1" customWidth="1"/>
    <col min="14830" max="14831" width="12.8515625" style="1" bestFit="1" customWidth="1"/>
    <col min="14832" max="14832" width="9.421875" style="1" bestFit="1" customWidth="1"/>
    <col min="14833" max="14836" width="9.140625" style="1" customWidth="1"/>
    <col min="14837" max="14837" width="9.421875" style="1" bestFit="1" customWidth="1"/>
    <col min="14838" max="14839" width="12.8515625" style="1" bestFit="1" customWidth="1"/>
    <col min="14840" max="14840" width="9.421875" style="1" bestFit="1" customWidth="1"/>
    <col min="14841" max="14844" width="9.140625" style="1" customWidth="1"/>
    <col min="14845" max="14845" width="11.57421875" style="1" customWidth="1"/>
    <col min="14846" max="14846" width="16.00390625" style="1" customWidth="1"/>
    <col min="14847" max="14847" width="86.57421875" style="1" customWidth="1"/>
    <col min="14848" max="14848" width="10.140625" style="1" customWidth="1"/>
    <col min="14849" max="14849" width="18.28125" style="1" customWidth="1"/>
    <col min="14850" max="14851" width="9.140625" style="1" hidden="1" customWidth="1"/>
    <col min="14852" max="14852" width="21.421875" style="1" customWidth="1"/>
    <col min="14853" max="14854" width="9.140625" style="1" hidden="1" customWidth="1"/>
    <col min="14855" max="14855" width="25.7109375" style="1" customWidth="1"/>
    <col min="14856" max="14856" width="9.140625" style="1" hidden="1" customWidth="1"/>
    <col min="14857" max="14857" width="4.7109375" style="1" customWidth="1"/>
    <col min="14858" max="14864" width="9.140625" style="1" hidden="1" customWidth="1"/>
    <col min="14865" max="14865" width="15.57421875" style="1" customWidth="1"/>
    <col min="14866" max="14866" width="18.7109375" style="1" customWidth="1"/>
    <col min="14867" max="14867" width="25.7109375" style="1" customWidth="1"/>
    <col min="14868" max="14868" width="15.57421875" style="1" customWidth="1"/>
    <col min="14869" max="14869" width="18.7109375" style="1" customWidth="1"/>
    <col min="14870" max="14870" width="25.7109375" style="1" customWidth="1"/>
    <col min="14871" max="14871" width="15.57421875" style="1" customWidth="1"/>
    <col min="14872" max="14872" width="18.7109375" style="1" customWidth="1"/>
    <col min="14873" max="14873" width="25.7109375" style="1" customWidth="1"/>
    <col min="14874" max="14874" width="9.140625" style="1" customWidth="1"/>
    <col min="14875" max="14875" width="17.421875" style="1" customWidth="1"/>
    <col min="14876" max="14876" width="9.140625" style="1" customWidth="1"/>
    <col min="14877" max="14877" width="9.421875" style="1" bestFit="1" customWidth="1"/>
    <col min="14878" max="14879" width="12.8515625" style="1" bestFit="1" customWidth="1"/>
    <col min="14880" max="14880" width="9.421875" style="1" bestFit="1" customWidth="1"/>
    <col min="14881" max="14884" width="9.140625" style="1" customWidth="1"/>
    <col min="14885" max="14885" width="9.421875" style="1" bestFit="1" customWidth="1"/>
    <col min="14886" max="14887" width="12.8515625" style="1" bestFit="1" customWidth="1"/>
    <col min="14888" max="14888" width="9.421875" style="1" bestFit="1" customWidth="1"/>
    <col min="14889" max="14892" width="9.140625" style="1" customWidth="1"/>
    <col min="14893" max="14893" width="9.421875" style="1" bestFit="1" customWidth="1"/>
    <col min="14894" max="14895" width="12.8515625" style="1" bestFit="1" customWidth="1"/>
    <col min="14896" max="14896" width="9.421875" style="1" bestFit="1" customWidth="1"/>
    <col min="14897" max="14900" width="9.140625" style="1" customWidth="1"/>
    <col min="14901" max="14901" width="9.421875" style="1" bestFit="1" customWidth="1"/>
    <col min="14902" max="14903" width="12.8515625" style="1" bestFit="1" customWidth="1"/>
    <col min="14904" max="14904" width="9.421875" style="1" bestFit="1" customWidth="1"/>
    <col min="14905" max="14908" width="9.140625" style="1" customWidth="1"/>
    <col min="14909" max="14909" width="9.421875" style="1" bestFit="1" customWidth="1"/>
    <col min="14910" max="14911" width="12.8515625" style="1" bestFit="1" customWidth="1"/>
    <col min="14912" max="14912" width="9.421875" style="1" bestFit="1" customWidth="1"/>
    <col min="14913" max="14916" width="9.140625" style="1" customWidth="1"/>
    <col min="14917" max="14917" width="9.421875" style="1" bestFit="1" customWidth="1"/>
    <col min="14918" max="14919" width="12.8515625" style="1" bestFit="1" customWidth="1"/>
    <col min="14920" max="14920" width="9.421875" style="1" bestFit="1" customWidth="1"/>
    <col min="14921" max="14924" width="9.140625" style="1" customWidth="1"/>
    <col min="14925" max="14925" width="9.421875" style="1" bestFit="1" customWidth="1"/>
    <col min="14926" max="14927" width="12.8515625" style="1" bestFit="1" customWidth="1"/>
    <col min="14928" max="14928" width="9.421875" style="1" bestFit="1" customWidth="1"/>
    <col min="14929" max="14932" width="9.140625" style="1" customWidth="1"/>
    <col min="14933" max="14933" width="9.421875" style="1" bestFit="1" customWidth="1"/>
    <col min="14934" max="14935" width="12.8515625" style="1" bestFit="1" customWidth="1"/>
    <col min="14936" max="14936" width="9.421875" style="1" bestFit="1" customWidth="1"/>
    <col min="14937" max="14940" width="9.140625" style="1" customWidth="1"/>
    <col min="14941" max="14941" width="9.421875" style="1" bestFit="1" customWidth="1"/>
    <col min="14942" max="14943" width="12.8515625" style="1" bestFit="1" customWidth="1"/>
    <col min="14944" max="14944" width="9.421875" style="1" bestFit="1" customWidth="1"/>
    <col min="14945" max="14948" width="9.140625" style="1" customWidth="1"/>
    <col min="14949" max="14949" width="9.421875" style="1" bestFit="1" customWidth="1"/>
    <col min="14950" max="14951" width="12.8515625" style="1" bestFit="1" customWidth="1"/>
    <col min="14952" max="14952" width="9.421875" style="1" bestFit="1" customWidth="1"/>
    <col min="14953" max="14956" width="9.140625" style="1" customWidth="1"/>
    <col min="14957" max="14957" width="9.421875" style="1" bestFit="1" customWidth="1"/>
    <col min="14958" max="14959" width="12.8515625" style="1" bestFit="1" customWidth="1"/>
    <col min="14960" max="14960" width="9.421875" style="1" bestFit="1" customWidth="1"/>
    <col min="14961" max="14964" width="9.140625" style="1" customWidth="1"/>
    <col min="14965" max="14965" width="9.421875" style="1" bestFit="1" customWidth="1"/>
    <col min="14966" max="14967" width="12.8515625" style="1" bestFit="1" customWidth="1"/>
    <col min="14968" max="14968" width="9.421875" style="1" bestFit="1" customWidth="1"/>
    <col min="14969" max="14972" width="9.140625" style="1" customWidth="1"/>
    <col min="14973" max="14973" width="9.421875" style="1" bestFit="1" customWidth="1"/>
    <col min="14974" max="14975" width="12.8515625" style="1" bestFit="1" customWidth="1"/>
    <col min="14976" max="14976" width="9.421875" style="1" bestFit="1" customWidth="1"/>
    <col min="14977" max="14980" width="9.140625" style="1" customWidth="1"/>
    <col min="14981" max="14981" width="9.421875" style="1" bestFit="1" customWidth="1"/>
    <col min="14982" max="14983" width="12.8515625" style="1" bestFit="1" customWidth="1"/>
    <col min="14984" max="14984" width="9.421875" style="1" bestFit="1" customWidth="1"/>
    <col min="14985" max="14988" width="9.140625" style="1" customWidth="1"/>
    <col min="14989" max="14989" width="9.421875" style="1" bestFit="1" customWidth="1"/>
    <col min="14990" max="14991" width="12.8515625" style="1" bestFit="1" customWidth="1"/>
    <col min="14992" max="14992" width="9.421875" style="1" bestFit="1" customWidth="1"/>
    <col min="14993" max="14996" width="9.140625" style="1" customWidth="1"/>
    <col min="14997" max="14997" width="9.421875" style="1" bestFit="1" customWidth="1"/>
    <col min="14998" max="14999" width="12.8515625" style="1" bestFit="1" customWidth="1"/>
    <col min="15000" max="15000" width="9.421875" style="1" bestFit="1" customWidth="1"/>
    <col min="15001" max="15004" width="9.140625" style="1" customWidth="1"/>
    <col min="15005" max="15005" width="9.421875" style="1" bestFit="1" customWidth="1"/>
    <col min="15006" max="15007" width="12.8515625" style="1" bestFit="1" customWidth="1"/>
    <col min="15008" max="15008" width="9.421875" style="1" bestFit="1" customWidth="1"/>
    <col min="15009" max="15012" width="9.140625" style="1" customWidth="1"/>
    <col min="15013" max="15013" width="9.421875" style="1" bestFit="1" customWidth="1"/>
    <col min="15014" max="15015" width="12.8515625" style="1" bestFit="1" customWidth="1"/>
    <col min="15016" max="15016" width="9.421875" style="1" bestFit="1" customWidth="1"/>
    <col min="15017" max="15020" width="9.140625" style="1" customWidth="1"/>
    <col min="15021" max="15021" width="9.421875" style="1" bestFit="1" customWidth="1"/>
    <col min="15022" max="15023" width="12.8515625" style="1" bestFit="1" customWidth="1"/>
    <col min="15024" max="15024" width="9.421875" style="1" bestFit="1" customWidth="1"/>
    <col min="15025" max="15028" width="9.140625" style="1" customWidth="1"/>
    <col min="15029" max="15029" width="9.421875" style="1" bestFit="1" customWidth="1"/>
    <col min="15030" max="15031" width="12.8515625" style="1" bestFit="1" customWidth="1"/>
    <col min="15032" max="15032" width="9.421875" style="1" bestFit="1" customWidth="1"/>
    <col min="15033" max="15036" width="9.140625" style="1" customWidth="1"/>
    <col min="15037" max="15037" width="9.421875" style="1" bestFit="1" customWidth="1"/>
    <col min="15038" max="15039" width="12.8515625" style="1" bestFit="1" customWidth="1"/>
    <col min="15040" max="15040" width="9.421875" style="1" bestFit="1" customWidth="1"/>
    <col min="15041" max="15044" width="9.140625" style="1" customWidth="1"/>
    <col min="15045" max="15045" width="9.421875" style="1" bestFit="1" customWidth="1"/>
    <col min="15046" max="15047" width="12.8515625" style="1" bestFit="1" customWidth="1"/>
    <col min="15048" max="15048" width="9.421875" style="1" bestFit="1" customWidth="1"/>
    <col min="15049" max="15052" width="9.140625" style="1" customWidth="1"/>
    <col min="15053" max="15053" width="9.421875" style="1" bestFit="1" customWidth="1"/>
    <col min="15054" max="15055" width="12.8515625" style="1" bestFit="1" customWidth="1"/>
    <col min="15056" max="15056" width="9.421875" style="1" bestFit="1" customWidth="1"/>
    <col min="15057" max="15060" width="9.140625" style="1" customWidth="1"/>
    <col min="15061" max="15061" width="9.421875" style="1" bestFit="1" customWidth="1"/>
    <col min="15062" max="15063" width="12.8515625" style="1" bestFit="1" customWidth="1"/>
    <col min="15064" max="15064" width="9.421875" style="1" bestFit="1" customWidth="1"/>
    <col min="15065" max="15068" width="9.140625" style="1" customWidth="1"/>
    <col min="15069" max="15069" width="9.421875" style="1" bestFit="1" customWidth="1"/>
    <col min="15070" max="15071" width="12.8515625" style="1" bestFit="1" customWidth="1"/>
    <col min="15072" max="15072" width="9.421875" style="1" bestFit="1" customWidth="1"/>
    <col min="15073" max="15076" width="9.140625" style="1" customWidth="1"/>
    <col min="15077" max="15077" width="9.421875" style="1" bestFit="1" customWidth="1"/>
    <col min="15078" max="15079" width="12.8515625" style="1" bestFit="1" customWidth="1"/>
    <col min="15080" max="15080" width="9.421875" style="1" bestFit="1" customWidth="1"/>
    <col min="15081" max="15084" width="9.140625" style="1" customWidth="1"/>
    <col min="15085" max="15085" width="9.421875" style="1" bestFit="1" customWidth="1"/>
    <col min="15086" max="15087" width="12.8515625" style="1" bestFit="1" customWidth="1"/>
    <col min="15088" max="15088" width="9.421875" style="1" bestFit="1" customWidth="1"/>
    <col min="15089" max="15092" width="9.140625" style="1" customWidth="1"/>
    <col min="15093" max="15093" width="9.421875" style="1" bestFit="1" customWidth="1"/>
    <col min="15094" max="15095" width="12.8515625" style="1" bestFit="1" customWidth="1"/>
    <col min="15096" max="15096" width="9.421875" style="1" bestFit="1" customWidth="1"/>
    <col min="15097" max="15100" width="9.140625" style="1" customWidth="1"/>
    <col min="15101" max="15101" width="11.57421875" style="1" customWidth="1"/>
    <col min="15102" max="15102" width="16.00390625" style="1" customWidth="1"/>
    <col min="15103" max="15103" width="86.57421875" style="1" customWidth="1"/>
    <col min="15104" max="15104" width="10.140625" style="1" customWidth="1"/>
    <col min="15105" max="15105" width="18.28125" style="1" customWidth="1"/>
    <col min="15106" max="15107" width="9.140625" style="1" hidden="1" customWidth="1"/>
    <col min="15108" max="15108" width="21.421875" style="1" customWidth="1"/>
    <col min="15109" max="15110" width="9.140625" style="1" hidden="1" customWidth="1"/>
    <col min="15111" max="15111" width="25.7109375" style="1" customWidth="1"/>
    <col min="15112" max="15112" width="9.140625" style="1" hidden="1" customWidth="1"/>
    <col min="15113" max="15113" width="4.7109375" style="1" customWidth="1"/>
    <col min="15114" max="15120" width="9.140625" style="1" hidden="1" customWidth="1"/>
    <col min="15121" max="15121" width="15.57421875" style="1" customWidth="1"/>
    <col min="15122" max="15122" width="18.7109375" style="1" customWidth="1"/>
    <col min="15123" max="15123" width="25.7109375" style="1" customWidth="1"/>
    <col min="15124" max="15124" width="15.57421875" style="1" customWidth="1"/>
    <col min="15125" max="15125" width="18.7109375" style="1" customWidth="1"/>
    <col min="15126" max="15126" width="25.7109375" style="1" customWidth="1"/>
    <col min="15127" max="15127" width="15.57421875" style="1" customWidth="1"/>
    <col min="15128" max="15128" width="18.7109375" style="1" customWidth="1"/>
    <col min="15129" max="15129" width="25.7109375" style="1" customWidth="1"/>
    <col min="15130" max="15130" width="9.140625" style="1" customWidth="1"/>
    <col min="15131" max="15131" width="17.421875" style="1" customWidth="1"/>
    <col min="15132" max="15132" width="9.140625" style="1" customWidth="1"/>
    <col min="15133" max="15133" width="9.421875" style="1" bestFit="1" customWidth="1"/>
    <col min="15134" max="15135" width="12.8515625" style="1" bestFit="1" customWidth="1"/>
    <col min="15136" max="15136" width="9.421875" style="1" bestFit="1" customWidth="1"/>
    <col min="15137" max="15140" width="9.140625" style="1" customWidth="1"/>
    <col min="15141" max="15141" width="9.421875" style="1" bestFit="1" customWidth="1"/>
    <col min="15142" max="15143" width="12.8515625" style="1" bestFit="1" customWidth="1"/>
    <col min="15144" max="15144" width="9.421875" style="1" bestFit="1" customWidth="1"/>
    <col min="15145" max="15148" width="9.140625" style="1" customWidth="1"/>
    <col min="15149" max="15149" width="9.421875" style="1" bestFit="1" customWidth="1"/>
    <col min="15150" max="15151" width="12.8515625" style="1" bestFit="1" customWidth="1"/>
    <col min="15152" max="15152" width="9.421875" style="1" bestFit="1" customWidth="1"/>
    <col min="15153" max="15156" width="9.140625" style="1" customWidth="1"/>
    <col min="15157" max="15157" width="9.421875" style="1" bestFit="1" customWidth="1"/>
    <col min="15158" max="15159" width="12.8515625" style="1" bestFit="1" customWidth="1"/>
    <col min="15160" max="15160" width="9.421875" style="1" bestFit="1" customWidth="1"/>
    <col min="15161" max="15164" width="9.140625" style="1" customWidth="1"/>
    <col min="15165" max="15165" width="9.421875" style="1" bestFit="1" customWidth="1"/>
    <col min="15166" max="15167" width="12.8515625" style="1" bestFit="1" customWidth="1"/>
    <col min="15168" max="15168" width="9.421875" style="1" bestFit="1" customWidth="1"/>
    <col min="15169" max="15172" width="9.140625" style="1" customWidth="1"/>
    <col min="15173" max="15173" width="9.421875" style="1" bestFit="1" customWidth="1"/>
    <col min="15174" max="15175" width="12.8515625" style="1" bestFit="1" customWidth="1"/>
    <col min="15176" max="15176" width="9.421875" style="1" bestFit="1" customWidth="1"/>
    <col min="15177" max="15180" width="9.140625" style="1" customWidth="1"/>
    <col min="15181" max="15181" width="9.421875" style="1" bestFit="1" customWidth="1"/>
    <col min="15182" max="15183" width="12.8515625" style="1" bestFit="1" customWidth="1"/>
    <col min="15184" max="15184" width="9.421875" style="1" bestFit="1" customWidth="1"/>
    <col min="15185" max="15188" width="9.140625" style="1" customWidth="1"/>
    <col min="15189" max="15189" width="9.421875" style="1" bestFit="1" customWidth="1"/>
    <col min="15190" max="15191" width="12.8515625" style="1" bestFit="1" customWidth="1"/>
    <col min="15192" max="15192" width="9.421875" style="1" bestFit="1" customWidth="1"/>
    <col min="15193" max="15196" width="9.140625" style="1" customWidth="1"/>
    <col min="15197" max="15197" width="9.421875" style="1" bestFit="1" customWidth="1"/>
    <col min="15198" max="15199" width="12.8515625" style="1" bestFit="1" customWidth="1"/>
    <col min="15200" max="15200" width="9.421875" style="1" bestFit="1" customWidth="1"/>
    <col min="15201" max="15204" width="9.140625" style="1" customWidth="1"/>
    <col min="15205" max="15205" width="9.421875" style="1" bestFit="1" customWidth="1"/>
    <col min="15206" max="15207" width="12.8515625" style="1" bestFit="1" customWidth="1"/>
    <col min="15208" max="15208" width="9.421875" style="1" bestFit="1" customWidth="1"/>
    <col min="15209" max="15212" width="9.140625" style="1" customWidth="1"/>
    <col min="15213" max="15213" width="9.421875" style="1" bestFit="1" customWidth="1"/>
    <col min="15214" max="15215" width="12.8515625" style="1" bestFit="1" customWidth="1"/>
    <col min="15216" max="15216" width="9.421875" style="1" bestFit="1" customWidth="1"/>
    <col min="15217" max="15220" width="9.140625" style="1" customWidth="1"/>
    <col min="15221" max="15221" width="9.421875" style="1" bestFit="1" customWidth="1"/>
    <col min="15222" max="15223" width="12.8515625" style="1" bestFit="1" customWidth="1"/>
    <col min="15224" max="15224" width="9.421875" style="1" bestFit="1" customWidth="1"/>
    <col min="15225" max="15228" width="9.140625" style="1" customWidth="1"/>
    <col min="15229" max="15229" width="9.421875" style="1" bestFit="1" customWidth="1"/>
    <col min="15230" max="15231" width="12.8515625" style="1" bestFit="1" customWidth="1"/>
    <col min="15232" max="15232" width="9.421875" style="1" bestFit="1" customWidth="1"/>
    <col min="15233" max="15236" width="9.140625" style="1" customWidth="1"/>
    <col min="15237" max="15237" width="9.421875" style="1" bestFit="1" customWidth="1"/>
    <col min="15238" max="15239" width="12.8515625" style="1" bestFit="1" customWidth="1"/>
    <col min="15240" max="15240" width="9.421875" style="1" bestFit="1" customWidth="1"/>
    <col min="15241" max="15244" width="9.140625" style="1" customWidth="1"/>
    <col min="15245" max="15245" width="9.421875" style="1" bestFit="1" customWidth="1"/>
    <col min="15246" max="15247" width="12.8515625" style="1" bestFit="1" customWidth="1"/>
    <col min="15248" max="15248" width="9.421875" style="1" bestFit="1" customWidth="1"/>
    <col min="15249" max="15252" width="9.140625" style="1" customWidth="1"/>
    <col min="15253" max="15253" width="9.421875" style="1" bestFit="1" customWidth="1"/>
    <col min="15254" max="15255" width="12.8515625" style="1" bestFit="1" customWidth="1"/>
    <col min="15256" max="15256" width="9.421875" style="1" bestFit="1" customWidth="1"/>
    <col min="15257" max="15260" width="9.140625" style="1" customWidth="1"/>
    <col min="15261" max="15261" width="9.421875" style="1" bestFit="1" customWidth="1"/>
    <col min="15262" max="15263" width="12.8515625" style="1" bestFit="1" customWidth="1"/>
    <col min="15264" max="15264" width="9.421875" style="1" bestFit="1" customWidth="1"/>
    <col min="15265" max="15268" width="9.140625" style="1" customWidth="1"/>
    <col min="15269" max="15269" width="9.421875" style="1" bestFit="1" customWidth="1"/>
    <col min="15270" max="15271" width="12.8515625" style="1" bestFit="1" customWidth="1"/>
    <col min="15272" max="15272" width="9.421875" style="1" bestFit="1" customWidth="1"/>
    <col min="15273" max="15276" width="9.140625" style="1" customWidth="1"/>
    <col min="15277" max="15277" width="9.421875" style="1" bestFit="1" customWidth="1"/>
    <col min="15278" max="15279" width="12.8515625" style="1" bestFit="1" customWidth="1"/>
    <col min="15280" max="15280" width="9.421875" style="1" bestFit="1" customWidth="1"/>
    <col min="15281" max="15284" width="9.140625" style="1" customWidth="1"/>
    <col min="15285" max="15285" width="9.421875" style="1" bestFit="1" customWidth="1"/>
    <col min="15286" max="15287" width="12.8515625" style="1" bestFit="1" customWidth="1"/>
    <col min="15288" max="15288" width="9.421875" style="1" bestFit="1" customWidth="1"/>
    <col min="15289" max="15292" width="9.140625" style="1" customWidth="1"/>
    <col min="15293" max="15293" width="9.421875" style="1" bestFit="1" customWidth="1"/>
    <col min="15294" max="15295" width="12.8515625" style="1" bestFit="1" customWidth="1"/>
    <col min="15296" max="15296" width="9.421875" style="1" bestFit="1" customWidth="1"/>
    <col min="15297" max="15300" width="9.140625" style="1" customWidth="1"/>
    <col min="15301" max="15301" width="9.421875" style="1" bestFit="1" customWidth="1"/>
    <col min="15302" max="15303" width="12.8515625" style="1" bestFit="1" customWidth="1"/>
    <col min="15304" max="15304" width="9.421875" style="1" bestFit="1" customWidth="1"/>
    <col min="15305" max="15308" width="9.140625" style="1" customWidth="1"/>
    <col min="15309" max="15309" width="9.421875" style="1" bestFit="1" customWidth="1"/>
    <col min="15310" max="15311" width="12.8515625" style="1" bestFit="1" customWidth="1"/>
    <col min="15312" max="15312" width="9.421875" style="1" bestFit="1" customWidth="1"/>
    <col min="15313" max="15316" width="9.140625" style="1" customWidth="1"/>
    <col min="15317" max="15317" width="9.421875" style="1" bestFit="1" customWidth="1"/>
    <col min="15318" max="15319" width="12.8515625" style="1" bestFit="1" customWidth="1"/>
    <col min="15320" max="15320" width="9.421875" style="1" bestFit="1" customWidth="1"/>
    <col min="15321" max="15324" width="9.140625" style="1" customWidth="1"/>
    <col min="15325" max="15325" width="9.421875" style="1" bestFit="1" customWidth="1"/>
    <col min="15326" max="15327" width="12.8515625" style="1" bestFit="1" customWidth="1"/>
    <col min="15328" max="15328" width="9.421875" style="1" bestFit="1" customWidth="1"/>
    <col min="15329" max="15332" width="9.140625" style="1" customWidth="1"/>
    <col min="15333" max="15333" width="9.421875" style="1" bestFit="1" customWidth="1"/>
    <col min="15334" max="15335" width="12.8515625" style="1" bestFit="1" customWidth="1"/>
    <col min="15336" max="15336" width="9.421875" style="1" bestFit="1" customWidth="1"/>
    <col min="15337" max="15340" width="9.140625" style="1" customWidth="1"/>
    <col min="15341" max="15341" width="9.421875" style="1" bestFit="1" customWidth="1"/>
    <col min="15342" max="15343" width="12.8515625" style="1" bestFit="1" customWidth="1"/>
    <col min="15344" max="15344" width="9.421875" style="1" bestFit="1" customWidth="1"/>
    <col min="15345" max="15348" width="9.140625" style="1" customWidth="1"/>
    <col min="15349" max="15349" width="9.421875" style="1" bestFit="1" customWidth="1"/>
    <col min="15350" max="15351" width="12.8515625" style="1" bestFit="1" customWidth="1"/>
    <col min="15352" max="15352" width="9.421875" style="1" bestFit="1" customWidth="1"/>
    <col min="15353" max="15356" width="9.140625" style="1" customWidth="1"/>
    <col min="15357" max="15357" width="11.57421875" style="1" customWidth="1"/>
    <col min="15358" max="15358" width="16.00390625" style="1" customWidth="1"/>
    <col min="15359" max="15359" width="86.57421875" style="1" customWidth="1"/>
    <col min="15360" max="15360" width="10.140625" style="1" customWidth="1"/>
    <col min="15361" max="15361" width="18.28125" style="1" customWidth="1"/>
    <col min="15362" max="15363" width="9.140625" style="1" hidden="1" customWidth="1"/>
    <col min="15364" max="15364" width="21.421875" style="1" customWidth="1"/>
    <col min="15365" max="15366" width="9.140625" style="1" hidden="1" customWidth="1"/>
    <col min="15367" max="15367" width="25.7109375" style="1" customWidth="1"/>
    <col min="15368" max="15368" width="9.140625" style="1" hidden="1" customWidth="1"/>
    <col min="15369" max="15369" width="4.7109375" style="1" customWidth="1"/>
    <col min="15370" max="15376" width="9.140625" style="1" hidden="1" customWidth="1"/>
    <col min="15377" max="15377" width="15.57421875" style="1" customWidth="1"/>
    <col min="15378" max="15378" width="18.7109375" style="1" customWidth="1"/>
    <col min="15379" max="15379" width="25.7109375" style="1" customWidth="1"/>
    <col min="15380" max="15380" width="15.57421875" style="1" customWidth="1"/>
    <col min="15381" max="15381" width="18.7109375" style="1" customWidth="1"/>
    <col min="15382" max="15382" width="25.7109375" style="1" customWidth="1"/>
    <col min="15383" max="15383" width="15.57421875" style="1" customWidth="1"/>
    <col min="15384" max="15384" width="18.7109375" style="1" customWidth="1"/>
    <col min="15385" max="15385" width="25.7109375" style="1" customWidth="1"/>
    <col min="15386" max="15386" width="9.140625" style="1" customWidth="1"/>
    <col min="15387" max="15387" width="17.421875" style="1" customWidth="1"/>
    <col min="15388" max="15388" width="9.140625" style="1" customWidth="1"/>
    <col min="15389" max="15389" width="9.421875" style="1" bestFit="1" customWidth="1"/>
    <col min="15390" max="15391" width="12.8515625" style="1" bestFit="1" customWidth="1"/>
    <col min="15392" max="15392" width="9.421875" style="1" bestFit="1" customWidth="1"/>
    <col min="15393" max="15396" width="9.140625" style="1" customWidth="1"/>
    <col min="15397" max="15397" width="9.421875" style="1" bestFit="1" customWidth="1"/>
    <col min="15398" max="15399" width="12.8515625" style="1" bestFit="1" customWidth="1"/>
    <col min="15400" max="15400" width="9.421875" style="1" bestFit="1" customWidth="1"/>
    <col min="15401" max="15404" width="9.140625" style="1" customWidth="1"/>
    <col min="15405" max="15405" width="9.421875" style="1" bestFit="1" customWidth="1"/>
    <col min="15406" max="15407" width="12.8515625" style="1" bestFit="1" customWidth="1"/>
    <col min="15408" max="15408" width="9.421875" style="1" bestFit="1" customWidth="1"/>
    <col min="15409" max="15412" width="9.140625" style="1" customWidth="1"/>
    <col min="15413" max="15413" width="9.421875" style="1" bestFit="1" customWidth="1"/>
    <col min="15414" max="15415" width="12.8515625" style="1" bestFit="1" customWidth="1"/>
    <col min="15416" max="15416" width="9.421875" style="1" bestFit="1" customWidth="1"/>
    <col min="15417" max="15420" width="9.140625" style="1" customWidth="1"/>
    <col min="15421" max="15421" width="9.421875" style="1" bestFit="1" customWidth="1"/>
    <col min="15422" max="15423" width="12.8515625" style="1" bestFit="1" customWidth="1"/>
    <col min="15424" max="15424" width="9.421875" style="1" bestFit="1" customWidth="1"/>
    <col min="15425" max="15428" width="9.140625" style="1" customWidth="1"/>
    <col min="15429" max="15429" width="9.421875" style="1" bestFit="1" customWidth="1"/>
    <col min="15430" max="15431" width="12.8515625" style="1" bestFit="1" customWidth="1"/>
    <col min="15432" max="15432" width="9.421875" style="1" bestFit="1" customWidth="1"/>
    <col min="15433" max="15436" width="9.140625" style="1" customWidth="1"/>
    <col min="15437" max="15437" width="9.421875" style="1" bestFit="1" customWidth="1"/>
    <col min="15438" max="15439" width="12.8515625" style="1" bestFit="1" customWidth="1"/>
    <col min="15440" max="15440" width="9.421875" style="1" bestFit="1" customWidth="1"/>
    <col min="15441" max="15444" width="9.140625" style="1" customWidth="1"/>
    <col min="15445" max="15445" width="9.421875" style="1" bestFit="1" customWidth="1"/>
    <col min="15446" max="15447" width="12.8515625" style="1" bestFit="1" customWidth="1"/>
    <col min="15448" max="15448" width="9.421875" style="1" bestFit="1" customWidth="1"/>
    <col min="15449" max="15452" width="9.140625" style="1" customWidth="1"/>
    <col min="15453" max="15453" width="9.421875" style="1" bestFit="1" customWidth="1"/>
    <col min="15454" max="15455" width="12.8515625" style="1" bestFit="1" customWidth="1"/>
    <col min="15456" max="15456" width="9.421875" style="1" bestFit="1" customWidth="1"/>
    <col min="15457" max="15460" width="9.140625" style="1" customWidth="1"/>
    <col min="15461" max="15461" width="9.421875" style="1" bestFit="1" customWidth="1"/>
    <col min="15462" max="15463" width="12.8515625" style="1" bestFit="1" customWidth="1"/>
    <col min="15464" max="15464" width="9.421875" style="1" bestFit="1" customWidth="1"/>
    <col min="15465" max="15468" width="9.140625" style="1" customWidth="1"/>
    <col min="15469" max="15469" width="9.421875" style="1" bestFit="1" customWidth="1"/>
    <col min="15470" max="15471" width="12.8515625" style="1" bestFit="1" customWidth="1"/>
    <col min="15472" max="15472" width="9.421875" style="1" bestFit="1" customWidth="1"/>
    <col min="15473" max="15476" width="9.140625" style="1" customWidth="1"/>
    <col min="15477" max="15477" width="9.421875" style="1" bestFit="1" customWidth="1"/>
    <col min="15478" max="15479" width="12.8515625" style="1" bestFit="1" customWidth="1"/>
    <col min="15480" max="15480" width="9.421875" style="1" bestFit="1" customWidth="1"/>
    <col min="15481" max="15484" width="9.140625" style="1" customWidth="1"/>
    <col min="15485" max="15485" width="9.421875" style="1" bestFit="1" customWidth="1"/>
    <col min="15486" max="15487" width="12.8515625" style="1" bestFit="1" customWidth="1"/>
    <col min="15488" max="15488" width="9.421875" style="1" bestFit="1" customWidth="1"/>
    <col min="15489" max="15492" width="9.140625" style="1" customWidth="1"/>
    <col min="15493" max="15493" width="9.421875" style="1" bestFit="1" customWidth="1"/>
    <col min="15494" max="15495" width="12.8515625" style="1" bestFit="1" customWidth="1"/>
    <col min="15496" max="15496" width="9.421875" style="1" bestFit="1" customWidth="1"/>
    <col min="15497" max="15500" width="9.140625" style="1" customWidth="1"/>
    <col min="15501" max="15501" width="9.421875" style="1" bestFit="1" customWidth="1"/>
    <col min="15502" max="15503" width="12.8515625" style="1" bestFit="1" customWidth="1"/>
    <col min="15504" max="15504" width="9.421875" style="1" bestFit="1" customWidth="1"/>
    <col min="15505" max="15508" width="9.140625" style="1" customWidth="1"/>
    <col min="15509" max="15509" width="9.421875" style="1" bestFit="1" customWidth="1"/>
    <col min="15510" max="15511" width="12.8515625" style="1" bestFit="1" customWidth="1"/>
    <col min="15512" max="15512" width="9.421875" style="1" bestFit="1" customWidth="1"/>
    <col min="15513" max="15516" width="9.140625" style="1" customWidth="1"/>
    <col min="15517" max="15517" width="9.421875" style="1" bestFit="1" customWidth="1"/>
    <col min="15518" max="15519" width="12.8515625" style="1" bestFit="1" customWidth="1"/>
    <col min="15520" max="15520" width="9.421875" style="1" bestFit="1" customWidth="1"/>
    <col min="15521" max="15524" width="9.140625" style="1" customWidth="1"/>
    <col min="15525" max="15525" width="9.421875" style="1" bestFit="1" customWidth="1"/>
    <col min="15526" max="15527" width="12.8515625" style="1" bestFit="1" customWidth="1"/>
    <col min="15528" max="15528" width="9.421875" style="1" bestFit="1" customWidth="1"/>
    <col min="15529" max="15532" width="9.140625" style="1" customWidth="1"/>
    <col min="15533" max="15533" width="9.421875" style="1" bestFit="1" customWidth="1"/>
    <col min="15534" max="15535" width="12.8515625" style="1" bestFit="1" customWidth="1"/>
    <col min="15536" max="15536" width="9.421875" style="1" bestFit="1" customWidth="1"/>
    <col min="15537" max="15540" width="9.140625" style="1" customWidth="1"/>
    <col min="15541" max="15541" width="9.421875" style="1" bestFit="1" customWidth="1"/>
    <col min="15542" max="15543" width="12.8515625" style="1" bestFit="1" customWidth="1"/>
    <col min="15544" max="15544" width="9.421875" style="1" bestFit="1" customWidth="1"/>
    <col min="15545" max="15548" width="9.140625" style="1" customWidth="1"/>
    <col min="15549" max="15549" width="9.421875" style="1" bestFit="1" customWidth="1"/>
    <col min="15550" max="15551" width="12.8515625" style="1" bestFit="1" customWidth="1"/>
    <col min="15552" max="15552" width="9.421875" style="1" bestFit="1" customWidth="1"/>
    <col min="15553" max="15556" width="9.140625" style="1" customWidth="1"/>
    <col min="15557" max="15557" width="9.421875" style="1" bestFit="1" customWidth="1"/>
    <col min="15558" max="15559" width="12.8515625" style="1" bestFit="1" customWidth="1"/>
    <col min="15560" max="15560" width="9.421875" style="1" bestFit="1" customWidth="1"/>
    <col min="15561" max="15564" width="9.140625" style="1" customWidth="1"/>
    <col min="15565" max="15565" width="9.421875" style="1" bestFit="1" customWidth="1"/>
    <col min="15566" max="15567" width="12.8515625" style="1" bestFit="1" customWidth="1"/>
    <col min="15568" max="15568" width="9.421875" style="1" bestFit="1" customWidth="1"/>
    <col min="15569" max="15572" width="9.140625" style="1" customWidth="1"/>
    <col min="15573" max="15573" width="9.421875" style="1" bestFit="1" customWidth="1"/>
    <col min="15574" max="15575" width="12.8515625" style="1" bestFit="1" customWidth="1"/>
    <col min="15576" max="15576" width="9.421875" style="1" bestFit="1" customWidth="1"/>
    <col min="15577" max="15580" width="9.140625" style="1" customWidth="1"/>
    <col min="15581" max="15581" width="9.421875" style="1" bestFit="1" customWidth="1"/>
    <col min="15582" max="15583" width="12.8515625" style="1" bestFit="1" customWidth="1"/>
    <col min="15584" max="15584" width="9.421875" style="1" bestFit="1" customWidth="1"/>
    <col min="15585" max="15588" width="9.140625" style="1" customWidth="1"/>
    <col min="15589" max="15589" width="9.421875" style="1" bestFit="1" customWidth="1"/>
    <col min="15590" max="15591" width="12.8515625" style="1" bestFit="1" customWidth="1"/>
    <col min="15592" max="15592" width="9.421875" style="1" bestFit="1" customWidth="1"/>
    <col min="15593" max="15596" width="9.140625" style="1" customWidth="1"/>
    <col min="15597" max="15597" width="9.421875" style="1" bestFit="1" customWidth="1"/>
    <col min="15598" max="15599" width="12.8515625" style="1" bestFit="1" customWidth="1"/>
    <col min="15600" max="15600" width="9.421875" style="1" bestFit="1" customWidth="1"/>
    <col min="15601" max="15604" width="9.140625" style="1" customWidth="1"/>
    <col min="15605" max="15605" width="9.421875" style="1" bestFit="1" customWidth="1"/>
    <col min="15606" max="15607" width="12.8515625" style="1" bestFit="1" customWidth="1"/>
    <col min="15608" max="15608" width="9.421875" style="1" bestFit="1" customWidth="1"/>
    <col min="15609" max="15612" width="9.140625" style="1" customWidth="1"/>
    <col min="15613" max="15613" width="11.57421875" style="1" customWidth="1"/>
    <col min="15614" max="15614" width="16.00390625" style="1" customWidth="1"/>
    <col min="15615" max="15615" width="86.57421875" style="1" customWidth="1"/>
    <col min="15616" max="15616" width="10.140625" style="1" customWidth="1"/>
    <col min="15617" max="15617" width="18.28125" style="1" customWidth="1"/>
    <col min="15618" max="15619" width="9.140625" style="1" hidden="1" customWidth="1"/>
    <col min="15620" max="15620" width="21.421875" style="1" customWidth="1"/>
    <col min="15621" max="15622" width="9.140625" style="1" hidden="1" customWidth="1"/>
    <col min="15623" max="15623" width="25.7109375" style="1" customWidth="1"/>
    <col min="15624" max="15624" width="9.140625" style="1" hidden="1" customWidth="1"/>
    <col min="15625" max="15625" width="4.7109375" style="1" customWidth="1"/>
    <col min="15626" max="15632" width="9.140625" style="1" hidden="1" customWidth="1"/>
    <col min="15633" max="15633" width="15.57421875" style="1" customWidth="1"/>
    <col min="15634" max="15634" width="18.7109375" style="1" customWidth="1"/>
    <col min="15635" max="15635" width="25.7109375" style="1" customWidth="1"/>
    <col min="15636" max="15636" width="15.57421875" style="1" customWidth="1"/>
    <col min="15637" max="15637" width="18.7109375" style="1" customWidth="1"/>
    <col min="15638" max="15638" width="25.7109375" style="1" customWidth="1"/>
    <col min="15639" max="15639" width="15.57421875" style="1" customWidth="1"/>
    <col min="15640" max="15640" width="18.7109375" style="1" customWidth="1"/>
    <col min="15641" max="15641" width="25.7109375" style="1" customWidth="1"/>
    <col min="15642" max="15642" width="9.140625" style="1" customWidth="1"/>
    <col min="15643" max="15643" width="17.421875" style="1" customWidth="1"/>
    <col min="15644" max="15644" width="9.140625" style="1" customWidth="1"/>
    <col min="15645" max="15645" width="9.421875" style="1" bestFit="1" customWidth="1"/>
    <col min="15646" max="15647" width="12.8515625" style="1" bestFit="1" customWidth="1"/>
    <col min="15648" max="15648" width="9.421875" style="1" bestFit="1" customWidth="1"/>
    <col min="15649" max="15652" width="9.140625" style="1" customWidth="1"/>
    <col min="15653" max="15653" width="9.421875" style="1" bestFit="1" customWidth="1"/>
    <col min="15654" max="15655" width="12.8515625" style="1" bestFit="1" customWidth="1"/>
    <col min="15656" max="15656" width="9.421875" style="1" bestFit="1" customWidth="1"/>
    <col min="15657" max="15660" width="9.140625" style="1" customWidth="1"/>
    <col min="15661" max="15661" width="9.421875" style="1" bestFit="1" customWidth="1"/>
    <col min="15662" max="15663" width="12.8515625" style="1" bestFit="1" customWidth="1"/>
    <col min="15664" max="15664" width="9.421875" style="1" bestFit="1" customWidth="1"/>
    <col min="15665" max="15668" width="9.140625" style="1" customWidth="1"/>
    <col min="15669" max="15669" width="9.421875" style="1" bestFit="1" customWidth="1"/>
    <col min="15670" max="15671" width="12.8515625" style="1" bestFit="1" customWidth="1"/>
    <col min="15672" max="15672" width="9.421875" style="1" bestFit="1" customWidth="1"/>
    <col min="15673" max="15676" width="9.140625" style="1" customWidth="1"/>
    <col min="15677" max="15677" width="9.421875" style="1" bestFit="1" customWidth="1"/>
    <col min="15678" max="15679" width="12.8515625" style="1" bestFit="1" customWidth="1"/>
    <col min="15680" max="15680" width="9.421875" style="1" bestFit="1" customWidth="1"/>
    <col min="15681" max="15684" width="9.140625" style="1" customWidth="1"/>
    <col min="15685" max="15685" width="9.421875" style="1" bestFit="1" customWidth="1"/>
    <col min="15686" max="15687" width="12.8515625" style="1" bestFit="1" customWidth="1"/>
    <col min="15688" max="15688" width="9.421875" style="1" bestFit="1" customWidth="1"/>
    <col min="15689" max="15692" width="9.140625" style="1" customWidth="1"/>
    <col min="15693" max="15693" width="9.421875" style="1" bestFit="1" customWidth="1"/>
    <col min="15694" max="15695" width="12.8515625" style="1" bestFit="1" customWidth="1"/>
    <col min="15696" max="15696" width="9.421875" style="1" bestFit="1" customWidth="1"/>
    <col min="15697" max="15700" width="9.140625" style="1" customWidth="1"/>
    <col min="15701" max="15701" width="9.421875" style="1" bestFit="1" customWidth="1"/>
    <col min="15702" max="15703" width="12.8515625" style="1" bestFit="1" customWidth="1"/>
    <col min="15704" max="15704" width="9.421875" style="1" bestFit="1" customWidth="1"/>
    <col min="15705" max="15708" width="9.140625" style="1" customWidth="1"/>
    <col min="15709" max="15709" width="9.421875" style="1" bestFit="1" customWidth="1"/>
    <col min="15710" max="15711" width="12.8515625" style="1" bestFit="1" customWidth="1"/>
    <col min="15712" max="15712" width="9.421875" style="1" bestFit="1" customWidth="1"/>
    <col min="15713" max="15716" width="9.140625" style="1" customWidth="1"/>
    <col min="15717" max="15717" width="9.421875" style="1" bestFit="1" customWidth="1"/>
    <col min="15718" max="15719" width="12.8515625" style="1" bestFit="1" customWidth="1"/>
    <col min="15720" max="15720" width="9.421875" style="1" bestFit="1" customWidth="1"/>
    <col min="15721" max="15724" width="9.140625" style="1" customWidth="1"/>
    <col min="15725" max="15725" width="9.421875" style="1" bestFit="1" customWidth="1"/>
    <col min="15726" max="15727" width="12.8515625" style="1" bestFit="1" customWidth="1"/>
    <col min="15728" max="15728" width="9.421875" style="1" bestFit="1" customWidth="1"/>
    <col min="15729" max="15732" width="9.140625" style="1" customWidth="1"/>
    <col min="15733" max="15733" width="9.421875" style="1" bestFit="1" customWidth="1"/>
    <col min="15734" max="15735" width="12.8515625" style="1" bestFit="1" customWidth="1"/>
    <col min="15736" max="15736" width="9.421875" style="1" bestFit="1" customWidth="1"/>
    <col min="15737" max="15740" width="9.140625" style="1" customWidth="1"/>
    <col min="15741" max="15741" width="9.421875" style="1" bestFit="1" customWidth="1"/>
    <col min="15742" max="15743" width="12.8515625" style="1" bestFit="1" customWidth="1"/>
    <col min="15744" max="15744" width="9.421875" style="1" bestFit="1" customWidth="1"/>
    <col min="15745" max="15748" width="9.140625" style="1" customWidth="1"/>
    <col min="15749" max="15749" width="9.421875" style="1" bestFit="1" customWidth="1"/>
    <col min="15750" max="15751" width="12.8515625" style="1" bestFit="1" customWidth="1"/>
    <col min="15752" max="15752" width="9.421875" style="1" bestFit="1" customWidth="1"/>
    <col min="15753" max="15756" width="9.140625" style="1" customWidth="1"/>
    <col min="15757" max="15757" width="9.421875" style="1" bestFit="1" customWidth="1"/>
    <col min="15758" max="15759" width="12.8515625" style="1" bestFit="1" customWidth="1"/>
    <col min="15760" max="15760" width="9.421875" style="1" bestFit="1" customWidth="1"/>
    <col min="15761" max="15764" width="9.140625" style="1" customWidth="1"/>
    <col min="15765" max="15765" width="9.421875" style="1" bestFit="1" customWidth="1"/>
    <col min="15766" max="15767" width="12.8515625" style="1" bestFit="1" customWidth="1"/>
    <col min="15768" max="15768" width="9.421875" style="1" bestFit="1" customWidth="1"/>
    <col min="15769" max="15772" width="9.140625" style="1" customWidth="1"/>
    <col min="15773" max="15773" width="9.421875" style="1" bestFit="1" customWidth="1"/>
    <col min="15774" max="15775" width="12.8515625" style="1" bestFit="1" customWidth="1"/>
    <col min="15776" max="15776" width="9.421875" style="1" bestFit="1" customWidth="1"/>
    <col min="15777" max="15780" width="9.140625" style="1" customWidth="1"/>
    <col min="15781" max="15781" width="9.421875" style="1" bestFit="1" customWidth="1"/>
    <col min="15782" max="15783" width="12.8515625" style="1" bestFit="1" customWidth="1"/>
    <col min="15784" max="15784" width="9.421875" style="1" bestFit="1" customWidth="1"/>
    <col min="15785" max="15788" width="9.140625" style="1" customWidth="1"/>
    <col min="15789" max="15789" width="9.421875" style="1" bestFit="1" customWidth="1"/>
    <col min="15790" max="15791" width="12.8515625" style="1" bestFit="1" customWidth="1"/>
    <col min="15792" max="15792" width="9.421875" style="1" bestFit="1" customWidth="1"/>
    <col min="15793" max="15796" width="9.140625" style="1" customWidth="1"/>
    <col min="15797" max="15797" width="9.421875" style="1" bestFit="1" customWidth="1"/>
    <col min="15798" max="15799" width="12.8515625" style="1" bestFit="1" customWidth="1"/>
    <col min="15800" max="15800" width="9.421875" style="1" bestFit="1" customWidth="1"/>
    <col min="15801" max="15804" width="9.140625" style="1" customWidth="1"/>
    <col min="15805" max="15805" width="9.421875" style="1" bestFit="1" customWidth="1"/>
    <col min="15806" max="15807" width="12.8515625" style="1" bestFit="1" customWidth="1"/>
    <col min="15808" max="15808" width="9.421875" style="1" bestFit="1" customWidth="1"/>
    <col min="15809" max="15812" width="9.140625" style="1" customWidth="1"/>
    <col min="15813" max="15813" width="9.421875" style="1" bestFit="1" customWidth="1"/>
    <col min="15814" max="15815" width="12.8515625" style="1" bestFit="1" customWidth="1"/>
    <col min="15816" max="15816" width="9.421875" style="1" bestFit="1" customWidth="1"/>
    <col min="15817" max="15820" width="9.140625" style="1" customWidth="1"/>
    <col min="15821" max="15821" width="9.421875" style="1" bestFit="1" customWidth="1"/>
    <col min="15822" max="15823" width="12.8515625" style="1" bestFit="1" customWidth="1"/>
    <col min="15824" max="15824" width="9.421875" style="1" bestFit="1" customWidth="1"/>
    <col min="15825" max="15828" width="9.140625" style="1" customWidth="1"/>
    <col min="15829" max="15829" width="9.421875" style="1" bestFit="1" customWidth="1"/>
    <col min="15830" max="15831" width="12.8515625" style="1" bestFit="1" customWidth="1"/>
    <col min="15832" max="15832" width="9.421875" style="1" bestFit="1" customWidth="1"/>
    <col min="15833" max="15836" width="9.140625" style="1" customWidth="1"/>
    <col min="15837" max="15837" width="9.421875" style="1" bestFit="1" customWidth="1"/>
    <col min="15838" max="15839" width="12.8515625" style="1" bestFit="1" customWidth="1"/>
    <col min="15840" max="15840" width="9.421875" style="1" bestFit="1" customWidth="1"/>
    <col min="15841" max="15844" width="9.140625" style="1" customWidth="1"/>
    <col min="15845" max="15845" width="9.421875" style="1" bestFit="1" customWidth="1"/>
    <col min="15846" max="15847" width="12.8515625" style="1" bestFit="1" customWidth="1"/>
    <col min="15848" max="15848" width="9.421875" style="1" bestFit="1" customWidth="1"/>
    <col min="15849" max="15852" width="9.140625" style="1" customWidth="1"/>
    <col min="15853" max="15853" width="9.421875" style="1" bestFit="1" customWidth="1"/>
    <col min="15854" max="15855" width="12.8515625" style="1" bestFit="1" customWidth="1"/>
    <col min="15856" max="15856" width="9.421875" style="1" bestFit="1" customWidth="1"/>
    <col min="15857" max="15860" width="9.140625" style="1" customWidth="1"/>
    <col min="15861" max="15861" width="9.421875" style="1" bestFit="1" customWidth="1"/>
    <col min="15862" max="15863" width="12.8515625" style="1" bestFit="1" customWidth="1"/>
    <col min="15864" max="15864" width="9.421875" style="1" bestFit="1" customWidth="1"/>
    <col min="15865" max="15868" width="9.140625" style="1" customWidth="1"/>
    <col min="15869" max="15869" width="11.57421875" style="1" customWidth="1"/>
    <col min="15870" max="15870" width="16.00390625" style="1" customWidth="1"/>
    <col min="15871" max="15871" width="86.57421875" style="1" customWidth="1"/>
    <col min="15872" max="15872" width="10.140625" style="1" customWidth="1"/>
    <col min="15873" max="15873" width="18.28125" style="1" customWidth="1"/>
    <col min="15874" max="15875" width="9.140625" style="1" hidden="1" customWidth="1"/>
    <col min="15876" max="15876" width="21.421875" style="1" customWidth="1"/>
    <col min="15877" max="15878" width="9.140625" style="1" hidden="1" customWidth="1"/>
    <col min="15879" max="15879" width="25.7109375" style="1" customWidth="1"/>
    <col min="15880" max="15880" width="9.140625" style="1" hidden="1" customWidth="1"/>
    <col min="15881" max="15881" width="4.7109375" style="1" customWidth="1"/>
    <col min="15882" max="15888" width="9.140625" style="1" hidden="1" customWidth="1"/>
    <col min="15889" max="15889" width="15.57421875" style="1" customWidth="1"/>
    <col min="15890" max="15890" width="18.7109375" style="1" customWidth="1"/>
    <col min="15891" max="15891" width="25.7109375" style="1" customWidth="1"/>
    <col min="15892" max="15892" width="15.57421875" style="1" customWidth="1"/>
    <col min="15893" max="15893" width="18.7109375" style="1" customWidth="1"/>
    <col min="15894" max="15894" width="25.7109375" style="1" customWidth="1"/>
    <col min="15895" max="15895" width="15.57421875" style="1" customWidth="1"/>
    <col min="15896" max="15896" width="18.7109375" style="1" customWidth="1"/>
    <col min="15897" max="15897" width="25.7109375" style="1" customWidth="1"/>
    <col min="15898" max="15898" width="9.140625" style="1" customWidth="1"/>
    <col min="15899" max="15899" width="17.421875" style="1" customWidth="1"/>
    <col min="15900" max="15900" width="9.140625" style="1" customWidth="1"/>
    <col min="15901" max="15901" width="9.421875" style="1" bestFit="1" customWidth="1"/>
    <col min="15902" max="15903" width="12.8515625" style="1" bestFit="1" customWidth="1"/>
    <col min="15904" max="15904" width="9.421875" style="1" bestFit="1" customWidth="1"/>
    <col min="15905" max="15908" width="9.140625" style="1" customWidth="1"/>
    <col min="15909" max="15909" width="9.421875" style="1" bestFit="1" customWidth="1"/>
    <col min="15910" max="15911" width="12.8515625" style="1" bestFit="1" customWidth="1"/>
    <col min="15912" max="15912" width="9.421875" style="1" bestFit="1" customWidth="1"/>
    <col min="15913" max="15916" width="9.140625" style="1" customWidth="1"/>
    <col min="15917" max="15917" width="9.421875" style="1" bestFit="1" customWidth="1"/>
    <col min="15918" max="15919" width="12.8515625" style="1" bestFit="1" customWidth="1"/>
    <col min="15920" max="15920" width="9.421875" style="1" bestFit="1" customWidth="1"/>
    <col min="15921" max="15924" width="9.140625" style="1" customWidth="1"/>
    <col min="15925" max="15925" width="9.421875" style="1" bestFit="1" customWidth="1"/>
    <col min="15926" max="15927" width="12.8515625" style="1" bestFit="1" customWidth="1"/>
    <col min="15928" max="15928" width="9.421875" style="1" bestFit="1" customWidth="1"/>
    <col min="15929" max="15932" width="9.140625" style="1" customWidth="1"/>
    <col min="15933" max="15933" width="9.421875" style="1" bestFit="1" customWidth="1"/>
    <col min="15934" max="15935" width="12.8515625" style="1" bestFit="1" customWidth="1"/>
    <col min="15936" max="15936" width="9.421875" style="1" bestFit="1" customWidth="1"/>
    <col min="15937" max="15940" width="9.140625" style="1" customWidth="1"/>
    <col min="15941" max="15941" width="9.421875" style="1" bestFit="1" customWidth="1"/>
    <col min="15942" max="15943" width="12.8515625" style="1" bestFit="1" customWidth="1"/>
    <col min="15944" max="15944" width="9.421875" style="1" bestFit="1" customWidth="1"/>
    <col min="15945" max="15948" width="9.140625" style="1" customWidth="1"/>
    <col min="15949" max="15949" width="9.421875" style="1" bestFit="1" customWidth="1"/>
    <col min="15950" max="15951" width="12.8515625" style="1" bestFit="1" customWidth="1"/>
    <col min="15952" max="15952" width="9.421875" style="1" bestFit="1" customWidth="1"/>
    <col min="15953" max="15956" width="9.140625" style="1" customWidth="1"/>
    <col min="15957" max="15957" width="9.421875" style="1" bestFit="1" customWidth="1"/>
    <col min="15958" max="15959" width="12.8515625" style="1" bestFit="1" customWidth="1"/>
    <col min="15960" max="15960" width="9.421875" style="1" bestFit="1" customWidth="1"/>
    <col min="15961" max="15964" width="9.140625" style="1" customWidth="1"/>
    <col min="15965" max="15965" width="9.421875" style="1" bestFit="1" customWidth="1"/>
    <col min="15966" max="15967" width="12.8515625" style="1" bestFit="1" customWidth="1"/>
    <col min="15968" max="15968" width="9.421875" style="1" bestFit="1" customWidth="1"/>
    <col min="15969" max="15972" width="9.140625" style="1" customWidth="1"/>
    <col min="15973" max="15973" width="9.421875" style="1" bestFit="1" customWidth="1"/>
    <col min="15974" max="15975" width="12.8515625" style="1" bestFit="1" customWidth="1"/>
    <col min="15976" max="15976" width="9.421875" style="1" bestFit="1" customWidth="1"/>
    <col min="15977" max="15980" width="9.140625" style="1" customWidth="1"/>
    <col min="15981" max="15981" width="9.421875" style="1" bestFit="1" customWidth="1"/>
    <col min="15982" max="15983" width="12.8515625" style="1" bestFit="1" customWidth="1"/>
    <col min="15984" max="15984" width="9.421875" style="1" bestFit="1" customWidth="1"/>
    <col min="15985" max="15988" width="9.140625" style="1" customWidth="1"/>
    <col min="15989" max="15989" width="9.421875" style="1" bestFit="1" customWidth="1"/>
    <col min="15990" max="15991" width="12.8515625" style="1" bestFit="1" customWidth="1"/>
    <col min="15992" max="15992" width="9.421875" style="1" bestFit="1" customWidth="1"/>
    <col min="15993" max="15996" width="9.140625" style="1" customWidth="1"/>
    <col min="15997" max="15997" width="9.421875" style="1" bestFit="1" customWidth="1"/>
    <col min="15998" max="15999" width="12.8515625" style="1" bestFit="1" customWidth="1"/>
    <col min="16000" max="16000" width="9.421875" style="1" bestFit="1" customWidth="1"/>
    <col min="16001" max="16004" width="9.140625" style="1" customWidth="1"/>
    <col min="16005" max="16005" width="9.421875" style="1" bestFit="1" customWidth="1"/>
    <col min="16006" max="16007" width="12.8515625" style="1" bestFit="1" customWidth="1"/>
    <col min="16008" max="16008" width="9.421875" style="1" bestFit="1" customWidth="1"/>
    <col min="16009" max="16012" width="9.140625" style="1" customWidth="1"/>
    <col min="16013" max="16013" width="9.421875" style="1" bestFit="1" customWidth="1"/>
    <col min="16014" max="16015" width="12.8515625" style="1" bestFit="1" customWidth="1"/>
    <col min="16016" max="16016" width="9.421875" style="1" bestFit="1" customWidth="1"/>
    <col min="16017" max="16020" width="9.140625" style="1" customWidth="1"/>
    <col min="16021" max="16021" width="9.421875" style="1" bestFit="1" customWidth="1"/>
    <col min="16022" max="16023" width="12.8515625" style="1" bestFit="1" customWidth="1"/>
    <col min="16024" max="16024" width="9.421875" style="1" bestFit="1" customWidth="1"/>
    <col min="16025" max="16028" width="9.140625" style="1" customWidth="1"/>
    <col min="16029" max="16029" width="9.421875" style="1" bestFit="1" customWidth="1"/>
    <col min="16030" max="16031" width="12.8515625" style="1" bestFit="1" customWidth="1"/>
    <col min="16032" max="16032" width="9.421875" style="1" bestFit="1" customWidth="1"/>
    <col min="16033" max="16036" width="9.140625" style="1" customWidth="1"/>
    <col min="16037" max="16037" width="9.421875" style="1" bestFit="1" customWidth="1"/>
    <col min="16038" max="16039" width="12.8515625" style="1" bestFit="1" customWidth="1"/>
    <col min="16040" max="16040" width="9.421875" style="1" bestFit="1" customWidth="1"/>
    <col min="16041" max="16044" width="9.140625" style="1" customWidth="1"/>
    <col min="16045" max="16045" width="9.421875" style="1" bestFit="1" customWidth="1"/>
    <col min="16046" max="16047" width="12.8515625" style="1" bestFit="1" customWidth="1"/>
    <col min="16048" max="16048" width="9.421875" style="1" bestFit="1" customWidth="1"/>
    <col min="16049" max="16052" width="9.140625" style="1" customWidth="1"/>
    <col min="16053" max="16053" width="9.421875" style="1" bestFit="1" customWidth="1"/>
    <col min="16054" max="16055" width="12.8515625" style="1" bestFit="1" customWidth="1"/>
    <col min="16056" max="16056" width="9.421875" style="1" bestFit="1" customWidth="1"/>
    <col min="16057" max="16060" width="9.140625" style="1" customWidth="1"/>
    <col min="16061" max="16061" width="9.421875" style="1" bestFit="1" customWidth="1"/>
    <col min="16062" max="16063" width="12.8515625" style="1" bestFit="1" customWidth="1"/>
    <col min="16064" max="16064" width="9.421875" style="1" bestFit="1" customWidth="1"/>
    <col min="16065" max="16068" width="9.140625" style="1" customWidth="1"/>
    <col min="16069" max="16069" width="9.421875" style="1" bestFit="1" customWidth="1"/>
    <col min="16070" max="16071" width="12.8515625" style="1" bestFit="1" customWidth="1"/>
    <col min="16072" max="16072" width="9.421875" style="1" bestFit="1" customWidth="1"/>
    <col min="16073" max="16076" width="9.140625" style="1" customWidth="1"/>
    <col min="16077" max="16077" width="9.421875" style="1" bestFit="1" customWidth="1"/>
    <col min="16078" max="16079" width="12.8515625" style="1" bestFit="1" customWidth="1"/>
    <col min="16080" max="16080" width="9.421875" style="1" bestFit="1" customWidth="1"/>
    <col min="16081" max="16084" width="9.140625" style="1" customWidth="1"/>
    <col min="16085" max="16085" width="9.421875" style="1" bestFit="1" customWidth="1"/>
    <col min="16086" max="16087" width="12.8515625" style="1" bestFit="1" customWidth="1"/>
    <col min="16088" max="16088" width="9.421875" style="1" bestFit="1" customWidth="1"/>
    <col min="16089" max="16092" width="9.140625" style="1" customWidth="1"/>
    <col min="16093" max="16093" width="9.421875" style="1" bestFit="1" customWidth="1"/>
    <col min="16094" max="16095" width="12.8515625" style="1" bestFit="1" customWidth="1"/>
    <col min="16096" max="16096" width="9.421875" style="1" bestFit="1" customWidth="1"/>
    <col min="16097" max="16100" width="9.140625" style="1" customWidth="1"/>
    <col min="16101" max="16101" width="9.421875" style="1" bestFit="1" customWidth="1"/>
    <col min="16102" max="16103" width="12.8515625" style="1" bestFit="1" customWidth="1"/>
    <col min="16104" max="16104" width="9.421875" style="1" bestFit="1" customWidth="1"/>
    <col min="16105" max="16108" width="9.140625" style="1" customWidth="1"/>
    <col min="16109" max="16109" width="9.421875" style="1" bestFit="1" customWidth="1"/>
    <col min="16110" max="16111" width="12.8515625" style="1" bestFit="1" customWidth="1"/>
    <col min="16112" max="16112" width="9.421875" style="1" bestFit="1" customWidth="1"/>
    <col min="16113" max="16116" width="9.140625" style="1" customWidth="1"/>
    <col min="16117" max="16117" width="9.421875" style="1" bestFit="1" customWidth="1"/>
    <col min="16118" max="16119" width="12.8515625" style="1" bestFit="1" customWidth="1"/>
    <col min="16120" max="16120" width="9.421875" style="1" bestFit="1" customWidth="1"/>
    <col min="16121" max="16124" width="9.140625" style="1" customWidth="1"/>
    <col min="16125" max="16125" width="11.57421875" style="1" customWidth="1"/>
    <col min="16126" max="16126" width="16.00390625" style="1" customWidth="1"/>
    <col min="16127" max="16127" width="86.57421875" style="1" customWidth="1"/>
    <col min="16128" max="16128" width="10.140625" style="1" customWidth="1"/>
    <col min="16129" max="16129" width="18.28125" style="1" customWidth="1"/>
    <col min="16130" max="16131" width="9.140625" style="1" hidden="1" customWidth="1"/>
    <col min="16132" max="16132" width="21.421875" style="1" customWidth="1"/>
    <col min="16133" max="16134" width="9.140625" style="1" hidden="1" customWidth="1"/>
    <col min="16135" max="16135" width="25.7109375" style="1" customWidth="1"/>
    <col min="16136" max="16136" width="9.140625" style="1" hidden="1" customWidth="1"/>
    <col min="16137" max="16137" width="4.7109375" style="1" customWidth="1"/>
    <col min="16138" max="16144" width="9.140625" style="1" hidden="1" customWidth="1"/>
    <col min="16145" max="16145" width="15.57421875" style="1" customWidth="1"/>
    <col min="16146" max="16146" width="18.7109375" style="1" customWidth="1"/>
    <col min="16147" max="16147" width="25.7109375" style="1" customWidth="1"/>
    <col min="16148" max="16148" width="15.57421875" style="1" customWidth="1"/>
    <col min="16149" max="16149" width="18.7109375" style="1" customWidth="1"/>
    <col min="16150" max="16150" width="25.7109375" style="1" customWidth="1"/>
    <col min="16151" max="16151" width="15.57421875" style="1" customWidth="1"/>
    <col min="16152" max="16152" width="18.7109375" style="1" customWidth="1"/>
    <col min="16153" max="16153" width="25.7109375" style="1" customWidth="1"/>
    <col min="16154" max="16154" width="9.140625" style="1" customWidth="1"/>
    <col min="16155" max="16155" width="17.421875" style="1" customWidth="1"/>
    <col min="16156" max="16156" width="9.140625" style="1" customWidth="1"/>
    <col min="16157" max="16157" width="9.421875" style="1" bestFit="1" customWidth="1"/>
    <col min="16158" max="16159" width="12.8515625" style="1" bestFit="1" customWidth="1"/>
    <col min="16160" max="16160" width="9.421875" style="1" bestFit="1" customWidth="1"/>
    <col min="16161" max="16164" width="9.140625" style="1" customWidth="1"/>
    <col min="16165" max="16165" width="9.421875" style="1" bestFit="1" customWidth="1"/>
    <col min="16166" max="16167" width="12.8515625" style="1" bestFit="1" customWidth="1"/>
    <col min="16168" max="16168" width="9.421875" style="1" bestFit="1" customWidth="1"/>
    <col min="16169" max="16172" width="9.140625" style="1" customWidth="1"/>
    <col min="16173" max="16173" width="9.421875" style="1" bestFit="1" customWidth="1"/>
    <col min="16174" max="16175" width="12.8515625" style="1" bestFit="1" customWidth="1"/>
    <col min="16176" max="16176" width="9.421875" style="1" bestFit="1" customWidth="1"/>
    <col min="16177" max="16180" width="9.140625" style="1" customWidth="1"/>
    <col min="16181" max="16181" width="9.421875" style="1" bestFit="1" customWidth="1"/>
    <col min="16182" max="16183" width="12.8515625" style="1" bestFit="1" customWidth="1"/>
    <col min="16184" max="16184" width="9.421875" style="1" bestFit="1" customWidth="1"/>
    <col min="16185" max="16188" width="9.140625" style="1" customWidth="1"/>
    <col min="16189" max="16189" width="9.421875" style="1" bestFit="1" customWidth="1"/>
    <col min="16190" max="16191" width="12.8515625" style="1" bestFit="1" customWidth="1"/>
    <col min="16192" max="16192" width="9.421875" style="1" bestFit="1" customWidth="1"/>
    <col min="16193" max="16196" width="9.140625" style="1" customWidth="1"/>
    <col min="16197" max="16197" width="9.421875" style="1" bestFit="1" customWidth="1"/>
    <col min="16198" max="16199" width="12.8515625" style="1" bestFit="1" customWidth="1"/>
    <col min="16200" max="16200" width="9.421875" style="1" bestFit="1" customWidth="1"/>
    <col min="16201" max="16204" width="9.140625" style="1" customWidth="1"/>
    <col min="16205" max="16205" width="9.421875" style="1" bestFit="1" customWidth="1"/>
    <col min="16206" max="16207" width="12.8515625" style="1" bestFit="1" customWidth="1"/>
    <col min="16208" max="16208" width="9.421875" style="1" bestFit="1" customWidth="1"/>
    <col min="16209" max="16212" width="9.140625" style="1" customWidth="1"/>
    <col min="16213" max="16213" width="9.421875" style="1" bestFit="1" customWidth="1"/>
    <col min="16214" max="16215" width="12.8515625" style="1" bestFit="1" customWidth="1"/>
    <col min="16216" max="16216" width="9.421875" style="1" bestFit="1" customWidth="1"/>
    <col min="16217" max="16220" width="9.140625" style="1" customWidth="1"/>
    <col min="16221" max="16221" width="9.421875" style="1" bestFit="1" customWidth="1"/>
    <col min="16222" max="16223" width="12.8515625" style="1" bestFit="1" customWidth="1"/>
    <col min="16224" max="16224" width="9.421875" style="1" bestFit="1" customWidth="1"/>
    <col min="16225" max="16228" width="9.140625" style="1" customWidth="1"/>
    <col min="16229" max="16229" width="9.421875" style="1" bestFit="1" customWidth="1"/>
    <col min="16230" max="16231" width="12.8515625" style="1" bestFit="1" customWidth="1"/>
    <col min="16232" max="16232" width="9.421875" style="1" bestFit="1" customWidth="1"/>
    <col min="16233" max="16236" width="9.140625" style="1" customWidth="1"/>
    <col min="16237" max="16237" width="9.421875" style="1" bestFit="1" customWidth="1"/>
    <col min="16238" max="16239" width="12.8515625" style="1" bestFit="1" customWidth="1"/>
    <col min="16240" max="16240" width="9.421875" style="1" bestFit="1" customWidth="1"/>
    <col min="16241" max="16244" width="9.140625" style="1" customWidth="1"/>
    <col min="16245" max="16245" width="9.421875" style="1" bestFit="1" customWidth="1"/>
    <col min="16246" max="16247" width="12.8515625" style="1" bestFit="1" customWidth="1"/>
    <col min="16248" max="16248" width="9.421875" style="1" bestFit="1" customWidth="1"/>
    <col min="16249" max="16252" width="9.140625" style="1" customWidth="1"/>
    <col min="16253" max="16253" width="9.421875" style="1" bestFit="1" customWidth="1"/>
    <col min="16254" max="16255" width="12.8515625" style="1" bestFit="1" customWidth="1"/>
    <col min="16256" max="16256" width="9.421875" style="1" bestFit="1" customWidth="1"/>
    <col min="16257" max="16260" width="9.140625" style="1" customWidth="1"/>
    <col min="16261" max="16261" width="9.421875" style="1" bestFit="1" customWidth="1"/>
    <col min="16262" max="16263" width="12.8515625" style="1" bestFit="1" customWidth="1"/>
    <col min="16264" max="16264" width="9.421875" style="1" bestFit="1" customWidth="1"/>
    <col min="16265" max="16268" width="9.140625" style="1" customWidth="1"/>
    <col min="16269" max="16269" width="9.421875" style="1" bestFit="1" customWidth="1"/>
    <col min="16270" max="16271" width="12.8515625" style="1" bestFit="1" customWidth="1"/>
    <col min="16272" max="16272" width="9.421875" style="1" bestFit="1" customWidth="1"/>
    <col min="16273" max="16276" width="9.140625" style="1" customWidth="1"/>
    <col min="16277" max="16277" width="9.421875" style="1" bestFit="1" customWidth="1"/>
    <col min="16278" max="16279" width="12.8515625" style="1" bestFit="1" customWidth="1"/>
    <col min="16280" max="16280" width="9.421875" style="1" bestFit="1" customWidth="1"/>
    <col min="16281" max="16284" width="9.140625" style="1" customWidth="1"/>
    <col min="16285" max="16285" width="9.421875" style="1" bestFit="1" customWidth="1"/>
    <col min="16286" max="16287" width="12.8515625" style="1" bestFit="1" customWidth="1"/>
    <col min="16288" max="16288" width="9.421875" style="1" bestFit="1" customWidth="1"/>
    <col min="16289" max="16292" width="9.140625" style="1" customWidth="1"/>
    <col min="16293" max="16293" width="9.421875" style="1" bestFit="1" customWidth="1"/>
    <col min="16294" max="16295" width="12.8515625" style="1" bestFit="1" customWidth="1"/>
    <col min="16296" max="16296" width="9.421875" style="1" bestFit="1" customWidth="1"/>
    <col min="16297" max="16300" width="9.140625" style="1" customWidth="1"/>
    <col min="16301" max="16301" width="9.421875" style="1" bestFit="1" customWidth="1"/>
    <col min="16302" max="16303" width="12.8515625" style="1" bestFit="1" customWidth="1"/>
    <col min="16304" max="16304" width="9.421875" style="1" bestFit="1" customWidth="1"/>
    <col min="16305" max="16308" width="9.140625" style="1" customWidth="1"/>
    <col min="16309" max="16309" width="9.421875" style="1" bestFit="1" customWidth="1"/>
    <col min="16310" max="16311" width="12.8515625" style="1" bestFit="1" customWidth="1"/>
    <col min="16312" max="16312" width="9.421875" style="1" bestFit="1" customWidth="1"/>
    <col min="16313" max="16316" width="9.140625" style="1" customWidth="1"/>
    <col min="16317" max="16317" width="9.421875" style="1" bestFit="1" customWidth="1"/>
    <col min="16318" max="16319" width="12.8515625" style="1" bestFit="1" customWidth="1"/>
    <col min="16320" max="16320" width="9.421875" style="1" bestFit="1" customWidth="1"/>
    <col min="16321" max="16324" width="9.140625" style="1" customWidth="1"/>
    <col min="16325" max="16325" width="9.421875" style="1" bestFit="1" customWidth="1"/>
    <col min="16326" max="16327" width="12.8515625" style="1" bestFit="1" customWidth="1"/>
    <col min="16328" max="16328" width="9.421875" style="1" bestFit="1" customWidth="1"/>
    <col min="16329" max="16332" width="9.140625" style="1" customWidth="1"/>
    <col min="16333" max="16333" width="9.421875" style="1" bestFit="1" customWidth="1"/>
    <col min="16334" max="16335" width="12.8515625" style="1" bestFit="1" customWidth="1"/>
    <col min="16336" max="16336" width="9.421875" style="1" bestFit="1" customWidth="1"/>
    <col min="16337" max="16340" width="9.140625" style="1" customWidth="1"/>
    <col min="16341" max="16341" width="9.421875" style="1" bestFit="1" customWidth="1"/>
    <col min="16342" max="16343" width="12.8515625" style="1" bestFit="1" customWidth="1"/>
    <col min="16344" max="16344" width="9.421875" style="1" bestFit="1" customWidth="1"/>
    <col min="16345" max="16348" width="9.140625" style="1" customWidth="1"/>
    <col min="16349" max="16349" width="9.421875" style="1" bestFit="1" customWidth="1"/>
    <col min="16350" max="16351" width="12.8515625" style="1" bestFit="1" customWidth="1"/>
    <col min="16352" max="16352" width="9.421875" style="1" bestFit="1" customWidth="1"/>
    <col min="16353" max="16356" width="9.140625" style="1" customWidth="1"/>
    <col min="16357" max="16357" width="9.421875" style="1" bestFit="1" customWidth="1"/>
    <col min="16358" max="16359" width="12.8515625" style="1" bestFit="1" customWidth="1"/>
    <col min="16360" max="16360" width="9.421875" style="1" bestFit="1" customWidth="1"/>
    <col min="16361" max="16364" width="9.140625" style="1" customWidth="1"/>
    <col min="16365" max="16365" width="9.421875" style="1" bestFit="1" customWidth="1"/>
    <col min="16366" max="16367" width="12.8515625" style="1" bestFit="1" customWidth="1"/>
    <col min="16368" max="16368" width="9.421875" style="1" bestFit="1" customWidth="1"/>
    <col min="16369" max="16372" width="9.140625" style="1" customWidth="1"/>
    <col min="16373" max="16373" width="9.421875" style="1" bestFit="1" customWidth="1"/>
    <col min="16374" max="16375" width="12.8515625" style="1" bestFit="1" customWidth="1"/>
    <col min="16376" max="16376" width="9.421875" style="1" bestFit="1" customWidth="1"/>
    <col min="16377" max="16384" width="9.140625" style="1" customWidth="1"/>
  </cols>
  <sheetData>
    <row r="1" spans="1:25" ht="60" customHeight="1">
      <c r="A1" s="550" t="str">
        <f>ADAPTAÇÕES!A1</f>
        <v xml:space="preserve">CÂMARA MUNICIPAL DE MOCOCA </v>
      </c>
      <c r="B1" s="550"/>
      <c r="C1" s="550"/>
      <c r="D1" s="550"/>
      <c r="E1" s="550"/>
      <c r="F1" s="550"/>
      <c r="G1" s="550"/>
      <c r="H1" s="550"/>
      <c r="I1" s="550"/>
      <c r="J1" s="550"/>
      <c r="K1" s="550"/>
      <c r="L1" s="550"/>
      <c r="M1" s="550"/>
      <c r="N1" s="550"/>
      <c r="O1" s="550"/>
      <c r="P1" s="550"/>
      <c r="Q1" s="550"/>
      <c r="R1" s="550"/>
      <c r="S1" s="550"/>
      <c r="T1" s="550"/>
      <c r="U1" s="550"/>
      <c r="V1" s="550"/>
      <c r="W1" s="550"/>
      <c r="X1" s="550"/>
      <c r="Y1" s="550"/>
    </row>
    <row r="2" spans="1:25" ht="65.1" customHeight="1">
      <c r="A2" s="451" t="s">
        <v>7509</v>
      </c>
      <c r="B2" s="451"/>
      <c r="C2" s="451"/>
      <c r="D2" s="451"/>
      <c r="E2" s="451"/>
      <c r="F2" s="451"/>
      <c r="G2" s="451"/>
      <c r="H2" s="451"/>
      <c r="I2" s="451"/>
      <c r="J2" s="451"/>
      <c r="K2" s="451"/>
      <c r="L2" s="451"/>
      <c r="M2" s="451"/>
      <c r="N2" s="451"/>
      <c r="O2" s="451"/>
      <c r="P2" s="451"/>
      <c r="Q2" s="451"/>
      <c r="R2" s="451"/>
      <c r="S2" s="451"/>
      <c r="T2" s="451"/>
      <c r="U2" s="451"/>
      <c r="V2" s="451"/>
      <c r="W2" s="451"/>
      <c r="X2" s="451"/>
      <c r="Y2" s="451"/>
    </row>
    <row r="3" spans="1:25" s="41" customFormat="1" ht="30" customHeight="1">
      <c r="A3" s="548" t="str">
        <f>ADAPTAÇÕES!A5</f>
        <v>ADEQUAÇÕES PARA AVCB / REFORMA DO BANHEIRO PARA PNE E DOS FUNCIONÁRIOS / COZINHA / ESCADA CASA DE MÁQUINA</v>
      </c>
      <c r="B3" s="548"/>
      <c r="C3" s="548"/>
      <c r="D3" s="548"/>
      <c r="E3" s="548"/>
      <c r="F3" s="548"/>
      <c r="G3" s="548"/>
      <c r="H3" s="548"/>
      <c r="I3" s="548"/>
      <c r="J3" s="548"/>
      <c r="K3" s="548"/>
      <c r="L3" s="548"/>
      <c r="M3" s="548"/>
      <c r="N3" s="548"/>
      <c r="O3" s="548"/>
      <c r="P3" s="548"/>
      <c r="Q3" s="548"/>
      <c r="R3" s="548"/>
      <c r="S3" s="548"/>
      <c r="T3" s="548"/>
      <c r="U3" s="548"/>
      <c r="V3" s="548"/>
      <c r="W3" s="548"/>
      <c r="X3" s="548"/>
      <c r="Y3" s="548"/>
    </row>
    <row r="4" spans="1:25" s="41" customFormat="1" ht="30" customHeight="1" thickBot="1">
      <c r="A4" s="549" t="str">
        <f>ADAPTAÇÕES!A6</f>
        <v>CDHU - Boletim 185 e SINAPI - base: 03/2022</v>
      </c>
      <c r="B4" s="549"/>
      <c r="C4" s="549"/>
      <c r="D4" s="549"/>
      <c r="E4" s="549"/>
      <c r="F4" s="549"/>
      <c r="G4" s="549"/>
      <c r="H4" s="549"/>
      <c r="I4" s="549"/>
      <c r="J4" s="549"/>
      <c r="K4" s="549"/>
      <c r="L4" s="549"/>
      <c r="M4" s="549"/>
      <c r="N4" s="549"/>
      <c r="O4" s="549"/>
      <c r="P4" s="549"/>
      <c r="Q4" s="549"/>
      <c r="R4" s="549"/>
      <c r="S4" s="549"/>
      <c r="T4" s="549"/>
      <c r="U4" s="549"/>
      <c r="V4" s="549"/>
      <c r="W4" s="549"/>
      <c r="X4" s="549"/>
      <c r="Y4" s="549"/>
    </row>
    <row r="5" spans="1:25" s="36" customFormat="1" ht="17.1" customHeight="1" thickTop="1">
      <c r="A5" s="562" t="s">
        <v>6581</v>
      </c>
      <c r="B5" s="564" t="s">
        <v>7535</v>
      </c>
      <c r="C5" s="566" t="s">
        <v>6582</v>
      </c>
      <c r="D5" s="566" t="s">
        <v>6583</v>
      </c>
      <c r="E5" s="556" t="s">
        <v>6584</v>
      </c>
      <c r="F5" s="556" t="s">
        <v>8354</v>
      </c>
      <c r="G5" s="558" t="s">
        <v>6590</v>
      </c>
      <c r="H5" s="560" t="s">
        <v>6591</v>
      </c>
      <c r="I5" s="369"/>
      <c r="J5" s="370"/>
      <c r="K5" s="554" t="s">
        <v>7510</v>
      </c>
      <c r="L5" s="555" t="s">
        <v>7511</v>
      </c>
      <c r="M5" s="578" t="s">
        <v>7512</v>
      </c>
      <c r="N5" s="579" t="s">
        <v>7513</v>
      </c>
      <c r="O5" s="371"/>
      <c r="P5" s="580" t="s">
        <v>7514</v>
      </c>
      <c r="Q5" s="569" t="s">
        <v>7515</v>
      </c>
      <c r="R5" s="570"/>
      <c r="S5" s="571"/>
      <c r="T5" s="569" t="s">
        <v>7524</v>
      </c>
      <c r="U5" s="570"/>
      <c r="V5" s="571"/>
      <c r="W5" s="569" t="s">
        <v>7517</v>
      </c>
      <c r="X5" s="570"/>
      <c r="Y5" s="571"/>
    </row>
    <row r="6" spans="1:25" s="2" customFormat="1" ht="23.1" customHeight="1" thickBot="1">
      <c r="A6" s="563"/>
      <c r="B6" s="565"/>
      <c r="C6" s="567"/>
      <c r="D6" s="568"/>
      <c r="E6" s="557"/>
      <c r="F6" s="557"/>
      <c r="G6" s="559"/>
      <c r="H6" s="561"/>
      <c r="I6" s="369"/>
      <c r="J6" s="370"/>
      <c r="K6" s="554"/>
      <c r="L6" s="555"/>
      <c r="M6" s="578"/>
      <c r="N6" s="579"/>
      <c r="O6" s="242"/>
      <c r="P6" s="580"/>
      <c r="Q6" s="572"/>
      <c r="R6" s="573"/>
      <c r="S6" s="574"/>
      <c r="T6" s="572"/>
      <c r="U6" s="573"/>
      <c r="V6" s="574"/>
      <c r="W6" s="572"/>
      <c r="X6" s="573"/>
      <c r="Y6" s="574"/>
    </row>
    <row r="7" spans="1:25" s="282" customFormat="1" ht="17.1" customHeight="1">
      <c r="A7" s="147"/>
      <c r="B7" s="148"/>
      <c r="C7" s="149"/>
      <c r="D7" s="150"/>
      <c r="E7" s="151"/>
      <c r="F7" s="151"/>
      <c r="G7" s="152"/>
      <c r="H7" s="153"/>
      <c r="I7" s="54"/>
      <c r="J7" s="54"/>
      <c r="Q7" s="283"/>
      <c r="S7" s="284"/>
      <c r="T7" s="283"/>
      <c r="V7" s="284"/>
      <c r="W7" s="283"/>
      <c r="Y7" s="284"/>
    </row>
    <row r="8" spans="1:25" s="282" customFormat="1" ht="17.1" customHeight="1">
      <c r="A8" s="147"/>
      <c r="B8" s="148"/>
      <c r="C8" s="149"/>
      <c r="D8" s="150"/>
      <c r="E8" s="151"/>
      <c r="F8" s="151"/>
      <c r="G8" s="152"/>
      <c r="H8" s="153"/>
      <c r="I8" s="54"/>
      <c r="J8" s="54"/>
      <c r="Q8" s="283"/>
      <c r="S8" s="284"/>
      <c r="T8" s="575">
        <v>44798</v>
      </c>
      <c r="U8" s="576"/>
      <c r="V8" s="577"/>
      <c r="W8" s="283"/>
      <c r="Y8" s="284"/>
    </row>
    <row r="9" spans="1:25" s="316" customFormat="1" ht="17.1" customHeight="1">
      <c r="A9" s="308" t="str">
        <f>ADAPTAÇÕES!A10</f>
        <v>1.</v>
      </c>
      <c r="B9" s="309"/>
      <c r="C9" s="310" t="str">
        <f>ADAPTAÇÕES!C10</f>
        <v>SERVIÇOS PRELIMINARES E DEMOLIÇÕES</v>
      </c>
      <c r="D9" s="311"/>
      <c r="E9" s="312"/>
      <c r="F9" s="312"/>
      <c r="G9" s="313"/>
      <c r="H9" s="314"/>
      <c r="I9" s="315"/>
      <c r="J9" s="315"/>
      <c r="M9" s="24"/>
      <c r="Q9" s="317" t="s">
        <v>7518</v>
      </c>
      <c r="R9" s="318" t="s">
        <v>6584</v>
      </c>
      <c r="S9" s="319" t="s">
        <v>7519</v>
      </c>
      <c r="T9" s="317" t="s">
        <v>7518</v>
      </c>
      <c r="U9" s="442" t="s">
        <v>6584</v>
      </c>
      <c r="V9" s="319" t="s">
        <v>7519</v>
      </c>
      <c r="W9" s="317" t="s">
        <v>7518</v>
      </c>
      <c r="X9" s="318" t="s">
        <v>6584</v>
      </c>
      <c r="Y9" s="319" t="s">
        <v>7519</v>
      </c>
    </row>
    <row r="10" spans="1:25" s="36" customFormat="1" ht="32.1" customHeight="1">
      <c r="A10" s="165" t="str">
        <f>ADAPTAÇÕES!A11</f>
        <v>1.01</v>
      </c>
      <c r="B10" s="281" t="str">
        <f>ADAPTAÇÕES!B11</f>
        <v>02.02.160</v>
      </c>
      <c r="C10" s="154" t="str">
        <f>ADAPTAÇÕES!C11</f>
        <v>Locação de container tipo guarita - área mínima de 4,60 m²</v>
      </c>
      <c r="D10" s="155" t="str">
        <f>ADAPTAÇÕES!D11</f>
        <v>UNMES</v>
      </c>
      <c r="E10" s="410">
        <f>ADAPTAÇÕES!E11</f>
        <v>3</v>
      </c>
      <c r="F10" s="158">
        <f>ADAPTAÇÕES!H11</f>
        <v>482.15</v>
      </c>
      <c r="G10" s="159">
        <f>ADAPTAÇÕES!K11</f>
        <v>1446.4499999999998</v>
      </c>
      <c r="H10" s="160">
        <f>G10/$G$118</f>
        <v>1.6267966799379174</v>
      </c>
      <c r="I10" s="285"/>
      <c r="J10" s="285"/>
      <c r="K10" s="286"/>
      <c r="L10" s="287" t="e">
        <f>G10/#REF!</f>
        <v>#REF!</v>
      </c>
      <c r="M10" s="157"/>
      <c r="N10" s="288"/>
      <c r="O10" s="285"/>
      <c r="P10" s="161">
        <f aca="true" t="shared" si="0" ref="P10:P14">G10*1.2</f>
        <v>1735.7399999999998</v>
      </c>
      <c r="Q10" s="162">
        <f>'MEDIÇÃO 1'!W10</f>
        <v>0</v>
      </c>
      <c r="R10" s="410">
        <f>'MEDIÇÃO 1'!X10</f>
        <v>0</v>
      </c>
      <c r="S10" s="410">
        <f>'MEDIÇÃO 1'!Y10</f>
        <v>0</v>
      </c>
      <c r="T10" s="164">
        <f>U10/E10</f>
        <v>0</v>
      </c>
      <c r="U10" s="156">
        <v>0</v>
      </c>
      <c r="V10" s="163">
        <f>U10*F10</f>
        <v>0</v>
      </c>
      <c r="W10" s="162">
        <f>T10+Q10</f>
        <v>0</v>
      </c>
      <c r="X10" s="156">
        <f>R10+U10</f>
        <v>0</v>
      </c>
      <c r="Y10" s="163">
        <f>V10+S10</f>
        <v>0</v>
      </c>
    </row>
    <row r="11" spans="1:25" s="36" customFormat="1" ht="32.1" customHeight="1">
      <c r="A11" s="165" t="str">
        <f>ADAPTAÇÕES!A12</f>
        <v>1.02</v>
      </c>
      <c r="B11" s="281" t="str">
        <f>ADAPTAÇÕES!B12</f>
        <v>04.08.060</v>
      </c>
      <c r="C11" s="154" t="str">
        <f>ADAPTAÇÕES!C12</f>
        <v>Retirada de batente com guarnição e peças lineares em madeira, chumbados</v>
      </c>
      <c r="D11" s="155" t="str">
        <f>ADAPTAÇÕES!D12</f>
        <v>M</v>
      </c>
      <c r="E11" s="410">
        <f>ADAPTAÇÕES!E12</f>
        <v>9.8</v>
      </c>
      <c r="F11" s="158">
        <f>ADAPTAÇÕES!H12</f>
        <v>9.65</v>
      </c>
      <c r="G11" s="159">
        <f>ADAPTAÇÕES!K12</f>
        <v>94.57000000000001</v>
      </c>
      <c r="H11" s="160">
        <f>G11/$G$118</f>
        <v>0.10636120296016377</v>
      </c>
      <c r="I11" s="285"/>
      <c r="J11" s="285"/>
      <c r="K11" s="286"/>
      <c r="L11" s="287" t="e">
        <f>G11/#REF!</f>
        <v>#REF!</v>
      </c>
      <c r="M11" s="157"/>
      <c r="N11" s="288"/>
      <c r="O11" s="285"/>
      <c r="P11" s="161">
        <f t="shared" si="0"/>
        <v>113.48400000000001</v>
      </c>
      <c r="Q11" s="162">
        <f>'MEDIÇÃO 1'!W11</f>
        <v>0</v>
      </c>
      <c r="R11" s="410">
        <f>'MEDIÇÃO 1'!X11</f>
        <v>0</v>
      </c>
      <c r="S11" s="410">
        <f>'MEDIÇÃO 1'!Y11</f>
        <v>0</v>
      </c>
      <c r="T11" s="164">
        <f>U11/E11</f>
        <v>0</v>
      </c>
      <c r="U11" s="156">
        <v>0</v>
      </c>
      <c r="V11" s="163">
        <f aca="true" t="shared" si="1" ref="V11:V23">U11*F11</f>
        <v>0</v>
      </c>
      <c r="W11" s="162">
        <f aca="true" t="shared" si="2" ref="W11:W23">T11+Q11</f>
        <v>0</v>
      </c>
      <c r="X11" s="156">
        <f aca="true" t="shared" si="3" ref="X11:X23">R11+U11</f>
        <v>0</v>
      </c>
      <c r="Y11" s="163">
        <f aca="true" t="shared" si="4" ref="Y11:Y23">V11+S11</f>
        <v>0</v>
      </c>
    </row>
    <row r="12" spans="1:25" s="36" customFormat="1" ht="32.1" customHeight="1">
      <c r="A12" s="165" t="str">
        <f>ADAPTAÇÕES!A13</f>
        <v>1.03</v>
      </c>
      <c r="B12" s="281" t="str">
        <f>ADAPTAÇÕES!B13</f>
        <v>03.02.040</v>
      </c>
      <c r="C12" s="154" t="str">
        <f>ADAPTAÇÕES!C13</f>
        <v>Demolição manual de alvenaria de elevação ou elemento vazado, incluindo revestimento</v>
      </c>
      <c r="D12" s="155" t="str">
        <f>ADAPTAÇÕES!D13</f>
        <v>M3</v>
      </c>
      <c r="E12" s="410">
        <f>ADAPTAÇÕES!E13</f>
        <v>1.91</v>
      </c>
      <c r="F12" s="158">
        <f>ADAPTAÇÕES!H13</f>
        <v>58.08</v>
      </c>
      <c r="G12" s="159">
        <f>ADAPTAÇÕES!K13</f>
        <v>110.93279999999999</v>
      </c>
      <c r="H12" s="160">
        <f>G12/$G$118</f>
        <v>0.12476415412645926</v>
      </c>
      <c r="I12" s="285"/>
      <c r="J12" s="285"/>
      <c r="K12" s="286"/>
      <c r="L12" s="287" t="e">
        <f>G12/#REF!</f>
        <v>#REF!</v>
      </c>
      <c r="M12" s="157"/>
      <c r="N12" s="288"/>
      <c r="O12" s="285"/>
      <c r="P12" s="161">
        <f t="shared" si="0"/>
        <v>133.11935999999997</v>
      </c>
      <c r="Q12" s="162">
        <f>'MEDIÇÃO 1'!W12</f>
        <v>0</v>
      </c>
      <c r="R12" s="410">
        <f>'MEDIÇÃO 1'!X12</f>
        <v>0</v>
      </c>
      <c r="S12" s="410">
        <f>'MEDIÇÃO 1'!Y12</f>
        <v>0</v>
      </c>
      <c r="T12" s="164">
        <f aca="true" t="shared" si="5" ref="T12:T23">U12/E12</f>
        <v>0</v>
      </c>
      <c r="U12" s="156">
        <v>0</v>
      </c>
      <c r="V12" s="163">
        <f t="shared" si="1"/>
        <v>0</v>
      </c>
      <c r="W12" s="162">
        <f t="shared" si="2"/>
        <v>0</v>
      </c>
      <c r="X12" s="156">
        <f t="shared" si="3"/>
        <v>0</v>
      </c>
      <c r="Y12" s="163">
        <f t="shared" si="4"/>
        <v>0</v>
      </c>
    </row>
    <row r="13" spans="1:25" s="36" customFormat="1" ht="32.1" customHeight="1">
      <c r="A13" s="165" t="str">
        <f>ADAPTAÇÕES!A14</f>
        <v>1.04</v>
      </c>
      <c r="B13" s="281" t="str">
        <f>ADAPTAÇÕES!B14</f>
        <v>03.04.020</v>
      </c>
      <c r="C13" s="154" t="str">
        <f>ADAPTAÇÕES!C14</f>
        <v>Demolição manual de revestimento cerâmico, incluindo a base</v>
      </c>
      <c r="D13" s="155" t="str">
        <f>ADAPTAÇÕES!D14</f>
        <v>M2</v>
      </c>
      <c r="E13" s="410">
        <f>ADAPTAÇÕES!E14</f>
        <v>68.13</v>
      </c>
      <c r="F13" s="158">
        <f>ADAPTAÇÕES!H14</f>
        <v>8.71</v>
      </c>
      <c r="G13" s="159">
        <f>ADAPTAÇÕES!K14</f>
        <v>593.4123000000001</v>
      </c>
      <c r="H13" s="160">
        <f>G13/$G$118</f>
        <v>0.6674002969161212</v>
      </c>
      <c r="I13" s="285"/>
      <c r="J13" s="285"/>
      <c r="K13" s="286"/>
      <c r="L13" s="287" t="e">
        <f>G13/#REF!</f>
        <v>#REF!</v>
      </c>
      <c r="M13" s="157"/>
      <c r="N13" s="288"/>
      <c r="O13" s="285"/>
      <c r="P13" s="161">
        <f t="shared" si="0"/>
        <v>712.0947600000001</v>
      </c>
      <c r="Q13" s="162">
        <f>'MEDIÇÃO 1'!W13</f>
        <v>0</v>
      </c>
      <c r="R13" s="410">
        <f>'MEDIÇÃO 1'!X13</f>
        <v>0</v>
      </c>
      <c r="S13" s="410">
        <f>'MEDIÇÃO 1'!Y13</f>
        <v>0</v>
      </c>
      <c r="T13" s="164">
        <f t="shared" si="5"/>
        <v>0</v>
      </c>
      <c r="U13" s="156">
        <v>0</v>
      </c>
      <c r="V13" s="163">
        <f t="shared" si="1"/>
        <v>0</v>
      </c>
      <c r="W13" s="162">
        <f t="shared" si="2"/>
        <v>0</v>
      </c>
      <c r="X13" s="156">
        <f t="shared" si="3"/>
        <v>0</v>
      </c>
      <c r="Y13" s="163">
        <f t="shared" si="4"/>
        <v>0</v>
      </c>
    </row>
    <row r="14" spans="1:25" s="36" customFormat="1" ht="32.1" customHeight="1">
      <c r="A14" s="165" t="str">
        <f>ADAPTAÇÕES!A15</f>
        <v>1.05</v>
      </c>
      <c r="B14" s="281" t="str">
        <f>ADAPTAÇÕES!B15</f>
        <v>03.04.020</v>
      </c>
      <c r="C14" s="154" t="str">
        <f>ADAPTAÇÕES!C15</f>
        <v>Demolição manual de revestimento cerâmico, incluindo a base</v>
      </c>
      <c r="D14" s="155" t="str">
        <f>ADAPTAÇÕES!D15</f>
        <v>M2</v>
      </c>
      <c r="E14" s="410">
        <f>ADAPTAÇÕES!E15</f>
        <v>19.29</v>
      </c>
      <c r="F14" s="158">
        <f>ADAPTAÇÕES!H15</f>
        <v>8.71</v>
      </c>
      <c r="G14" s="159">
        <f>ADAPTAÇÕES!K15</f>
        <v>168.01590000000002</v>
      </c>
      <c r="H14" s="160">
        <f>G14/$G$118</f>
        <v>0.1889645050273298</v>
      </c>
      <c r="I14" s="285"/>
      <c r="J14" s="285"/>
      <c r="K14" s="289" t="e">
        <f>G14/#REF!</f>
        <v>#REF!</v>
      </c>
      <c r="L14" s="286"/>
      <c r="M14" s="157"/>
      <c r="N14" s="288"/>
      <c r="O14" s="285"/>
      <c r="P14" s="161">
        <f t="shared" si="0"/>
        <v>201.61908000000003</v>
      </c>
      <c r="Q14" s="162">
        <f>'MEDIÇÃO 1'!W14</f>
        <v>0</v>
      </c>
      <c r="R14" s="410">
        <f>'MEDIÇÃO 1'!X14</f>
        <v>0</v>
      </c>
      <c r="S14" s="410">
        <f>'MEDIÇÃO 1'!Y14</f>
        <v>0</v>
      </c>
      <c r="T14" s="164">
        <f t="shared" si="5"/>
        <v>0</v>
      </c>
      <c r="U14" s="156">
        <v>0</v>
      </c>
      <c r="V14" s="163">
        <f t="shared" si="1"/>
        <v>0</v>
      </c>
      <c r="W14" s="162">
        <f t="shared" si="2"/>
        <v>0</v>
      </c>
      <c r="X14" s="156">
        <f t="shared" si="3"/>
        <v>0</v>
      </c>
      <c r="Y14" s="163">
        <f t="shared" si="4"/>
        <v>0</v>
      </c>
    </row>
    <row r="15" spans="1:25" s="351" customFormat="1" ht="32.1" customHeight="1">
      <c r="A15" s="165" t="str">
        <f>ADAPTAÇÕES!A16</f>
        <v>1.06</v>
      </c>
      <c r="B15" s="281" t="str">
        <f>ADAPTAÇÕES!B16</f>
        <v>04.11.020</v>
      </c>
      <c r="C15" s="154" t="str">
        <f>ADAPTAÇÕES!C16</f>
        <v>Retirada de aparelho sanitário incluindo acessórios</v>
      </c>
      <c r="D15" s="155" t="str">
        <f>ADAPTAÇÕES!D16</f>
        <v>UN</v>
      </c>
      <c r="E15" s="410">
        <f>ADAPTAÇÕES!E16</f>
        <v>3</v>
      </c>
      <c r="F15" s="158">
        <f>ADAPTAÇÕES!H16</f>
        <v>32.81</v>
      </c>
      <c r="G15" s="159">
        <f>ADAPTAÇÕES!K16</f>
        <v>98.43</v>
      </c>
      <c r="H15" s="344"/>
      <c r="I15" s="345"/>
      <c r="J15" s="345"/>
      <c r="K15" s="171"/>
      <c r="L15" s="171"/>
      <c r="M15" s="172"/>
      <c r="N15" s="346"/>
      <c r="O15" s="345"/>
      <c r="P15" s="347"/>
      <c r="Q15" s="162">
        <f>'MEDIÇÃO 1'!W15</f>
        <v>0</v>
      </c>
      <c r="R15" s="410">
        <f>'MEDIÇÃO 1'!X15</f>
        <v>0</v>
      </c>
      <c r="S15" s="410">
        <f>'MEDIÇÃO 1'!Y15</f>
        <v>0</v>
      </c>
      <c r="T15" s="164">
        <f t="shared" si="5"/>
        <v>0</v>
      </c>
      <c r="U15" s="156">
        <v>0</v>
      </c>
      <c r="V15" s="163">
        <f t="shared" si="1"/>
        <v>0</v>
      </c>
      <c r="W15" s="162">
        <f t="shared" si="2"/>
        <v>0</v>
      </c>
      <c r="X15" s="156">
        <f t="shared" si="3"/>
        <v>0</v>
      </c>
      <c r="Y15" s="163">
        <f t="shared" si="4"/>
        <v>0</v>
      </c>
    </row>
    <row r="16" spans="1:25" s="24" customFormat="1" ht="32.1" customHeight="1">
      <c r="A16" s="165" t="str">
        <f>ADAPTAÇÕES!A17</f>
        <v>1.07</v>
      </c>
      <c r="B16" s="281" t="str">
        <f>ADAPTAÇÕES!B17</f>
        <v>03.01.230</v>
      </c>
      <c r="C16" s="154" t="str">
        <f>ADAPTAÇÕES!C17</f>
        <v>Demolição mecanizada de concreto simples, inclusive fragmentação e acomodação do material</v>
      </c>
      <c r="D16" s="155" t="str">
        <f>ADAPTAÇÕES!D17</f>
        <v>M3</v>
      </c>
      <c r="E16" s="410">
        <f>ADAPTAÇÕES!E17</f>
        <v>1.93</v>
      </c>
      <c r="F16" s="158">
        <f>ADAPTAÇÕES!H17</f>
        <v>252.02</v>
      </c>
      <c r="G16" s="159">
        <f>ADAPTAÇÕES!K17</f>
        <v>486.3986</v>
      </c>
      <c r="H16" s="320">
        <f aca="true" t="shared" si="6" ref="H16:H25">G16/$G$118</f>
        <v>0.5470438851024586</v>
      </c>
      <c r="I16" s="321"/>
      <c r="J16" s="321"/>
      <c r="K16" s="171" t="e">
        <f>0.32*(G16/#REF!)</f>
        <v>#REF!</v>
      </c>
      <c r="L16" s="166" t="e">
        <f>0.68*(G16/#REF!)</f>
        <v>#REF!</v>
      </c>
      <c r="M16" s="322"/>
      <c r="N16" s="323"/>
      <c r="O16" s="321"/>
      <c r="P16" s="324">
        <f aca="true" t="shared" si="7" ref="P16:P23">G16*1.2</f>
        <v>583.67832</v>
      </c>
      <c r="Q16" s="162">
        <f>'MEDIÇÃO 1'!W16</f>
        <v>0</v>
      </c>
      <c r="R16" s="410">
        <f>'MEDIÇÃO 1'!X16</f>
        <v>0</v>
      </c>
      <c r="S16" s="410">
        <f>'MEDIÇÃO 1'!Y16</f>
        <v>0</v>
      </c>
      <c r="T16" s="164">
        <f t="shared" si="5"/>
        <v>0</v>
      </c>
      <c r="U16" s="156">
        <v>0</v>
      </c>
      <c r="V16" s="163">
        <f t="shared" si="1"/>
        <v>0</v>
      </c>
      <c r="W16" s="162">
        <f t="shared" si="2"/>
        <v>0</v>
      </c>
      <c r="X16" s="156">
        <f t="shared" si="3"/>
        <v>0</v>
      </c>
      <c r="Y16" s="163">
        <f t="shared" si="4"/>
        <v>0</v>
      </c>
    </row>
    <row r="17" spans="1:25" s="36" customFormat="1" ht="32.1" customHeight="1">
      <c r="A17" s="165" t="str">
        <f>ADAPTAÇÕES!A18</f>
        <v>1.08</v>
      </c>
      <c r="B17" s="281" t="str">
        <f>ADAPTAÇÕES!B18</f>
        <v>04.11.120</v>
      </c>
      <c r="C17" s="154" t="str">
        <f>ADAPTAÇÕES!C18</f>
        <v>Retirada de torneira ou chuveiro</v>
      </c>
      <c r="D17" s="155" t="str">
        <f>ADAPTAÇÕES!D18</f>
        <v>UN</v>
      </c>
      <c r="E17" s="410">
        <f>ADAPTAÇÕES!E18</f>
        <v>5</v>
      </c>
      <c r="F17" s="158">
        <f>ADAPTAÇÕES!H18</f>
        <v>5.69</v>
      </c>
      <c r="G17" s="159">
        <f>ADAPTAÇÕES!K18</f>
        <v>28.450000000000003</v>
      </c>
      <c r="H17" s="160">
        <f t="shared" si="6"/>
        <v>0.03199721078795241</v>
      </c>
      <c r="I17" s="285"/>
      <c r="J17" s="285"/>
      <c r="K17" s="289" t="e">
        <f>0.32*(G17/#REF!)</f>
        <v>#REF!</v>
      </c>
      <c r="L17" s="287" t="e">
        <f>0.68*(G17/#REF!)</f>
        <v>#REF!</v>
      </c>
      <c r="M17" s="286"/>
      <c r="N17" s="288"/>
      <c r="O17" s="285"/>
      <c r="P17" s="161">
        <f t="shared" si="7"/>
        <v>34.14</v>
      </c>
      <c r="Q17" s="162">
        <f>'MEDIÇÃO 1'!W17</f>
        <v>0</v>
      </c>
      <c r="R17" s="410">
        <f>'MEDIÇÃO 1'!X17</f>
        <v>0</v>
      </c>
      <c r="S17" s="410">
        <f>'MEDIÇÃO 1'!Y17</f>
        <v>0</v>
      </c>
      <c r="T17" s="164">
        <f t="shared" si="5"/>
        <v>0</v>
      </c>
      <c r="U17" s="156">
        <v>0</v>
      </c>
      <c r="V17" s="163">
        <f t="shared" si="1"/>
        <v>0</v>
      </c>
      <c r="W17" s="162">
        <f t="shared" si="2"/>
        <v>0</v>
      </c>
      <c r="X17" s="156">
        <f t="shared" si="3"/>
        <v>0</v>
      </c>
      <c r="Y17" s="163">
        <f t="shared" si="4"/>
        <v>0</v>
      </c>
    </row>
    <row r="18" spans="1:25" s="36" customFormat="1" ht="32.1" customHeight="1">
      <c r="A18" s="165" t="str">
        <f>ADAPTAÇÕES!A19</f>
        <v>1.09</v>
      </c>
      <c r="B18" s="281" t="str">
        <f>ADAPTAÇÕES!B19</f>
        <v>05.04.060</v>
      </c>
      <c r="C18" s="154" t="str">
        <f>ADAPTAÇÕES!C19</f>
        <v>Transporte manual horizontal e/ou vertical de entulho até o local de despejo - ensacado</v>
      </c>
      <c r="D18" s="155" t="str">
        <f>ADAPTAÇÕES!D19</f>
        <v>M3</v>
      </c>
      <c r="E18" s="410">
        <f>ADAPTAÇÕES!E19</f>
        <v>4</v>
      </c>
      <c r="F18" s="158">
        <f>ADAPTAÇÕES!H19</f>
        <v>105.14</v>
      </c>
      <c r="G18" s="159">
        <f>ADAPTAÇÕES!K19</f>
        <v>420.56</v>
      </c>
      <c r="H18" s="160">
        <f t="shared" si="6"/>
        <v>0.47299637852306725</v>
      </c>
      <c r="I18" s="285"/>
      <c r="J18" s="285"/>
      <c r="K18" s="291"/>
      <c r="L18" s="287" t="e">
        <f>G18/#REF!</f>
        <v>#REF!</v>
      </c>
      <c r="M18" s="286"/>
      <c r="N18" s="288"/>
      <c r="O18" s="285"/>
      <c r="P18" s="161">
        <f t="shared" si="7"/>
        <v>504.67199999999997</v>
      </c>
      <c r="Q18" s="162">
        <f>'MEDIÇÃO 1'!W18</f>
        <v>0</v>
      </c>
      <c r="R18" s="410">
        <f>'MEDIÇÃO 1'!X18</f>
        <v>0</v>
      </c>
      <c r="S18" s="410">
        <f>'MEDIÇÃO 1'!Y18</f>
        <v>0</v>
      </c>
      <c r="T18" s="164">
        <f t="shared" si="5"/>
        <v>0</v>
      </c>
      <c r="U18" s="156">
        <v>0</v>
      </c>
      <c r="V18" s="163">
        <f t="shared" si="1"/>
        <v>0</v>
      </c>
      <c r="W18" s="162">
        <f t="shared" si="2"/>
        <v>0</v>
      </c>
      <c r="X18" s="156">
        <f t="shared" si="3"/>
        <v>0</v>
      </c>
      <c r="Y18" s="163">
        <f t="shared" si="4"/>
        <v>0</v>
      </c>
    </row>
    <row r="19" spans="1:25" s="36" customFormat="1" ht="32.1" customHeight="1">
      <c r="A19" s="165" t="str">
        <f>ADAPTAÇÕES!A20</f>
        <v>1.10</v>
      </c>
      <c r="B19" s="281" t="str">
        <f>ADAPTAÇÕES!B20</f>
        <v>05.07.050</v>
      </c>
      <c r="C19" s="154" t="str">
        <f>ADAPTAÇÕES!C20</f>
        <v>Remoção de entulho de obra com caçamba metálica - material volumoso e misturado por alvenaria, terra, madeira, papel, plástico e metal</v>
      </c>
      <c r="D19" s="155" t="str">
        <f>ADAPTAÇÕES!D20</f>
        <v>M3</v>
      </c>
      <c r="E19" s="410">
        <f>ADAPTAÇÕES!E20</f>
        <v>4</v>
      </c>
      <c r="F19" s="158">
        <f>ADAPTAÇÕES!H20</f>
        <v>109.81</v>
      </c>
      <c r="G19" s="159">
        <f>ADAPTAÇÕES!K20</f>
        <v>439.24</v>
      </c>
      <c r="H19" s="160">
        <f t="shared" si="6"/>
        <v>0.4940054434622219</v>
      </c>
      <c r="I19" s="285"/>
      <c r="J19" s="285"/>
      <c r="K19" s="189"/>
      <c r="L19" s="286"/>
      <c r="M19" s="290" t="e">
        <f>G19/#REF!</f>
        <v>#REF!</v>
      </c>
      <c r="N19" s="288"/>
      <c r="O19" s="285"/>
      <c r="P19" s="161">
        <f t="shared" si="7"/>
        <v>527.088</v>
      </c>
      <c r="Q19" s="162">
        <f>'MEDIÇÃO 1'!W19</f>
        <v>0</v>
      </c>
      <c r="R19" s="410">
        <f>'MEDIÇÃO 1'!X19</f>
        <v>0</v>
      </c>
      <c r="S19" s="410">
        <f>'MEDIÇÃO 1'!Y19</f>
        <v>0</v>
      </c>
      <c r="T19" s="164">
        <f t="shared" si="5"/>
        <v>0</v>
      </c>
      <c r="U19" s="156">
        <v>0</v>
      </c>
      <c r="V19" s="163">
        <f t="shared" si="1"/>
        <v>0</v>
      </c>
      <c r="W19" s="162">
        <f t="shared" si="2"/>
        <v>0</v>
      </c>
      <c r="X19" s="156">
        <f t="shared" si="3"/>
        <v>0</v>
      </c>
      <c r="Y19" s="163">
        <f t="shared" si="4"/>
        <v>0</v>
      </c>
    </row>
    <row r="20" spans="1:25" s="36" customFormat="1" ht="32.1" customHeight="1">
      <c r="A20" s="165" t="str">
        <f>ADAPTAÇÕES!A21</f>
        <v>1.11</v>
      </c>
      <c r="B20" s="281" t="str">
        <f>ADAPTAÇÕES!B21</f>
        <v>04.08.020</v>
      </c>
      <c r="C20" s="154" t="str">
        <f>ADAPTAÇÕES!C21</f>
        <v>Retirada de folha de esquadria em madeira</v>
      </c>
      <c r="D20" s="155" t="str">
        <f>ADAPTAÇÕES!D21</f>
        <v>UN</v>
      </c>
      <c r="E20" s="410">
        <f>ADAPTAÇÕES!E21</f>
        <v>2</v>
      </c>
      <c r="F20" s="158">
        <f>ADAPTAÇÕES!H21</f>
        <v>16.08</v>
      </c>
      <c r="G20" s="159">
        <f>ADAPTAÇÕES!K21</f>
        <v>32.16</v>
      </c>
      <c r="H20" s="160">
        <f t="shared" si="6"/>
        <v>0.036169782036574664</v>
      </c>
      <c r="I20" s="285"/>
      <c r="J20" s="285"/>
      <c r="K20" s="292"/>
      <c r="L20" s="286"/>
      <c r="M20" s="290" t="e">
        <f>G20/#REF!</f>
        <v>#REF!</v>
      </c>
      <c r="N20" s="288"/>
      <c r="O20" s="285"/>
      <c r="P20" s="161">
        <f t="shared" si="7"/>
        <v>38.59199999999999</v>
      </c>
      <c r="Q20" s="162">
        <f>'MEDIÇÃO 1'!W20</f>
        <v>0</v>
      </c>
      <c r="R20" s="410">
        <f>'MEDIÇÃO 1'!X20</f>
        <v>0</v>
      </c>
      <c r="S20" s="410">
        <f>'MEDIÇÃO 1'!Y20</f>
        <v>0</v>
      </c>
      <c r="T20" s="164">
        <f t="shared" si="5"/>
        <v>0</v>
      </c>
      <c r="U20" s="156">
        <v>0</v>
      </c>
      <c r="V20" s="163">
        <f t="shared" si="1"/>
        <v>0</v>
      </c>
      <c r="W20" s="162">
        <f t="shared" si="2"/>
        <v>0</v>
      </c>
      <c r="X20" s="156">
        <f t="shared" si="3"/>
        <v>0</v>
      </c>
      <c r="Y20" s="163">
        <f t="shared" si="4"/>
        <v>0</v>
      </c>
    </row>
    <row r="21" spans="1:25" s="36" customFormat="1" ht="32.1" customHeight="1">
      <c r="A21" s="165" t="str">
        <f>ADAPTAÇÕES!A22</f>
        <v>1.12</v>
      </c>
      <c r="B21" s="281" t="str">
        <f>ADAPTAÇÕES!B22</f>
        <v>04.09.060</v>
      </c>
      <c r="C21" s="154" t="str">
        <f>ADAPTAÇÕES!C22</f>
        <v>Retirada de batente, corrimão ou peças lineares metálicas, chumbados</v>
      </c>
      <c r="D21" s="155" t="str">
        <f>ADAPTAÇÕES!D22</f>
        <v>M</v>
      </c>
      <c r="E21" s="410">
        <f>ADAPTAÇÕES!E22</f>
        <v>1.3</v>
      </c>
      <c r="F21" s="158">
        <f>ADAPTAÇÕES!H22</f>
        <v>7.71</v>
      </c>
      <c r="G21" s="159">
        <f>ADAPTAÇÕES!K22</f>
        <v>10.023</v>
      </c>
      <c r="H21" s="160">
        <f t="shared" si="6"/>
        <v>0.011272690464943653</v>
      </c>
      <c r="I21" s="285"/>
      <c r="J21" s="285"/>
      <c r="K21" s="292"/>
      <c r="L21" s="286"/>
      <c r="M21" s="290" t="e">
        <f>G21/#REF!</f>
        <v>#REF!</v>
      </c>
      <c r="N21" s="288"/>
      <c r="O21" s="285"/>
      <c r="P21" s="161">
        <f t="shared" si="7"/>
        <v>12.0276</v>
      </c>
      <c r="Q21" s="162">
        <f>'MEDIÇÃO 1'!W22</f>
        <v>0</v>
      </c>
      <c r="R21" s="410">
        <f>'MEDIÇÃO 1'!X22</f>
        <v>0</v>
      </c>
      <c r="S21" s="410">
        <f>'MEDIÇÃO 1'!Y22</f>
        <v>0</v>
      </c>
      <c r="T21" s="164">
        <f t="shared" si="5"/>
        <v>0</v>
      </c>
      <c r="U21" s="156">
        <v>0</v>
      </c>
      <c r="V21" s="163">
        <f t="shared" si="1"/>
        <v>0</v>
      </c>
      <c r="W21" s="162">
        <f t="shared" si="2"/>
        <v>0</v>
      </c>
      <c r="X21" s="156">
        <f t="shared" si="3"/>
        <v>0</v>
      </c>
      <c r="Y21" s="163">
        <f t="shared" si="4"/>
        <v>0</v>
      </c>
    </row>
    <row r="22" spans="1:25" s="36" customFormat="1" ht="32.1" customHeight="1">
      <c r="A22" s="165" t="str">
        <f>ADAPTAÇÕES!A23</f>
        <v>1.13</v>
      </c>
      <c r="B22" s="281" t="str">
        <f>ADAPTAÇÕES!B23</f>
        <v>04.30.060</v>
      </c>
      <c r="C22" s="154" t="str">
        <f>ADAPTAÇÕES!C23</f>
        <v>Remoção de tubulação hidráulica em geral, incluindo conexões, caixas e ralos</v>
      </c>
      <c r="D22" s="155" t="str">
        <f>ADAPTAÇÕES!D23</f>
        <v>M</v>
      </c>
      <c r="E22" s="410">
        <f>ADAPTAÇÕES!E23</f>
        <v>25</v>
      </c>
      <c r="F22" s="158">
        <f>ADAPTAÇÕES!H23</f>
        <v>5.81</v>
      </c>
      <c r="G22" s="159">
        <f>ADAPTAÇÕES!K23</f>
        <v>145.25</v>
      </c>
      <c r="H22" s="160">
        <f t="shared" si="6"/>
        <v>0.16336010077153204</v>
      </c>
      <c r="I22" s="285"/>
      <c r="J22" s="285"/>
      <c r="K22" s="292"/>
      <c r="L22" s="286"/>
      <c r="M22" s="290" t="e">
        <f>G22/#REF!</f>
        <v>#REF!</v>
      </c>
      <c r="N22" s="288"/>
      <c r="O22" s="285"/>
      <c r="P22" s="161">
        <f aca="true" t="shared" si="8" ref="P22">G22*1.2</f>
        <v>174.29999999999998</v>
      </c>
      <c r="Q22" s="162">
        <f>'MEDIÇÃO 1'!W22</f>
        <v>0</v>
      </c>
      <c r="R22" s="410">
        <f>'MEDIÇÃO 1'!X22</f>
        <v>0</v>
      </c>
      <c r="S22" s="410">
        <f>'MEDIÇÃO 1'!Y22</f>
        <v>0</v>
      </c>
      <c r="T22" s="164">
        <f aca="true" t="shared" si="9" ref="T22">U22/E22</f>
        <v>0</v>
      </c>
      <c r="U22" s="156">
        <v>0</v>
      </c>
      <c r="V22" s="163">
        <f aca="true" t="shared" si="10" ref="V22">U22*F22</f>
        <v>0</v>
      </c>
      <c r="W22" s="162">
        <f aca="true" t="shared" si="11" ref="W22">T22+Q22</f>
        <v>0</v>
      </c>
      <c r="X22" s="156">
        <f aca="true" t="shared" si="12" ref="X22">R22+U22</f>
        <v>0</v>
      </c>
      <c r="Y22" s="163">
        <f aca="true" t="shared" si="13" ref="Y22">V22+S22</f>
        <v>0</v>
      </c>
    </row>
    <row r="23" spans="1:25" s="36" customFormat="1" ht="32.1" customHeight="1">
      <c r="A23" s="165" t="str">
        <f>ADAPTAÇÕES!A24</f>
        <v>1.14</v>
      </c>
      <c r="B23" s="281" t="str">
        <f>ADAPTAÇÕES!B24</f>
        <v>ORÇADO</v>
      </c>
      <c r="C23" s="154" t="str">
        <f>ADAPTAÇÕES!C24</f>
        <v>Retirada de pia (granito) e apoio em alvenaria</v>
      </c>
      <c r="D23" s="155" t="str">
        <f>ADAPTAÇÕES!D24</f>
        <v>UM</v>
      </c>
      <c r="E23" s="410">
        <f>ADAPTAÇÕES!E24</f>
        <v>1</v>
      </c>
      <c r="F23" s="158">
        <f>ADAPTAÇÕES!H24</f>
        <v>200</v>
      </c>
      <c r="G23" s="159">
        <f>ADAPTAÇÕES!K24</f>
        <v>200</v>
      </c>
      <c r="H23" s="160">
        <f t="shared" si="6"/>
        <v>0.224936455451335</v>
      </c>
      <c r="I23" s="285"/>
      <c r="J23" s="285"/>
      <c r="K23" s="292"/>
      <c r="L23" s="286"/>
      <c r="M23" s="290" t="e">
        <f>G23/#REF!</f>
        <v>#REF!</v>
      </c>
      <c r="N23" s="288"/>
      <c r="O23" s="285"/>
      <c r="P23" s="161">
        <f t="shared" si="7"/>
        <v>240</v>
      </c>
      <c r="Q23" s="162">
        <f>'MEDIÇÃO 1'!W23</f>
        <v>0</v>
      </c>
      <c r="R23" s="410">
        <f>'MEDIÇÃO 1'!X23</f>
        <v>0</v>
      </c>
      <c r="S23" s="410">
        <f>'MEDIÇÃO 1'!Y23</f>
        <v>0</v>
      </c>
      <c r="T23" s="164">
        <f t="shared" si="5"/>
        <v>0</v>
      </c>
      <c r="U23" s="156">
        <v>0</v>
      </c>
      <c r="V23" s="163">
        <f t="shared" si="1"/>
        <v>0</v>
      </c>
      <c r="W23" s="162">
        <f t="shared" si="2"/>
        <v>0</v>
      </c>
      <c r="X23" s="156">
        <f t="shared" si="3"/>
        <v>0</v>
      </c>
      <c r="Y23" s="163">
        <f t="shared" si="4"/>
        <v>0</v>
      </c>
    </row>
    <row r="24" spans="1:25" s="55" customFormat="1" ht="32.1" customHeight="1">
      <c r="A24" s="337"/>
      <c r="B24" s="338"/>
      <c r="C24" s="339" t="s">
        <v>7520</v>
      </c>
      <c r="D24" s="340" t="str">
        <f>A9</f>
        <v>1.</v>
      </c>
      <c r="E24" s="341"/>
      <c r="F24" s="342"/>
      <c r="G24" s="343">
        <f>SUM(G10:G23)</f>
        <v>4273.892599999999</v>
      </c>
      <c r="H24" s="160">
        <f t="shared" si="6"/>
        <v>4.806771262118451</v>
      </c>
      <c r="I24" s="293"/>
      <c r="J24" s="294"/>
      <c r="K24" s="295"/>
      <c r="L24" s="296"/>
      <c r="M24" s="290" t="e">
        <f>G24/#REF!</f>
        <v>#REF!</v>
      </c>
      <c r="N24" s="291"/>
      <c r="O24" s="293"/>
      <c r="P24" s="161">
        <f>G24*1.2</f>
        <v>5128.671119999999</v>
      </c>
      <c r="Q24" s="348">
        <f>S24/G24</f>
        <v>0</v>
      </c>
      <c r="R24" s="173"/>
      <c r="S24" s="343">
        <f>SUM(S10:S23)</f>
        <v>0</v>
      </c>
      <c r="T24" s="358">
        <f>V24/G24</f>
        <v>0</v>
      </c>
      <c r="U24" s="173"/>
      <c r="V24" s="343">
        <f>SUBTOTAL(9,V10:V23)</f>
        <v>0</v>
      </c>
      <c r="W24" s="349">
        <f>Q24+T24</f>
        <v>0</v>
      </c>
      <c r="X24" s="341"/>
      <c r="Y24" s="350">
        <f>S24+V24</f>
        <v>0</v>
      </c>
    </row>
    <row r="25" spans="1:25" s="359" customFormat="1" ht="23.1" customHeight="1">
      <c r="A25" s="425"/>
      <c r="B25" s="242"/>
      <c r="C25" s="426"/>
      <c r="D25" s="427"/>
      <c r="E25" s="428"/>
      <c r="F25" s="429"/>
      <c r="G25" s="430"/>
      <c r="H25" s="344">
        <f t="shared" si="6"/>
        <v>0</v>
      </c>
      <c r="I25" s="170"/>
      <c r="J25" s="170"/>
      <c r="K25" s="176"/>
      <c r="L25" s="357"/>
      <c r="M25" s="172" t="e">
        <f>G25/#REF!</f>
        <v>#REF!</v>
      </c>
      <c r="N25" s="357"/>
      <c r="O25" s="170"/>
      <c r="P25" s="347">
        <f>G25*1.2</f>
        <v>0</v>
      </c>
      <c r="Q25" s="349"/>
      <c r="R25" s="341"/>
      <c r="S25" s="431"/>
      <c r="T25" s="432"/>
      <c r="U25" s="341"/>
      <c r="V25" s="431"/>
      <c r="W25" s="349"/>
      <c r="X25" s="341"/>
      <c r="Y25" s="350"/>
    </row>
    <row r="26" spans="1:25" s="24" customFormat="1" ht="17.1" customHeight="1">
      <c r="A26" s="308" t="str">
        <f>ADAPTAÇÕES!A27</f>
        <v>2.</v>
      </c>
      <c r="B26" s="309"/>
      <c r="C26" s="310" t="str">
        <f>ADAPTAÇÕES!C27</f>
        <v>INFRA-ESTRUTURA E REVESTIMENTOS</v>
      </c>
      <c r="D26" s="311"/>
      <c r="E26" s="312"/>
      <c r="F26" s="312"/>
      <c r="G26" s="313"/>
      <c r="H26" s="332"/>
      <c r="I26" s="321"/>
      <c r="J26" s="321"/>
      <c r="K26" s="170"/>
      <c r="L26" s="321"/>
      <c r="M26" s="333"/>
      <c r="N26" s="321"/>
      <c r="O26" s="321"/>
      <c r="P26" s="321"/>
      <c r="Q26" s="325"/>
      <c r="R26" s="326"/>
      <c r="S26" s="327"/>
      <c r="T26" s="328"/>
      <c r="U26" s="326"/>
      <c r="V26" s="327"/>
      <c r="W26" s="325"/>
      <c r="X26" s="326"/>
      <c r="Y26" s="327"/>
    </row>
    <row r="27" spans="1:25" s="55" customFormat="1" ht="32.1" customHeight="1">
      <c r="A27" s="165" t="str">
        <f>ADAPTAÇÕES!A28</f>
        <v>2.01</v>
      </c>
      <c r="B27" s="281" t="str">
        <f>ADAPTAÇÕES!B28</f>
        <v>14.02.030</v>
      </c>
      <c r="C27" s="154" t="str">
        <f>ADAPTAÇÕES!C28</f>
        <v>Alvenaria de elevação de 1/2 tijolo maciço comum</v>
      </c>
      <c r="D27" s="155" t="str">
        <f>ADAPTAÇÕES!D28</f>
        <v>M2</v>
      </c>
      <c r="E27" s="410">
        <f>ADAPTAÇÕES!E28</f>
        <v>15.04</v>
      </c>
      <c r="F27" s="158">
        <f>ADAPTAÇÕES!H28</f>
        <v>95.61</v>
      </c>
      <c r="G27" s="159">
        <f>ADAPTAÇÕES!K28</f>
        <v>1437.9743999999998</v>
      </c>
      <c r="H27" s="160"/>
      <c r="I27" s="293"/>
      <c r="J27" s="293"/>
      <c r="K27" s="295"/>
      <c r="L27" s="290"/>
      <c r="M27" s="291"/>
      <c r="N27" s="296"/>
      <c r="O27" s="293"/>
      <c r="P27" s="161"/>
      <c r="Q27" s="162">
        <f>'MEDIÇÃO 1'!W27</f>
        <v>0</v>
      </c>
      <c r="R27" s="410">
        <f>'MEDIÇÃO 1'!X27</f>
        <v>0</v>
      </c>
      <c r="S27" s="410">
        <f>'MEDIÇÃO 1'!Y27</f>
        <v>0</v>
      </c>
      <c r="T27" s="164">
        <f aca="true" t="shared" si="14" ref="T27:T43">U27/E27</f>
        <v>0</v>
      </c>
      <c r="U27" s="156">
        <v>0</v>
      </c>
      <c r="V27" s="163">
        <f aca="true" t="shared" si="15" ref="V27:V43">U27*F27</f>
        <v>0</v>
      </c>
      <c r="W27" s="162">
        <f aca="true" t="shared" si="16" ref="W27:W43">T27+Q27</f>
        <v>0</v>
      </c>
      <c r="X27" s="156">
        <f aca="true" t="shared" si="17" ref="X27:X43">R27+U27</f>
        <v>0</v>
      </c>
      <c r="Y27" s="163">
        <f aca="true" t="shared" si="18" ref="Y27:Y43">V27+S27</f>
        <v>0</v>
      </c>
    </row>
    <row r="28" spans="1:25" s="55" customFormat="1" ht="32.1" customHeight="1">
      <c r="A28" s="165" t="str">
        <f>ADAPTAÇÕES!A29</f>
        <v>2.02</v>
      </c>
      <c r="B28" s="281" t="str">
        <f>ADAPTAÇÕES!B29</f>
        <v>14.02.040</v>
      </c>
      <c r="C28" s="154" t="str">
        <f>ADAPTAÇÕES!C29</f>
        <v>Alvenaria de elevação de 1 tijolo maciço comum</v>
      </c>
      <c r="D28" s="155" t="str">
        <f>ADAPTAÇÕES!D29</f>
        <v>M2</v>
      </c>
      <c r="E28" s="410">
        <f>ADAPTAÇÕES!E29</f>
        <v>1.68</v>
      </c>
      <c r="F28" s="158">
        <f>ADAPTAÇÕES!H29</f>
        <v>180.88</v>
      </c>
      <c r="G28" s="159">
        <f>ADAPTAÇÕES!K29</f>
        <v>303.8784</v>
      </c>
      <c r="H28" s="160">
        <f>G28/$G$118</f>
        <v>0.3417666509211148</v>
      </c>
      <c r="I28" s="293"/>
      <c r="J28" s="293"/>
      <c r="K28" s="295"/>
      <c r="L28" s="290">
        <f>G28/$G$30</f>
        <v>0.6567056705670568</v>
      </c>
      <c r="M28" s="291"/>
      <c r="N28" s="296"/>
      <c r="O28" s="293"/>
      <c r="P28" s="161">
        <f aca="true" t="shared" si="19" ref="P28:P29">G28*1.2</f>
        <v>364.65407999999996</v>
      </c>
      <c r="Q28" s="162">
        <f>'MEDIÇÃO 1'!W28</f>
        <v>0</v>
      </c>
      <c r="R28" s="410">
        <f>'MEDIÇÃO 1'!X28</f>
        <v>0</v>
      </c>
      <c r="S28" s="410">
        <f>'MEDIÇÃO 1'!Y28</f>
        <v>0</v>
      </c>
      <c r="T28" s="164">
        <f t="shared" si="14"/>
        <v>0</v>
      </c>
      <c r="U28" s="156">
        <v>0</v>
      </c>
      <c r="V28" s="163">
        <f t="shared" si="15"/>
        <v>0</v>
      </c>
      <c r="W28" s="162">
        <f t="shared" si="16"/>
        <v>0</v>
      </c>
      <c r="X28" s="156">
        <f t="shared" si="17"/>
        <v>0</v>
      </c>
      <c r="Y28" s="163">
        <f t="shared" si="18"/>
        <v>0</v>
      </c>
    </row>
    <row r="29" spans="1:25" s="55" customFormat="1" ht="32.1" customHeight="1">
      <c r="A29" s="165" t="str">
        <f>ADAPTAÇÕES!A30</f>
        <v>2.03</v>
      </c>
      <c r="B29" s="281" t="str">
        <f>ADAPTAÇÕES!B30</f>
        <v>17.01.020</v>
      </c>
      <c r="C29" s="154" t="str">
        <f>ADAPTAÇÕES!C30</f>
        <v>Argamassa de regularização e/ou proteção</v>
      </c>
      <c r="D29" s="155" t="str">
        <f>ADAPTAÇÕES!D30</f>
        <v>M3</v>
      </c>
      <c r="E29" s="410">
        <f>ADAPTAÇÕES!E30</f>
        <v>1.93</v>
      </c>
      <c r="F29" s="158">
        <f>ADAPTAÇÕES!H30</f>
        <v>630.59</v>
      </c>
      <c r="G29" s="159">
        <f>ADAPTAÇÕES!K30</f>
        <v>1217.0387</v>
      </c>
      <c r="H29" s="160">
        <f>G29/$G$118</f>
        <v>1.3687818566255034</v>
      </c>
      <c r="I29" s="293"/>
      <c r="J29" s="293"/>
      <c r="K29" s="295"/>
      <c r="L29" s="297"/>
      <c r="M29" s="290">
        <f>G29/$G$30</f>
        <v>2.6301185460682928</v>
      </c>
      <c r="N29" s="291"/>
      <c r="O29" s="293"/>
      <c r="P29" s="161">
        <f t="shared" si="19"/>
        <v>1460.44644</v>
      </c>
      <c r="Q29" s="162">
        <f>'MEDIÇÃO 1'!W29</f>
        <v>0</v>
      </c>
      <c r="R29" s="410">
        <f>'MEDIÇÃO 1'!X29</f>
        <v>0</v>
      </c>
      <c r="S29" s="410">
        <f>'MEDIÇÃO 1'!Y29</f>
        <v>0</v>
      </c>
      <c r="T29" s="164">
        <f t="shared" si="14"/>
        <v>0</v>
      </c>
      <c r="U29" s="156">
        <v>0</v>
      </c>
      <c r="V29" s="163">
        <f t="shared" si="15"/>
        <v>0</v>
      </c>
      <c r="W29" s="162">
        <f t="shared" si="16"/>
        <v>0</v>
      </c>
      <c r="X29" s="156">
        <f t="shared" si="17"/>
        <v>0</v>
      </c>
      <c r="Y29" s="163">
        <f t="shared" si="18"/>
        <v>0</v>
      </c>
    </row>
    <row r="30" spans="1:25" s="359" customFormat="1" ht="32.1" customHeight="1">
      <c r="A30" s="165" t="str">
        <f>ADAPTAÇÕES!A31</f>
        <v>2.04</v>
      </c>
      <c r="B30" s="281" t="str">
        <f>ADAPTAÇÕES!B31</f>
        <v>17.02.020</v>
      </c>
      <c r="C30" s="154" t="str">
        <f>ADAPTAÇÕES!C31</f>
        <v>Chapisco</v>
      </c>
      <c r="D30" s="155" t="str">
        <f>ADAPTAÇÕES!D31</f>
        <v>M2</v>
      </c>
      <c r="E30" s="410">
        <f>ADAPTAÇÕES!E31</f>
        <v>85.85</v>
      </c>
      <c r="F30" s="158">
        <f>ADAPTAÇÕES!H31</f>
        <v>5.39</v>
      </c>
      <c r="G30" s="159">
        <f>ADAPTAÇÕES!K31</f>
        <v>462.7314999999999</v>
      </c>
      <c r="H30" s="344">
        <f>SUBTOTAL(9,H28:H29)</f>
        <v>1.7105485075466182</v>
      </c>
      <c r="I30" s="170"/>
      <c r="J30" s="167">
        <f>G30*1.2</f>
        <v>555.2777999999998</v>
      </c>
      <c r="K30" s="168">
        <f>SUM(K28:K29)*$J$30</f>
        <v>0</v>
      </c>
      <c r="L30" s="168">
        <f>SUM(L28:L29)*$J$30</f>
        <v>364.6540799999999</v>
      </c>
      <c r="M30" s="168">
        <f>SUM(M28:M29)*$J$30</f>
        <v>1460.44644</v>
      </c>
      <c r="N30" s="168">
        <f>SUM(N28:N29)*$J$30</f>
        <v>0</v>
      </c>
      <c r="O30" s="170"/>
      <c r="P30" s="169">
        <f>SUBTOTAL(9,P28:P29)</f>
        <v>1825.10052</v>
      </c>
      <c r="Q30" s="162">
        <f>'MEDIÇÃO 1'!W30</f>
        <v>0</v>
      </c>
      <c r="R30" s="410">
        <f>'MEDIÇÃO 1'!X30</f>
        <v>0</v>
      </c>
      <c r="S30" s="410">
        <f>'MEDIÇÃO 1'!Y30</f>
        <v>0</v>
      </c>
      <c r="T30" s="164">
        <f t="shared" si="14"/>
        <v>0</v>
      </c>
      <c r="U30" s="156">
        <v>0</v>
      </c>
      <c r="V30" s="163">
        <f t="shared" si="15"/>
        <v>0</v>
      </c>
      <c r="W30" s="162">
        <f t="shared" si="16"/>
        <v>0</v>
      </c>
      <c r="X30" s="156">
        <f t="shared" si="17"/>
        <v>0</v>
      </c>
      <c r="Y30" s="163">
        <f t="shared" si="18"/>
        <v>0</v>
      </c>
    </row>
    <row r="31" spans="1:25" s="24" customFormat="1" ht="32.1" customHeight="1">
      <c r="A31" s="165" t="str">
        <f>ADAPTAÇÕES!A32</f>
        <v>2.05</v>
      </c>
      <c r="B31" s="281" t="str">
        <f>ADAPTAÇÕES!B32</f>
        <v>17.02.120</v>
      </c>
      <c r="C31" s="154" t="str">
        <f>ADAPTAÇÕES!C32</f>
        <v>Emboço comum</v>
      </c>
      <c r="D31" s="155" t="str">
        <f>ADAPTAÇÕES!D32</f>
        <v>M2</v>
      </c>
      <c r="E31" s="410">
        <f>ADAPTAÇÕES!E32</f>
        <v>82.17</v>
      </c>
      <c r="F31" s="158">
        <f>ADAPTAÇÕES!H32</f>
        <v>17</v>
      </c>
      <c r="G31" s="159">
        <f>ADAPTAÇÕES!K32</f>
        <v>1396.89</v>
      </c>
      <c r="H31" s="332"/>
      <c r="I31" s="321"/>
      <c r="J31" s="321"/>
      <c r="K31" s="170"/>
      <c r="L31" s="321"/>
      <c r="M31" s="333"/>
      <c r="N31" s="321"/>
      <c r="O31" s="321"/>
      <c r="P31" s="321"/>
      <c r="Q31" s="162">
        <f>'MEDIÇÃO 1'!W31</f>
        <v>0</v>
      </c>
      <c r="R31" s="410">
        <f>'MEDIÇÃO 1'!X31</f>
        <v>0</v>
      </c>
      <c r="S31" s="410">
        <f>'MEDIÇÃO 1'!Y31</f>
        <v>0</v>
      </c>
      <c r="T31" s="164">
        <f t="shared" si="14"/>
        <v>0</v>
      </c>
      <c r="U31" s="156">
        <v>0</v>
      </c>
      <c r="V31" s="163">
        <f t="shared" si="15"/>
        <v>0</v>
      </c>
      <c r="W31" s="162">
        <f t="shared" si="16"/>
        <v>0</v>
      </c>
      <c r="X31" s="156">
        <f t="shared" si="17"/>
        <v>0</v>
      </c>
      <c r="Y31" s="163">
        <f t="shared" si="18"/>
        <v>0</v>
      </c>
    </row>
    <row r="32" spans="1:25" s="55" customFormat="1" ht="32.1" customHeight="1">
      <c r="A32" s="165" t="str">
        <f>ADAPTAÇÕES!A33</f>
        <v>2.06</v>
      </c>
      <c r="B32" s="281" t="str">
        <f>ADAPTAÇÕES!B33</f>
        <v>17.02.220</v>
      </c>
      <c r="C32" s="154" t="str">
        <f>ADAPTAÇÕES!C33</f>
        <v>Reboco</v>
      </c>
      <c r="D32" s="155" t="str">
        <f>ADAPTAÇÕES!D33</f>
        <v>M2</v>
      </c>
      <c r="E32" s="410">
        <f>ADAPTAÇÕES!E33</f>
        <v>3.68</v>
      </c>
      <c r="F32" s="158">
        <f>ADAPTAÇÕES!H33</f>
        <v>9.61</v>
      </c>
      <c r="G32" s="159">
        <f>ADAPTAÇÕES!K33</f>
        <v>35.3648</v>
      </c>
      <c r="H32" s="160"/>
      <c r="I32" s="293"/>
      <c r="J32" s="293"/>
      <c r="K32" s="295"/>
      <c r="L32" s="290"/>
      <c r="M32" s="291"/>
      <c r="N32" s="296"/>
      <c r="O32" s="293"/>
      <c r="P32" s="161"/>
      <c r="Q32" s="162">
        <f>'MEDIÇÃO 1'!W32</f>
        <v>0</v>
      </c>
      <c r="R32" s="410">
        <f>'MEDIÇÃO 1'!X32</f>
        <v>0</v>
      </c>
      <c r="S32" s="410">
        <f>'MEDIÇÃO 1'!Y32</f>
        <v>0</v>
      </c>
      <c r="T32" s="164">
        <f t="shared" si="14"/>
        <v>0</v>
      </c>
      <c r="U32" s="156">
        <v>0</v>
      </c>
      <c r="V32" s="163">
        <f t="shared" si="15"/>
        <v>0</v>
      </c>
      <c r="W32" s="162">
        <f t="shared" si="16"/>
        <v>0</v>
      </c>
      <c r="X32" s="156">
        <f t="shared" si="17"/>
        <v>0</v>
      </c>
      <c r="Y32" s="163">
        <f t="shared" si="18"/>
        <v>0</v>
      </c>
    </row>
    <row r="33" spans="1:25" s="55" customFormat="1" ht="32.1" customHeight="1">
      <c r="A33" s="165" t="str">
        <f>ADAPTAÇÕES!A34</f>
        <v>2.07</v>
      </c>
      <c r="B33" s="281" t="str">
        <f>ADAPTAÇÕES!B34</f>
        <v>18.11.042</v>
      </c>
      <c r="C33" s="154" t="str">
        <f>ADAPTAÇÕES!C34</f>
        <v>Revestimento em placa cerâmica esmaltada de 20x20 cm, tipo monocolor, assentado e rejuntado com argamassa industrializada</v>
      </c>
      <c r="D33" s="155" t="str">
        <f>ADAPTAÇÕES!D34</f>
        <v>M2</v>
      </c>
      <c r="E33" s="410">
        <f>ADAPTAÇÕES!E34</f>
        <v>68.13</v>
      </c>
      <c r="F33" s="158">
        <f>ADAPTAÇÕES!H34</f>
        <v>97.35</v>
      </c>
      <c r="G33" s="159">
        <f>ADAPTAÇÕES!K34</f>
        <v>6632.455499999999</v>
      </c>
      <c r="H33" s="160">
        <f>G33/$G$118</f>
        <v>7.459405155543558</v>
      </c>
      <c r="I33" s="293"/>
      <c r="J33" s="293"/>
      <c r="K33" s="295"/>
      <c r="L33" s="290">
        <f>G33/$G$30</f>
        <v>14.333269941640022</v>
      </c>
      <c r="M33" s="291"/>
      <c r="N33" s="296"/>
      <c r="O33" s="293"/>
      <c r="P33" s="161">
        <f aca="true" t="shared" si="20" ref="P33">G33*1.2</f>
        <v>7958.946599999998</v>
      </c>
      <c r="Q33" s="162">
        <f>'MEDIÇÃO 1'!W33</f>
        <v>0</v>
      </c>
      <c r="R33" s="410">
        <f>'MEDIÇÃO 1'!X33</f>
        <v>0</v>
      </c>
      <c r="S33" s="410">
        <f>'MEDIÇÃO 1'!Y33</f>
        <v>0</v>
      </c>
      <c r="T33" s="164">
        <f t="shared" si="14"/>
        <v>0</v>
      </c>
      <c r="U33" s="156">
        <v>0</v>
      </c>
      <c r="V33" s="163">
        <f t="shared" si="15"/>
        <v>0</v>
      </c>
      <c r="W33" s="162">
        <f t="shared" si="16"/>
        <v>0</v>
      </c>
      <c r="X33" s="156">
        <f t="shared" si="17"/>
        <v>0</v>
      </c>
      <c r="Y33" s="163">
        <f t="shared" si="18"/>
        <v>0</v>
      </c>
    </row>
    <row r="34" spans="1:25" s="55" customFormat="1" ht="32.1" customHeight="1">
      <c r="A34" s="165" t="str">
        <f>ADAPTAÇÕES!A35</f>
        <v>2.08</v>
      </c>
      <c r="B34" s="281" t="str">
        <f>ADAPTAÇÕES!B35</f>
        <v>06.12.020</v>
      </c>
      <c r="C34" s="154" t="str">
        <f>ADAPTAÇÕES!C35</f>
        <v>Aterro manual apiloado de área interna com maço de 30 kg</v>
      </c>
      <c r="D34" s="155" t="str">
        <f>ADAPTAÇÕES!D35</f>
        <v>M3</v>
      </c>
      <c r="E34" s="410">
        <f>ADAPTAÇÕES!E35</f>
        <v>1.93</v>
      </c>
      <c r="F34" s="158">
        <f>ADAPTAÇÕES!H35</f>
        <v>44.85</v>
      </c>
      <c r="G34" s="159">
        <f>ADAPTAÇÕES!K35</f>
        <v>86.5605</v>
      </c>
      <c r="H34" s="160"/>
      <c r="I34" s="293"/>
      <c r="J34" s="293"/>
      <c r="K34" s="295"/>
      <c r="L34" s="298"/>
      <c r="M34" s="291"/>
      <c r="N34" s="296"/>
      <c r="O34" s="293"/>
      <c r="P34" s="161"/>
      <c r="Q34" s="162">
        <f>'MEDIÇÃO 1'!W34</f>
        <v>0</v>
      </c>
      <c r="R34" s="410">
        <f>'MEDIÇÃO 1'!X34</f>
        <v>0</v>
      </c>
      <c r="S34" s="410">
        <f>'MEDIÇÃO 1'!Y34</f>
        <v>0</v>
      </c>
      <c r="T34" s="164">
        <f aca="true" t="shared" si="21" ref="T34">U34/E34</f>
        <v>0</v>
      </c>
      <c r="U34" s="156">
        <v>0</v>
      </c>
      <c r="V34" s="163">
        <f aca="true" t="shared" si="22" ref="V34">U34*F34</f>
        <v>0</v>
      </c>
      <c r="W34" s="162">
        <f aca="true" t="shared" si="23" ref="W34">T34+Q34</f>
        <v>0</v>
      </c>
      <c r="X34" s="156">
        <f aca="true" t="shared" si="24" ref="X34">R34+U34</f>
        <v>0</v>
      </c>
      <c r="Y34" s="163">
        <f aca="true" t="shared" si="25" ref="Y34">V34+S34</f>
        <v>0</v>
      </c>
    </row>
    <row r="35" spans="1:25" s="55" customFormat="1" ht="32.1" customHeight="1">
      <c r="A35" s="165" t="str">
        <f>ADAPTAÇÕES!A36</f>
        <v>2.09</v>
      </c>
      <c r="B35" s="281" t="str">
        <f>ADAPTAÇÕES!B36</f>
        <v>11.18.040</v>
      </c>
      <c r="C35" s="154" t="str">
        <f>ADAPTAÇÕES!C36</f>
        <v>Lastro de pedra britada</v>
      </c>
      <c r="D35" s="155" t="str">
        <f>ADAPTAÇÕES!D36</f>
        <v>M3</v>
      </c>
      <c r="E35" s="410">
        <f>ADAPTAÇÕES!E36</f>
        <v>0.58</v>
      </c>
      <c r="F35" s="158">
        <f>ADAPTAÇÕES!H36</f>
        <v>135.92</v>
      </c>
      <c r="G35" s="159">
        <f>ADAPTAÇÕES!K36</f>
        <v>78.83359999999999</v>
      </c>
      <c r="H35" s="160"/>
      <c r="I35" s="293"/>
      <c r="J35" s="293"/>
      <c r="K35" s="295"/>
      <c r="L35" s="298"/>
      <c r="M35" s="291"/>
      <c r="N35" s="296"/>
      <c r="O35" s="293"/>
      <c r="P35" s="161"/>
      <c r="Q35" s="162">
        <f>'MEDIÇÃO 1'!W35</f>
        <v>0</v>
      </c>
      <c r="R35" s="410">
        <f>'MEDIÇÃO 1'!X35</f>
        <v>0</v>
      </c>
      <c r="S35" s="410">
        <f>'MEDIÇÃO 1'!Y35</f>
        <v>0</v>
      </c>
      <c r="T35" s="164">
        <f t="shared" si="14"/>
        <v>0</v>
      </c>
      <c r="U35" s="156">
        <v>0</v>
      </c>
      <c r="V35" s="163">
        <f t="shared" si="15"/>
        <v>0</v>
      </c>
      <c r="W35" s="162">
        <f t="shared" si="16"/>
        <v>0</v>
      </c>
      <c r="X35" s="156">
        <f t="shared" si="17"/>
        <v>0</v>
      </c>
      <c r="Y35" s="163">
        <f t="shared" si="18"/>
        <v>0</v>
      </c>
    </row>
    <row r="36" spans="1:25" s="55" customFormat="1" ht="32.1" customHeight="1">
      <c r="A36" s="165" t="str">
        <f>ADAPTAÇÕES!A37</f>
        <v>2.10</v>
      </c>
      <c r="B36" s="281" t="str">
        <f>ADAPTAÇÕES!B37</f>
        <v>11.01.100</v>
      </c>
      <c r="C36" s="154" t="str">
        <f>ADAPTAÇÕES!C37</f>
        <v>Concreto usinado, fck = 20 MPa</v>
      </c>
      <c r="D36" s="155" t="str">
        <f>ADAPTAÇÕES!D37</f>
        <v>M3</v>
      </c>
      <c r="E36" s="410">
        <f>ADAPTAÇÕES!E37</f>
        <v>0.96</v>
      </c>
      <c r="F36" s="158">
        <f>ADAPTAÇÕES!H37</f>
        <v>360.87</v>
      </c>
      <c r="G36" s="159">
        <f>ADAPTAÇÕES!K37</f>
        <v>346.4352</v>
      </c>
      <c r="H36" s="160"/>
      <c r="I36" s="293"/>
      <c r="J36" s="293"/>
      <c r="K36" s="295"/>
      <c r="L36" s="298"/>
      <c r="M36" s="291"/>
      <c r="N36" s="296"/>
      <c r="O36" s="293"/>
      <c r="P36" s="161"/>
      <c r="Q36" s="162">
        <f>'MEDIÇÃO 1'!W36</f>
        <v>0</v>
      </c>
      <c r="R36" s="410">
        <f>'MEDIÇÃO 1'!X36</f>
        <v>0</v>
      </c>
      <c r="S36" s="410">
        <f>'MEDIÇÃO 1'!Y36</f>
        <v>0</v>
      </c>
      <c r="T36" s="164">
        <f t="shared" si="14"/>
        <v>0</v>
      </c>
      <c r="U36" s="156">
        <v>0</v>
      </c>
      <c r="V36" s="163">
        <f t="shared" si="15"/>
        <v>0</v>
      </c>
      <c r="W36" s="162">
        <f t="shared" si="16"/>
        <v>0</v>
      </c>
      <c r="X36" s="156">
        <f t="shared" si="17"/>
        <v>0</v>
      </c>
      <c r="Y36" s="163">
        <f t="shared" si="18"/>
        <v>0</v>
      </c>
    </row>
    <row r="37" spans="1:25" s="55" customFormat="1" ht="32.1" customHeight="1">
      <c r="A37" s="165" t="str">
        <f>ADAPTAÇÕES!A38</f>
        <v>2.11</v>
      </c>
      <c r="B37" s="281" t="str">
        <f>ADAPTAÇÕES!B38</f>
        <v>11.16.020</v>
      </c>
      <c r="C37" s="154" t="str">
        <f>ADAPTAÇÕES!C38</f>
        <v>Lançamento, espalhamento e adensamento de concreto ou massa em lastro e/ou enchimento</v>
      </c>
      <c r="D37" s="155" t="str">
        <f>ADAPTAÇÕES!D38</f>
        <v>M3</v>
      </c>
      <c r="E37" s="410">
        <f>ADAPTAÇÕES!E38</f>
        <v>0.96</v>
      </c>
      <c r="F37" s="158">
        <f>ADAPTAÇÕES!H38</f>
        <v>61.2</v>
      </c>
      <c r="G37" s="159">
        <f>ADAPTAÇÕES!K38</f>
        <v>58.752</v>
      </c>
      <c r="H37" s="160"/>
      <c r="I37" s="293"/>
      <c r="J37" s="293"/>
      <c r="K37" s="295"/>
      <c r="L37" s="298"/>
      <c r="M37" s="291"/>
      <c r="N37" s="296"/>
      <c r="O37" s="293"/>
      <c r="P37" s="161"/>
      <c r="Q37" s="162">
        <f>'MEDIÇÃO 1'!W37</f>
        <v>0</v>
      </c>
      <c r="R37" s="410">
        <f>'MEDIÇÃO 1'!X37</f>
        <v>0</v>
      </c>
      <c r="S37" s="410">
        <f>'MEDIÇÃO 1'!Y37</f>
        <v>0</v>
      </c>
      <c r="T37" s="164">
        <f t="shared" si="14"/>
        <v>0</v>
      </c>
      <c r="U37" s="156">
        <v>0</v>
      </c>
      <c r="V37" s="163">
        <f t="shared" si="15"/>
        <v>0</v>
      </c>
      <c r="W37" s="162">
        <f t="shared" si="16"/>
        <v>0</v>
      </c>
      <c r="X37" s="156">
        <f t="shared" si="17"/>
        <v>0</v>
      </c>
      <c r="Y37" s="163">
        <f t="shared" si="18"/>
        <v>0</v>
      </c>
    </row>
    <row r="38" spans="1:25" s="55" customFormat="1" ht="32.1" customHeight="1">
      <c r="A38" s="165" t="str">
        <f>ADAPTAÇÕES!A39</f>
        <v>2.12</v>
      </c>
      <c r="B38" s="281" t="str">
        <f>ADAPTAÇÕES!B39</f>
        <v>17.01.060</v>
      </c>
      <c r="C38" s="154" t="str">
        <f>ADAPTAÇÕES!C39</f>
        <v>Regularização de piso com nata de cimento e bianco</v>
      </c>
      <c r="D38" s="155" t="str">
        <f>ADAPTAÇÕES!D39</f>
        <v>M2</v>
      </c>
      <c r="E38" s="410">
        <f>ADAPTAÇÕES!E39</f>
        <v>19.29</v>
      </c>
      <c r="F38" s="158">
        <f>ADAPTAÇÕES!H39</f>
        <v>25.12</v>
      </c>
      <c r="G38" s="159">
        <f>ADAPTAÇÕES!K39</f>
        <v>484.5648</v>
      </c>
      <c r="H38" s="160"/>
      <c r="I38" s="293"/>
      <c r="J38" s="293"/>
      <c r="K38" s="295"/>
      <c r="L38" s="298"/>
      <c r="M38" s="291"/>
      <c r="N38" s="296"/>
      <c r="O38" s="293"/>
      <c r="P38" s="161"/>
      <c r="Q38" s="162">
        <f>'MEDIÇÃO 1'!W38</f>
        <v>0</v>
      </c>
      <c r="R38" s="410">
        <f>'MEDIÇÃO 1'!X38</f>
        <v>0</v>
      </c>
      <c r="S38" s="410">
        <f>'MEDIÇÃO 1'!Y38</f>
        <v>0</v>
      </c>
      <c r="T38" s="164">
        <f t="shared" si="14"/>
        <v>0</v>
      </c>
      <c r="U38" s="156">
        <v>0</v>
      </c>
      <c r="V38" s="163">
        <f t="shared" si="15"/>
        <v>0</v>
      </c>
      <c r="W38" s="162">
        <f t="shared" si="16"/>
        <v>0</v>
      </c>
      <c r="X38" s="156">
        <f t="shared" si="17"/>
        <v>0</v>
      </c>
      <c r="Y38" s="163">
        <f t="shared" si="18"/>
        <v>0</v>
      </c>
    </row>
    <row r="39" spans="1:25" s="55" customFormat="1" ht="32.1" customHeight="1">
      <c r="A39" s="165" t="str">
        <f>ADAPTAÇÕES!A40</f>
        <v>2.13</v>
      </c>
      <c r="B39" s="281" t="str">
        <f>ADAPTAÇÕES!B40</f>
        <v>18.06.102</v>
      </c>
      <c r="C39" s="154" t="str">
        <f>ADAPTAÇÕES!C40</f>
        <v>Placa cerâmica esmaltada PEI-5 para área interna, grupo de absorção BIIb, resistência química B, assentado com argamassa colante industrializada</v>
      </c>
      <c r="D39" s="155" t="str">
        <f>ADAPTAÇÕES!D40</f>
        <v>M2</v>
      </c>
      <c r="E39" s="410">
        <f>ADAPTAÇÕES!E40</f>
        <v>19.29</v>
      </c>
      <c r="F39" s="158">
        <f>ADAPTAÇÕES!H40</f>
        <v>26.34</v>
      </c>
      <c r="G39" s="159">
        <f>ADAPTAÇÕES!K40</f>
        <v>508.0986</v>
      </c>
      <c r="H39" s="160"/>
      <c r="I39" s="293"/>
      <c r="J39" s="293"/>
      <c r="K39" s="295"/>
      <c r="L39" s="298"/>
      <c r="M39" s="291"/>
      <c r="N39" s="296"/>
      <c r="O39" s="293"/>
      <c r="P39" s="161"/>
      <c r="Q39" s="162">
        <f>'MEDIÇÃO 1'!W39</f>
        <v>0</v>
      </c>
      <c r="R39" s="410">
        <f>'MEDIÇÃO 1'!X39</f>
        <v>0</v>
      </c>
      <c r="S39" s="410">
        <f>'MEDIÇÃO 1'!Y39</f>
        <v>0</v>
      </c>
      <c r="T39" s="164">
        <f t="shared" si="14"/>
        <v>0</v>
      </c>
      <c r="U39" s="156">
        <v>0</v>
      </c>
      <c r="V39" s="163">
        <f t="shared" si="15"/>
        <v>0</v>
      </c>
      <c r="W39" s="162">
        <f t="shared" si="16"/>
        <v>0</v>
      </c>
      <c r="X39" s="156">
        <f t="shared" si="17"/>
        <v>0</v>
      </c>
      <c r="Y39" s="163">
        <f t="shared" si="18"/>
        <v>0</v>
      </c>
    </row>
    <row r="40" spans="1:25" s="55" customFormat="1" ht="32.1" customHeight="1">
      <c r="A40" s="165" t="str">
        <f>ADAPTAÇÕES!A41</f>
        <v>2.14</v>
      </c>
      <c r="B40" s="281" t="str">
        <f>ADAPTAÇÕES!B41</f>
        <v>18.06.410</v>
      </c>
      <c r="C40" s="154" t="str">
        <f>ADAPTAÇÕES!C41</f>
        <v>Rejuntamento em placas cerâmicas com argamassa industrializada para rejunte, juntas acima de 3 até 5 mm</v>
      </c>
      <c r="D40" s="155" t="str">
        <f>ADAPTAÇÕES!D41</f>
        <v>M2</v>
      </c>
      <c r="E40" s="410">
        <f>ADAPTAÇÕES!E41</f>
        <v>19.29</v>
      </c>
      <c r="F40" s="158">
        <f>ADAPTAÇÕES!H41</f>
        <v>9.52</v>
      </c>
      <c r="G40" s="159">
        <f>ADAPTAÇÕES!K41</f>
        <v>183.64079999999998</v>
      </c>
      <c r="H40" s="160"/>
      <c r="I40" s="293"/>
      <c r="J40" s="293"/>
      <c r="K40" s="295"/>
      <c r="L40" s="298"/>
      <c r="M40" s="291"/>
      <c r="N40" s="296"/>
      <c r="O40" s="293"/>
      <c r="P40" s="161"/>
      <c r="Q40" s="162">
        <f>'MEDIÇÃO 1'!W40</f>
        <v>0</v>
      </c>
      <c r="R40" s="410">
        <f>'MEDIÇÃO 1'!X40</f>
        <v>0</v>
      </c>
      <c r="S40" s="410">
        <f>'MEDIÇÃO 1'!Y40</f>
        <v>0</v>
      </c>
      <c r="T40" s="164">
        <f t="shared" si="14"/>
        <v>0</v>
      </c>
      <c r="U40" s="156">
        <v>0</v>
      </c>
      <c r="V40" s="163">
        <f t="shared" si="15"/>
        <v>0</v>
      </c>
      <c r="W40" s="162">
        <f t="shared" si="16"/>
        <v>0</v>
      </c>
      <c r="X40" s="156">
        <f t="shared" si="17"/>
        <v>0</v>
      </c>
      <c r="Y40" s="163">
        <f t="shared" si="18"/>
        <v>0</v>
      </c>
    </row>
    <row r="41" spans="1:25" s="55" customFormat="1" ht="32.1" customHeight="1">
      <c r="A41" s="165" t="str">
        <f>ADAPTAÇÕES!A42</f>
        <v>2.15</v>
      </c>
      <c r="B41" s="281" t="str">
        <f>ADAPTAÇÕES!B42</f>
        <v>19.01.062</v>
      </c>
      <c r="C41" s="154" t="str">
        <f>ADAPTAÇÕES!C42</f>
        <v>Peitoril e/ou soleira em granito, espessura de 2 cm e largura até 20 cm, acabamento polido</v>
      </c>
      <c r="D41" s="155" t="str">
        <f>ADAPTAÇÕES!D42</f>
        <v>M</v>
      </c>
      <c r="E41" s="410">
        <f>ADAPTAÇÕES!E42</f>
        <v>4.6</v>
      </c>
      <c r="F41" s="158">
        <f>ADAPTAÇÕES!H42</f>
        <v>137.25</v>
      </c>
      <c r="G41" s="159">
        <f>ADAPTAÇÕES!K42</f>
        <v>631.3499999999999</v>
      </c>
      <c r="H41" s="160"/>
      <c r="I41" s="293"/>
      <c r="J41" s="293"/>
      <c r="K41" s="295"/>
      <c r="L41" s="298"/>
      <c r="M41" s="291"/>
      <c r="N41" s="296"/>
      <c r="O41" s="293"/>
      <c r="P41" s="161"/>
      <c r="Q41" s="162">
        <f>'MEDIÇÃO 1'!W41</f>
        <v>0</v>
      </c>
      <c r="R41" s="410">
        <f>'MEDIÇÃO 1'!X41</f>
        <v>0</v>
      </c>
      <c r="S41" s="410">
        <f>'MEDIÇÃO 1'!Y41</f>
        <v>0</v>
      </c>
      <c r="T41" s="164">
        <f t="shared" si="14"/>
        <v>0</v>
      </c>
      <c r="U41" s="156">
        <v>0</v>
      </c>
      <c r="V41" s="163">
        <f t="shared" si="15"/>
        <v>0</v>
      </c>
      <c r="W41" s="162">
        <f t="shared" si="16"/>
        <v>0</v>
      </c>
      <c r="X41" s="156">
        <f t="shared" si="17"/>
        <v>0</v>
      </c>
      <c r="Y41" s="163">
        <f t="shared" si="18"/>
        <v>0</v>
      </c>
    </row>
    <row r="42" spans="1:25" s="55" customFormat="1" ht="32.1" customHeight="1">
      <c r="A42" s="165" t="str">
        <f>ADAPTAÇÕES!A43</f>
        <v>2.16</v>
      </c>
      <c r="B42" s="281" t="str">
        <f>ADAPTAÇÕES!B43</f>
        <v>13.01.130</v>
      </c>
      <c r="C42" s="154" t="str">
        <f>ADAPTAÇÕES!C43</f>
        <v>Laje pré-fabricada mista vigota treliçada/lajota cerâmica - LT 12 (8+4) e capa com concreto de 25 MPa</v>
      </c>
      <c r="D42" s="155" t="str">
        <f>ADAPTAÇÕES!D43</f>
        <v>M2</v>
      </c>
      <c r="E42" s="410">
        <f>ADAPTAÇÕES!E43</f>
        <v>1.5</v>
      </c>
      <c r="F42" s="158">
        <f>ADAPTAÇÕES!H43</f>
        <v>135.61</v>
      </c>
      <c r="G42" s="159">
        <f>ADAPTAÇÕES!K43</f>
        <v>203.41500000000002</v>
      </c>
      <c r="H42" s="160"/>
      <c r="I42" s="293"/>
      <c r="J42" s="293"/>
      <c r="K42" s="295"/>
      <c r="L42" s="298"/>
      <c r="M42" s="291"/>
      <c r="N42" s="296"/>
      <c r="O42" s="293"/>
      <c r="P42" s="161"/>
      <c r="Q42" s="162">
        <f>'MEDIÇÃO 1'!W42</f>
        <v>0</v>
      </c>
      <c r="R42" s="410">
        <f>'MEDIÇÃO 1'!X42</f>
        <v>0</v>
      </c>
      <c r="S42" s="410">
        <f>'MEDIÇÃO 1'!Y42</f>
        <v>0</v>
      </c>
      <c r="T42" s="164">
        <f t="shared" si="14"/>
        <v>0</v>
      </c>
      <c r="U42" s="156">
        <v>0</v>
      </c>
      <c r="V42" s="163">
        <f t="shared" si="15"/>
        <v>0</v>
      </c>
      <c r="W42" s="162">
        <f t="shared" si="16"/>
        <v>0</v>
      </c>
      <c r="X42" s="156">
        <f t="shared" si="17"/>
        <v>0</v>
      </c>
      <c r="Y42" s="163">
        <f t="shared" si="18"/>
        <v>0</v>
      </c>
    </row>
    <row r="43" spans="1:25" s="55" customFormat="1" ht="32.1" customHeight="1">
      <c r="A43" s="165" t="str">
        <f>ADAPTAÇÕES!A44</f>
        <v>2.17</v>
      </c>
      <c r="B43" s="281" t="str">
        <f>ADAPTAÇÕES!B44</f>
        <v>15.05.530</v>
      </c>
      <c r="C43" s="154" t="str">
        <f>ADAPTAÇÕES!C44</f>
        <v>Placas, vigas e pilares em concreto armado pré-moldado - fck= 25 MPa</v>
      </c>
      <c r="D43" s="155" t="str">
        <f>ADAPTAÇÕES!D44</f>
        <v>M3</v>
      </c>
      <c r="E43" s="410">
        <f>ADAPTAÇÕES!E44</f>
        <v>0.36</v>
      </c>
      <c r="F43" s="158">
        <f>ADAPTAÇÕES!H44</f>
        <v>2721.39</v>
      </c>
      <c r="G43" s="159">
        <f>ADAPTAÇÕES!K44</f>
        <v>979.7004</v>
      </c>
      <c r="H43" s="160"/>
      <c r="I43" s="293"/>
      <c r="J43" s="293"/>
      <c r="K43" s="295"/>
      <c r="L43" s="298"/>
      <c r="M43" s="291"/>
      <c r="N43" s="296"/>
      <c r="O43" s="293"/>
      <c r="P43" s="161"/>
      <c r="Q43" s="162">
        <f>'MEDIÇÃO 1'!W43</f>
        <v>0</v>
      </c>
      <c r="R43" s="410">
        <f>'MEDIÇÃO 1'!X43</f>
        <v>0</v>
      </c>
      <c r="S43" s="410">
        <f>'MEDIÇÃO 1'!Y43</f>
        <v>0</v>
      </c>
      <c r="T43" s="164">
        <f t="shared" si="14"/>
        <v>0</v>
      </c>
      <c r="U43" s="156">
        <v>0</v>
      </c>
      <c r="V43" s="163">
        <f t="shared" si="15"/>
        <v>0</v>
      </c>
      <c r="W43" s="162">
        <f t="shared" si="16"/>
        <v>0</v>
      </c>
      <c r="X43" s="156">
        <f t="shared" si="17"/>
        <v>0</v>
      </c>
      <c r="Y43" s="163">
        <f t="shared" si="18"/>
        <v>0</v>
      </c>
    </row>
    <row r="44" spans="1:25" s="55" customFormat="1" ht="32.1" customHeight="1">
      <c r="A44" s="352"/>
      <c r="B44" s="353"/>
      <c r="C44" s="339" t="s">
        <v>7520</v>
      </c>
      <c r="D44" s="354" t="str">
        <f>A26</f>
        <v>2.</v>
      </c>
      <c r="E44" s="355"/>
      <c r="F44" s="356"/>
      <c r="G44" s="343">
        <f>SUM(G27:G43)</f>
        <v>15047.684199999998</v>
      </c>
      <c r="H44" s="160"/>
      <c r="I44" s="293"/>
      <c r="J44" s="293"/>
      <c r="K44" s="295"/>
      <c r="L44" s="298"/>
      <c r="M44" s="291"/>
      <c r="N44" s="296"/>
      <c r="O44" s="293"/>
      <c r="P44" s="161"/>
      <c r="Q44" s="348">
        <f>S44/G44</f>
        <v>0</v>
      </c>
      <c r="R44" s="173"/>
      <c r="S44" s="343">
        <f>SUM(S27:S43)</f>
        <v>0</v>
      </c>
      <c r="T44" s="358">
        <f>V44/G44</f>
        <v>0</v>
      </c>
      <c r="U44" s="173"/>
      <c r="V44" s="343">
        <f>SUBTOTAL(9,V27:V43)</f>
        <v>0</v>
      </c>
      <c r="W44" s="349">
        <f>Q44+T44</f>
        <v>0</v>
      </c>
      <c r="X44" s="341"/>
      <c r="Y44" s="350">
        <f>S44+V44</f>
        <v>0</v>
      </c>
    </row>
    <row r="45" spans="1:25" s="55" customFormat="1" ht="17.1" customHeight="1">
      <c r="A45" s="425"/>
      <c r="B45" s="242"/>
      <c r="C45" s="426"/>
      <c r="D45" s="427"/>
      <c r="E45" s="428"/>
      <c r="F45" s="429"/>
      <c r="G45" s="430"/>
      <c r="H45" s="160"/>
      <c r="I45" s="293"/>
      <c r="J45" s="293"/>
      <c r="K45" s="295"/>
      <c r="L45" s="298"/>
      <c r="M45" s="291"/>
      <c r="N45" s="296"/>
      <c r="O45" s="293"/>
      <c r="P45" s="161"/>
      <c r="Q45" s="437"/>
      <c r="R45" s="428"/>
      <c r="S45" s="430"/>
      <c r="T45" s="438"/>
      <c r="U45" s="428"/>
      <c r="V45" s="430"/>
      <c r="W45" s="437"/>
      <c r="X45" s="428"/>
      <c r="Y45" s="439"/>
    </row>
    <row r="46" spans="1:25" s="55" customFormat="1" ht="17.1" customHeight="1">
      <c r="A46" s="308" t="str">
        <f>ADAPTAÇÕES!A47</f>
        <v>3.</v>
      </c>
      <c r="B46" s="309"/>
      <c r="C46" s="310" t="str">
        <f>ADAPTAÇÕES!C47</f>
        <v>ADEQUAÇÕES DA ESCADA INTERNA (ACESSO A CASA DE MÁQUINA - ELEVADOR) GUARDA-CORPO E CORRIMÃO</v>
      </c>
      <c r="D46" s="311"/>
      <c r="E46" s="329"/>
      <c r="F46" s="330"/>
      <c r="G46" s="331"/>
      <c r="H46" s="160"/>
      <c r="I46" s="293"/>
      <c r="J46" s="293"/>
      <c r="K46" s="295"/>
      <c r="L46" s="298"/>
      <c r="M46" s="291"/>
      <c r="N46" s="296"/>
      <c r="O46" s="293"/>
      <c r="P46" s="161"/>
      <c r="Q46" s="334"/>
      <c r="R46" s="335"/>
      <c r="S46" s="336"/>
      <c r="T46" s="334"/>
      <c r="U46" s="335"/>
      <c r="V46" s="336"/>
      <c r="W46" s="334"/>
      <c r="X46" s="335"/>
      <c r="Y46" s="336"/>
    </row>
    <row r="47" spans="1:25" s="55" customFormat="1" ht="32.1" customHeight="1">
      <c r="A47" s="165" t="str">
        <f>ADAPTAÇÕES!A48</f>
        <v>3.01</v>
      </c>
      <c r="B47" s="281" t="str">
        <f>ADAPTAÇÕES!B48</f>
        <v>24.03.310</v>
      </c>
      <c r="C47" s="212" t="str">
        <f>ADAPTAÇÕES!C48</f>
        <v>Corrimão tubular em aço galvanizado, diâmetro 1 1/2´</v>
      </c>
      <c r="D47" s="155" t="str">
        <f>ADAPTAÇÕES!D48</f>
        <v>M</v>
      </c>
      <c r="E47" s="410">
        <f>ADAPTAÇÕES!E48</f>
        <v>45.3</v>
      </c>
      <c r="F47" s="158">
        <f>ADAPTAÇÕES!H48</f>
        <v>198.24</v>
      </c>
      <c r="G47" s="159">
        <f>ADAPTAÇÕES!K48</f>
        <v>8980.271999999999</v>
      </c>
      <c r="H47" s="160"/>
      <c r="I47" s="293"/>
      <c r="J47" s="293"/>
      <c r="K47" s="295"/>
      <c r="L47" s="298"/>
      <c r="M47" s="291"/>
      <c r="N47" s="296"/>
      <c r="O47" s="293"/>
      <c r="P47" s="161"/>
      <c r="Q47" s="162">
        <f>'MEDIÇÃO 1'!W47</f>
        <v>0</v>
      </c>
      <c r="R47" s="410">
        <f>'MEDIÇÃO 1'!X47</f>
        <v>0</v>
      </c>
      <c r="S47" s="410">
        <f>'MEDIÇÃO 1'!Y47</f>
        <v>0</v>
      </c>
      <c r="T47" s="164">
        <f>U47/E47</f>
        <v>0</v>
      </c>
      <c r="U47" s="156">
        <v>0</v>
      </c>
      <c r="V47" s="163">
        <f aca="true" t="shared" si="26" ref="V47:V49">U47*F47</f>
        <v>0</v>
      </c>
      <c r="W47" s="162">
        <f aca="true" t="shared" si="27" ref="W47:W49">T47+Q47</f>
        <v>0</v>
      </c>
      <c r="X47" s="156">
        <f aca="true" t="shared" si="28" ref="X47:X49">R47+U47</f>
        <v>0</v>
      </c>
      <c r="Y47" s="163">
        <f aca="true" t="shared" si="29" ref="Y47:Y49">V47+S47</f>
        <v>0</v>
      </c>
    </row>
    <row r="48" spans="1:25" s="55" customFormat="1" ht="32.1" customHeight="1">
      <c r="A48" s="165" t="str">
        <f>ADAPTAÇÕES!A49</f>
        <v>3.02</v>
      </c>
      <c r="B48" s="281" t="str">
        <f>ADAPTAÇÕES!B49</f>
        <v>COTAÇÃO</v>
      </c>
      <c r="C48" s="212" t="str">
        <f>ADAPTAÇÕES!C49</f>
        <v>Guarda-corpo (adequação da estrutura existente)</v>
      </c>
      <c r="D48" s="155" t="str">
        <f>ADAPTAÇÕES!D49</f>
        <v>VB</v>
      </c>
      <c r="E48" s="410">
        <f>ADAPTAÇÕES!E49</f>
        <v>1</v>
      </c>
      <c r="F48" s="158">
        <f>ADAPTAÇÕES!H49</f>
        <v>15000</v>
      </c>
      <c r="G48" s="159">
        <f>ADAPTAÇÕES!K49</f>
        <v>15000</v>
      </c>
      <c r="H48" s="160"/>
      <c r="I48" s="293"/>
      <c r="J48" s="293"/>
      <c r="K48" s="295"/>
      <c r="L48" s="298"/>
      <c r="M48" s="291"/>
      <c r="N48" s="296"/>
      <c r="O48" s="293"/>
      <c r="P48" s="161"/>
      <c r="Q48" s="162">
        <f>'MEDIÇÃO 1'!W48</f>
        <v>0</v>
      </c>
      <c r="R48" s="410">
        <f>'MEDIÇÃO 1'!X48</f>
        <v>0</v>
      </c>
      <c r="S48" s="410">
        <f>'MEDIÇÃO 1'!Y48</f>
        <v>0</v>
      </c>
      <c r="T48" s="164">
        <f>U48/E48</f>
        <v>0</v>
      </c>
      <c r="U48" s="156">
        <v>0</v>
      </c>
      <c r="V48" s="163">
        <f t="shared" si="26"/>
        <v>0</v>
      </c>
      <c r="W48" s="162">
        <f t="shared" si="27"/>
        <v>0</v>
      </c>
      <c r="X48" s="156">
        <f t="shared" si="28"/>
        <v>0</v>
      </c>
      <c r="Y48" s="163">
        <f t="shared" si="29"/>
        <v>0</v>
      </c>
    </row>
    <row r="49" spans="1:25" s="55" customFormat="1" ht="32.1" customHeight="1">
      <c r="A49" s="165" t="str">
        <f>ADAPTAÇÕES!A50</f>
        <v>3.03</v>
      </c>
      <c r="B49" s="281" t="str">
        <f>ADAPTAÇÕES!B50</f>
        <v>33.01.350</v>
      </c>
      <c r="C49" s="212" t="str">
        <f>ADAPTAÇÕES!C50</f>
        <v>Preparo de base para superfície metálica com fundo antioxidante</v>
      </c>
      <c r="D49" s="155" t="str">
        <f>ADAPTAÇÕES!D50</f>
        <v>M2</v>
      </c>
      <c r="E49" s="410">
        <f>ADAPTAÇÕES!E50</f>
        <v>233.94</v>
      </c>
      <c r="F49" s="158">
        <f>ADAPTAÇÕES!H50</f>
        <v>13.4</v>
      </c>
      <c r="G49" s="159">
        <f>ADAPTAÇÕES!K50</f>
        <v>3134.7960000000003</v>
      </c>
      <c r="H49" s="160"/>
      <c r="I49" s="293"/>
      <c r="J49" s="293"/>
      <c r="K49" s="295"/>
      <c r="L49" s="298"/>
      <c r="M49" s="291"/>
      <c r="N49" s="296"/>
      <c r="O49" s="293"/>
      <c r="P49" s="161"/>
      <c r="Q49" s="162">
        <f>'MEDIÇÃO 1'!W49</f>
        <v>0</v>
      </c>
      <c r="R49" s="410">
        <f>'MEDIÇÃO 1'!X49</f>
        <v>0</v>
      </c>
      <c r="S49" s="410">
        <f>'MEDIÇÃO 1'!Y49</f>
        <v>0</v>
      </c>
      <c r="T49" s="164">
        <f>U49/E49</f>
        <v>0</v>
      </c>
      <c r="U49" s="156">
        <v>0</v>
      </c>
      <c r="V49" s="163">
        <f t="shared" si="26"/>
        <v>0</v>
      </c>
      <c r="W49" s="162">
        <f t="shared" si="27"/>
        <v>0</v>
      </c>
      <c r="X49" s="156">
        <f t="shared" si="28"/>
        <v>0</v>
      </c>
      <c r="Y49" s="163">
        <f t="shared" si="29"/>
        <v>0</v>
      </c>
    </row>
    <row r="50" spans="1:25" s="55" customFormat="1" ht="32.1" customHeight="1">
      <c r="A50" s="360"/>
      <c r="B50" s="373"/>
      <c r="C50" s="339" t="s">
        <v>7520</v>
      </c>
      <c r="D50" s="361" t="str">
        <f>A46</f>
        <v>3.</v>
      </c>
      <c r="E50" s="374"/>
      <c r="F50" s="375"/>
      <c r="G50" s="343">
        <f>SUM(G47:G49)</f>
        <v>27115.068</v>
      </c>
      <c r="H50" s="160"/>
      <c r="I50" s="293"/>
      <c r="J50" s="293"/>
      <c r="K50" s="295"/>
      <c r="L50" s="298"/>
      <c r="M50" s="291"/>
      <c r="N50" s="296"/>
      <c r="O50" s="293"/>
      <c r="P50" s="161"/>
      <c r="Q50" s="348">
        <f>S50/G50</f>
        <v>0</v>
      </c>
      <c r="R50" s="173"/>
      <c r="S50" s="343">
        <f>SUM(S47:S49)</f>
        <v>0</v>
      </c>
      <c r="T50" s="348">
        <f>V50/G50</f>
        <v>0</v>
      </c>
      <c r="U50" s="173"/>
      <c r="V50" s="343">
        <f>SUBTOTAL(9,V47:V49)</f>
        <v>0</v>
      </c>
      <c r="W50" s="349">
        <f>Q50+T50</f>
        <v>0</v>
      </c>
      <c r="X50" s="341"/>
      <c r="Y50" s="350">
        <f>S50+V50</f>
        <v>0</v>
      </c>
    </row>
    <row r="51" spans="1:25" s="359" customFormat="1" ht="23.1" customHeight="1">
      <c r="A51" s="440"/>
      <c r="B51" s="309"/>
      <c r="C51" s="426"/>
      <c r="D51" s="242"/>
      <c r="E51" s="434"/>
      <c r="F51" s="434"/>
      <c r="G51" s="430"/>
      <c r="H51" s="344">
        <f>SUBTOTAL(9,H33:H50)</f>
        <v>7.459405155543558</v>
      </c>
      <c r="I51" s="170"/>
      <c r="J51" s="167">
        <f>G51*1.2</f>
        <v>0</v>
      </c>
      <c r="K51" s="168">
        <f>SUM(K33:K50)*$J$30</f>
        <v>0</v>
      </c>
      <c r="L51" s="168">
        <f>SUM(L33:L50)*$J$30</f>
        <v>7958.9465999999975</v>
      </c>
      <c r="M51" s="168">
        <f>SUM(M33:M50)*$J$30</f>
        <v>0</v>
      </c>
      <c r="N51" s="168">
        <f>SUM(N33:N50)*$J$30</f>
        <v>0</v>
      </c>
      <c r="O51" s="170"/>
      <c r="P51" s="169">
        <f>SUBTOTAL(9,P33:P50)</f>
        <v>7958.946599999998</v>
      </c>
      <c r="Q51" s="437"/>
      <c r="R51" s="428"/>
      <c r="S51" s="430"/>
      <c r="T51" s="437"/>
      <c r="U51" s="428"/>
      <c r="V51" s="430"/>
      <c r="W51" s="437"/>
      <c r="X51" s="428"/>
      <c r="Y51" s="439"/>
    </row>
    <row r="52" spans="1:25" s="55" customFormat="1" ht="17.1" customHeight="1">
      <c r="A52" s="308" t="str">
        <f>ADAPTAÇÕES!A53</f>
        <v>4.</v>
      </c>
      <c r="B52" s="309"/>
      <c r="C52" s="310" t="str">
        <f>ADAPTAÇÕES!C53</f>
        <v>ADEQUAÇÕES DA ESCADA INTERNA (ACESSO AO SEGUNDO PAVIMENTO) GUARDA-CORPO E CORRIMÃO</v>
      </c>
      <c r="D52" s="311"/>
      <c r="E52" s="329"/>
      <c r="F52" s="330"/>
      <c r="G52" s="331"/>
      <c r="H52" s="180"/>
      <c r="K52" s="26"/>
      <c r="Q52" s="334"/>
      <c r="R52" s="335"/>
      <c r="S52" s="336"/>
      <c r="T52" s="334"/>
      <c r="U52" s="335"/>
      <c r="V52" s="336"/>
      <c r="W52" s="334"/>
      <c r="X52" s="335"/>
      <c r="Y52" s="336"/>
    </row>
    <row r="53" spans="1:25" s="24" customFormat="1" ht="32.1" customHeight="1">
      <c r="A53" s="165" t="str">
        <f>ADAPTAÇÕES!A54</f>
        <v>4.01</v>
      </c>
      <c r="B53" s="165" t="str">
        <f>ADAPTAÇÕES!B54</f>
        <v>04.04.030</v>
      </c>
      <c r="C53" s="212" t="str">
        <f>ADAPTAÇÕES!C54</f>
        <v>Retirada de soleira ou peitoril em pedra, granito ou mármore</v>
      </c>
      <c r="D53" s="155" t="str">
        <f>ADAPTAÇÕES!D54</f>
        <v>M</v>
      </c>
      <c r="E53" s="410">
        <f>ADAPTAÇÕES!E54</f>
        <v>12.16</v>
      </c>
      <c r="F53" s="158">
        <f>ADAPTAÇÕES!H54</f>
        <v>13.07</v>
      </c>
      <c r="G53" s="159">
        <f>ADAPTAÇÕES!K54</f>
        <v>158.93120000000002</v>
      </c>
      <c r="H53" s="332"/>
      <c r="I53" s="321"/>
      <c r="J53" s="321"/>
      <c r="K53" s="170"/>
      <c r="L53" s="321"/>
      <c r="M53" s="333"/>
      <c r="N53" s="321"/>
      <c r="O53" s="321"/>
      <c r="P53" s="321"/>
      <c r="Q53" s="162">
        <f>'MEDIÇÃO 1'!W53</f>
        <v>0</v>
      </c>
      <c r="R53" s="410">
        <f>'MEDIÇÃO 1'!X53</f>
        <v>0</v>
      </c>
      <c r="S53" s="410">
        <f>'MEDIÇÃO 1'!Y53</f>
        <v>0</v>
      </c>
      <c r="T53" s="164">
        <f aca="true" t="shared" si="30" ref="T53:T60">U53/E53</f>
        <v>0</v>
      </c>
      <c r="U53" s="156">
        <v>0</v>
      </c>
      <c r="V53" s="163">
        <f aca="true" t="shared" si="31" ref="V53:V60">U53*F53</f>
        <v>0</v>
      </c>
      <c r="W53" s="162">
        <f aca="true" t="shared" si="32" ref="W53:W60">T53+Q53</f>
        <v>0</v>
      </c>
      <c r="X53" s="156">
        <f aca="true" t="shared" si="33" ref="X53:X60">R53+U53</f>
        <v>0</v>
      </c>
      <c r="Y53" s="163">
        <f aca="true" t="shared" si="34" ref="Y53:Y59">V53+S53</f>
        <v>0</v>
      </c>
    </row>
    <row r="54" spans="1:25" s="55" customFormat="1" ht="32.1" customHeight="1">
      <c r="A54" s="165" t="str">
        <f>ADAPTAÇÕES!A55</f>
        <v>4.02</v>
      </c>
      <c r="B54" s="165" t="str">
        <f>ADAPTAÇÕES!B55</f>
        <v>14.02.040</v>
      </c>
      <c r="C54" s="212" t="str">
        <f>ADAPTAÇÕES!C55</f>
        <v>Alvenaria de elevação de 1 tijolo maciço comum</v>
      </c>
      <c r="D54" s="155" t="str">
        <f>ADAPTAÇÕES!D55</f>
        <v>M2</v>
      </c>
      <c r="E54" s="410">
        <f>ADAPTAÇÕES!E55</f>
        <v>4.86</v>
      </c>
      <c r="F54" s="158">
        <f>ADAPTAÇÕES!H55</f>
        <v>180.88</v>
      </c>
      <c r="G54" s="159">
        <f>ADAPTAÇÕES!K55</f>
        <v>879.0768</v>
      </c>
      <c r="H54" s="160"/>
      <c r="I54" s="293"/>
      <c r="J54" s="293"/>
      <c r="K54" s="295"/>
      <c r="L54" s="290"/>
      <c r="M54" s="291"/>
      <c r="N54" s="296"/>
      <c r="O54" s="293"/>
      <c r="P54" s="161"/>
      <c r="Q54" s="162">
        <f>'MEDIÇÃO 1'!W54</f>
        <v>0</v>
      </c>
      <c r="R54" s="410">
        <f>'MEDIÇÃO 1'!X54</f>
        <v>0</v>
      </c>
      <c r="S54" s="410">
        <f>'MEDIÇÃO 1'!Y54</f>
        <v>0</v>
      </c>
      <c r="T54" s="164">
        <f t="shared" si="30"/>
        <v>0</v>
      </c>
      <c r="U54" s="156">
        <v>0</v>
      </c>
      <c r="V54" s="163">
        <f t="shared" si="31"/>
        <v>0</v>
      </c>
      <c r="W54" s="162">
        <f t="shared" si="32"/>
        <v>0</v>
      </c>
      <c r="X54" s="156">
        <f t="shared" si="33"/>
        <v>0</v>
      </c>
      <c r="Y54" s="163">
        <f t="shared" si="34"/>
        <v>0</v>
      </c>
    </row>
    <row r="55" spans="1:25" s="359" customFormat="1" ht="32.1" customHeight="1">
      <c r="A55" s="165" t="str">
        <f>ADAPTAÇÕES!A56</f>
        <v>4.03</v>
      </c>
      <c r="B55" s="165" t="str">
        <f>ADAPTAÇÕES!B56</f>
        <v>17.02.020</v>
      </c>
      <c r="C55" s="212" t="str">
        <f>ADAPTAÇÕES!C56</f>
        <v>Chapisco</v>
      </c>
      <c r="D55" s="155" t="str">
        <f>ADAPTAÇÕES!D56</f>
        <v>M2</v>
      </c>
      <c r="E55" s="410">
        <f>ADAPTAÇÕES!E56</f>
        <v>9.73</v>
      </c>
      <c r="F55" s="158">
        <f>ADAPTAÇÕES!H56</f>
        <v>5.39</v>
      </c>
      <c r="G55" s="159">
        <f>ADAPTAÇÕES!K56</f>
        <v>52.4447</v>
      </c>
      <c r="H55" s="344">
        <f>SUBTOTAL(9,H41:H54)</f>
        <v>0</v>
      </c>
      <c r="I55" s="170"/>
      <c r="J55" s="167">
        <f>G55*1.2</f>
        <v>62.93364</v>
      </c>
      <c r="K55" s="168">
        <f>SUM(K41:K54)*$J$30</f>
        <v>0</v>
      </c>
      <c r="L55" s="168">
        <f>SUM(L41:L54)*$J$30</f>
        <v>4419426.358365477</v>
      </c>
      <c r="M55" s="168">
        <f>SUM(M41:M54)*$J$30</f>
        <v>0</v>
      </c>
      <c r="N55" s="168">
        <f>SUM(N41:N54)*$J$30</f>
        <v>0</v>
      </c>
      <c r="O55" s="170"/>
      <c r="P55" s="169">
        <f>SUBTOTAL(9,P41:P54)</f>
        <v>0</v>
      </c>
      <c r="Q55" s="162">
        <f>'MEDIÇÃO 1'!W55</f>
        <v>0</v>
      </c>
      <c r="R55" s="410">
        <f>'MEDIÇÃO 1'!X55</f>
        <v>0</v>
      </c>
      <c r="S55" s="410">
        <f>'MEDIÇÃO 1'!Y55</f>
        <v>0</v>
      </c>
      <c r="T55" s="164">
        <f t="shared" si="30"/>
        <v>0</v>
      </c>
      <c r="U55" s="156">
        <v>0</v>
      </c>
      <c r="V55" s="163">
        <f t="shared" si="31"/>
        <v>0</v>
      </c>
      <c r="W55" s="162">
        <f t="shared" si="32"/>
        <v>0</v>
      </c>
      <c r="X55" s="156">
        <f t="shared" si="33"/>
        <v>0</v>
      </c>
      <c r="Y55" s="163">
        <f t="shared" si="34"/>
        <v>0</v>
      </c>
    </row>
    <row r="56" spans="1:25" s="55" customFormat="1" ht="32.1" customHeight="1">
      <c r="A56" s="165" t="str">
        <f>ADAPTAÇÕES!A57</f>
        <v>4.04</v>
      </c>
      <c r="B56" s="165" t="str">
        <f>ADAPTAÇÕES!B57</f>
        <v>17.02.120</v>
      </c>
      <c r="C56" s="212" t="str">
        <f>ADAPTAÇÕES!C57</f>
        <v>Emboço comum</v>
      </c>
      <c r="D56" s="155" t="str">
        <f>ADAPTAÇÕES!D57</f>
        <v>M2</v>
      </c>
      <c r="E56" s="410">
        <f>ADAPTAÇÕES!E57</f>
        <v>9.73</v>
      </c>
      <c r="F56" s="158">
        <f>ADAPTAÇÕES!H57</f>
        <v>17</v>
      </c>
      <c r="G56" s="159">
        <f>ADAPTAÇÕES!K57</f>
        <v>165.41</v>
      </c>
      <c r="H56" s="180"/>
      <c r="K56" s="26"/>
      <c r="Q56" s="162">
        <f>'MEDIÇÃO 1'!W56</f>
        <v>0</v>
      </c>
      <c r="R56" s="410">
        <f>'MEDIÇÃO 1'!X56</f>
        <v>0</v>
      </c>
      <c r="S56" s="410">
        <f>'MEDIÇÃO 1'!Y56</f>
        <v>0</v>
      </c>
      <c r="T56" s="164">
        <f t="shared" si="30"/>
        <v>0</v>
      </c>
      <c r="U56" s="156">
        <v>0</v>
      </c>
      <c r="V56" s="163">
        <f t="shared" si="31"/>
        <v>0</v>
      </c>
      <c r="W56" s="162">
        <f t="shared" si="32"/>
        <v>0</v>
      </c>
      <c r="X56" s="156">
        <f t="shared" si="33"/>
        <v>0</v>
      </c>
      <c r="Y56" s="163">
        <f t="shared" si="34"/>
        <v>0</v>
      </c>
    </row>
    <row r="57" spans="1:25" s="24" customFormat="1" ht="32.1" customHeight="1">
      <c r="A57" s="165" t="str">
        <f>ADAPTAÇÕES!A58</f>
        <v>4.05</v>
      </c>
      <c r="B57" s="165" t="str">
        <f>ADAPTAÇÕES!B58</f>
        <v>19.02.020</v>
      </c>
      <c r="C57" s="212" t="str">
        <f>ADAPTAÇÕES!C58</f>
        <v>Revestimento em mármore branco, espessura de 2 cm, assente com massa</v>
      </c>
      <c r="D57" s="155" t="str">
        <f>ADAPTAÇÕES!D58</f>
        <v>M2</v>
      </c>
      <c r="E57" s="410">
        <f>ADAPTAÇÕES!E58</f>
        <v>3.65</v>
      </c>
      <c r="F57" s="158">
        <f>ADAPTAÇÕES!H58</f>
        <v>513.08</v>
      </c>
      <c r="G57" s="159">
        <f>ADAPTAÇÕES!K58</f>
        <v>1872.7420000000002</v>
      </c>
      <c r="H57" s="332"/>
      <c r="I57" s="321"/>
      <c r="J57" s="321"/>
      <c r="K57" s="170"/>
      <c r="L57" s="321"/>
      <c r="M57" s="333"/>
      <c r="N57" s="321"/>
      <c r="O57" s="321"/>
      <c r="P57" s="321"/>
      <c r="Q57" s="162">
        <f>'MEDIÇÃO 1'!W57</f>
        <v>0</v>
      </c>
      <c r="R57" s="410">
        <f>'MEDIÇÃO 1'!X57</f>
        <v>0</v>
      </c>
      <c r="S57" s="410">
        <f>'MEDIÇÃO 1'!Y57</f>
        <v>0</v>
      </c>
      <c r="T57" s="164">
        <f t="shared" si="30"/>
        <v>0</v>
      </c>
      <c r="U57" s="156">
        <v>0</v>
      </c>
      <c r="V57" s="163">
        <f t="shared" si="31"/>
        <v>0</v>
      </c>
      <c r="W57" s="162">
        <f t="shared" si="32"/>
        <v>0</v>
      </c>
      <c r="X57" s="156">
        <f t="shared" si="33"/>
        <v>0</v>
      </c>
      <c r="Y57" s="163">
        <f t="shared" si="34"/>
        <v>0</v>
      </c>
    </row>
    <row r="58" spans="1:25" s="55" customFormat="1" ht="32.1" customHeight="1">
      <c r="A58" s="165" t="str">
        <f>ADAPTAÇÕES!A59</f>
        <v>4.06</v>
      </c>
      <c r="B58" s="165" t="str">
        <f>ADAPTAÇÕES!B59</f>
        <v>24.08.031</v>
      </c>
      <c r="C58" s="212" t="str">
        <f>ADAPTAÇÕES!C59</f>
        <v>Corrimão em tubo de aço inoxidável escovado, diâmetro de 1 1/2"</v>
      </c>
      <c r="D58" s="155" t="str">
        <f>ADAPTAÇÕES!D59</f>
        <v>M</v>
      </c>
      <c r="E58" s="410">
        <f>ADAPTAÇÕES!E59</f>
        <v>36</v>
      </c>
      <c r="F58" s="158">
        <f>ADAPTAÇÕES!H59</f>
        <v>560.33</v>
      </c>
      <c r="G58" s="159">
        <f>ADAPTAÇÕES!K59</f>
        <v>20171.88</v>
      </c>
      <c r="H58" s="160"/>
      <c r="I58" s="293"/>
      <c r="J58" s="293"/>
      <c r="K58" s="295"/>
      <c r="L58" s="290"/>
      <c r="M58" s="291"/>
      <c r="N58" s="296"/>
      <c r="O58" s="293"/>
      <c r="P58" s="161"/>
      <c r="Q58" s="162">
        <f>'MEDIÇÃO 1'!W58</f>
        <v>0</v>
      </c>
      <c r="R58" s="410">
        <f>'MEDIÇÃO 1'!X58</f>
        <v>0</v>
      </c>
      <c r="S58" s="410">
        <f>'MEDIÇÃO 1'!Y58</f>
        <v>0</v>
      </c>
      <c r="T58" s="164">
        <f t="shared" si="30"/>
        <v>0</v>
      </c>
      <c r="U58" s="156">
        <v>0</v>
      </c>
      <c r="V58" s="163">
        <f t="shared" si="31"/>
        <v>0</v>
      </c>
      <c r="W58" s="162">
        <f t="shared" si="32"/>
        <v>0</v>
      </c>
      <c r="X58" s="156">
        <f t="shared" si="33"/>
        <v>0</v>
      </c>
      <c r="Y58" s="163">
        <f t="shared" si="34"/>
        <v>0</v>
      </c>
    </row>
    <row r="59" spans="1:25" s="55" customFormat="1" ht="32.1" customHeight="1">
      <c r="A59" s="165" t="str">
        <f>ADAPTAÇÕES!A60</f>
        <v>4.07</v>
      </c>
      <c r="B59" s="165" t="str">
        <f>ADAPTAÇÕES!B60</f>
        <v>33.02.080</v>
      </c>
      <c r="C59" s="212" t="str">
        <f>ADAPTAÇÕES!C60</f>
        <v>Massa corrida à base de resina acrílica</v>
      </c>
      <c r="D59" s="155" t="str">
        <f>ADAPTAÇÕES!D60</f>
        <v>M2</v>
      </c>
      <c r="E59" s="410">
        <f>ADAPTAÇÕES!E60</f>
        <v>9.73</v>
      </c>
      <c r="F59" s="158">
        <f>ADAPTAÇÕES!H60</f>
        <v>13.17</v>
      </c>
      <c r="G59" s="159">
        <f>ADAPTAÇÕES!K60</f>
        <v>128.1441</v>
      </c>
      <c r="H59" s="160">
        <f>G59/$G$118</f>
        <v>0.1441213982050071</v>
      </c>
      <c r="I59" s="293"/>
      <c r="J59" s="293"/>
      <c r="K59" s="295"/>
      <c r="L59" s="290">
        <f>G59/$G$30</f>
        <v>0.27692970977770054</v>
      </c>
      <c r="M59" s="291"/>
      <c r="N59" s="296"/>
      <c r="O59" s="293"/>
      <c r="P59" s="161">
        <f aca="true" t="shared" si="35" ref="P59">G59*1.2</f>
        <v>153.77292</v>
      </c>
      <c r="Q59" s="162">
        <f>'MEDIÇÃO 1'!W59</f>
        <v>0</v>
      </c>
      <c r="R59" s="410">
        <f>'MEDIÇÃO 1'!X59</f>
        <v>0</v>
      </c>
      <c r="S59" s="410">
        <f>'MEDIÇÃO 1'!Y59</f>
        <v>0</v>
      </c>
      <c r="T59" s="164">
        <f t="shared" si="30"/>
        <v>0</v>
      </c>
      <c r="U59" s="156">
        <v>0</v>
      </c>
      <c r="V59" s="163">
        <f t="shared" si="31"/>
        <v>0</v>
      </c>
      <c r="W59" s="162">
        <f t="shared" si="32"/>
        <v>0</v>
      </c>
      <c r="X59" s="156">
        <f>R59+U59</f>
        <v>0</v>
      </c>
      <c r="Y59" s="163">
        <f t="shared" si="34"/>
        <v>0</v>
      </c>
    </row>
    <row r="60" spans="1:25" s="359" customFormat="1" ht="32.1" customHeight="1">
      <c r="A60" s="165" t="str">
        <f>ADAPTAÇÕES!A61</f>
        <v>4.08</v>
      </c>
      <c r="B60" s="165" t="str">
        <f>ADAPTAÇÕES!B61</f>
        <v>33.10.030</v>
      </c>
      <c r="C60" s="212" t="str">
        <f>ADAPTAÇÕES!C61</f>
        <v>Tinta acrílica antimofo em massa, inclusive preparo</v>
      </c>
      <c r="D60" s="155" t="str">
        <f>ADAPTAÇÕES!D61</f>
        <v>M2</v>
      </c>
      <c r="E60" s="410">
        <f>ADAPTAÇÕES!E61</f>
        <v>57.23</v>
      </c>
      <c r="F60" s="158">
        <f>ADAPTAÇÕES!H61</f>
        <v>24.78</v>
      </c>
      <c r="G60" s="159">
        <f>ADAPTAÇÕES!K61</f>
        <v>1418.1594</v>
      </c>
      <c r="H60" s="344">
        <f>SUBTOTAL(9,H48:H59)</f>
        <v>0.1441213982050071</v>
      </c>
      <c r="I60" s="170"/>
      <c r="J60" s="167">
        <f>G60*1.2</f>
        <v>1701.79128</v>
      </c>
      <c r="K60" s="168">
        <f>SUM(K48:K59)*$J$30</f>
        <v>0</v>
      </c>
      <c r="L60" s="168">
        <f>SUM(L48:L59)*$J$30</f>
        <v>2458428925.6664786</v>
      </c>
      <c r="M60" s="168">
        <f>SUM(M48:M59)*$J$30</f>
        <v>0</v>
      </c>
      <c r="N60" s="168">
        <f>SUM(N48:N59)*$J$30</f>
        <v>0</v>
      </c>
      <c r="O60" s="170"/>
      <c r="P60" s="169">
        <f>SUBTOTAL(9,P48:P59)</f>
        <v>153.77292</v>
      </c>
      <c r="Q60" s="162">
        <f>'MEDIÇÃO 1'!W60</f>
        <v>0</v>
      </c>
      <c r="R60" s="410">
        <f>'MEDIÇÃO 1'!X60</f>
        <v>0</v>
      </c>
      <c r="S60" s="410">
        <f>'MEDIÇÃO 1'!Y60</f>
        <v>0</v>
      </c>
      <c r="T60" s="164">
        <f t="shared" si="30"/>
        <v>0</v>
      </c>
      <c r="U60" s="156">
        <v>0</v>
      </c>
      <c r="V60" s="163">
        <f t="shared" si="31"/>
        <v>0</v>
      </c>
      <c r="W60" s="162">
        <f t="shared" si="32"/>
        <v>0</v>
      </c>
      <c r="X60" s="156">
        <f t="shared" si="33"/>
        <v>0</v>
      </c>
      <c r="Y60" s="163">
        <f>V60+S60</f>
        <v>0</v>
      </c>
    </row>
    <row r="61" spans="1:25" s="55" customFormat="1" ht="17.1" customHeight="1">
      <c r="A61" s="360"/>
      <c r="B61" s="373"/>
      <c r="C61" s="339" t="s">
        <v>7520</v>
      </c>
      <c r="D61" s="361" t="str">
        <f>A52</f>
        <v>4.</v>
      </c>
      <c r="E61" s="374"/>
      <c r="F61" s="375"/>
      <c r="G61" s="343">
        <f>SUM(G53:G60)</f>
        <v>24846.788200000003</v>
      </c>
      <c r="H61" s="276"/>
      <c r="I61" s="293"/>
      <c r="J61" s="293"/>
      <c r="K61" s="295"/>
      <c r="L61" s="297"/>
      <c r="M61" s="290"/>
      <c r="N61" s="291"/>
      <c r="O61" s="293"/>
      <c r="P61" s="277"/>
      <c r="Q61" s="348">
        <f>S61/G61</f>
        <v>0</v>
      </c>
      <c r="R61" s="173"/>
      <c r="S61" s="343">
        <f>SUM(S53:S60)</f>
        <v>0</v>
      </c>
      <c r="T61" s="348">
        <f>V61/G61</f>
        <v>0</v>
      </c>
      <c r="U61" s="173"/>
      <c r="V61" s="343">
        <f>SUBTOTAL(9,V53:V60)</f>
        <v>0</v>
      </c>
      <c r="W61" s="349">
        <f>Q61+T61</f>
        <v>0</v>
      </c>
      <c r="X61" s="341"/>
      <c r="Y61" s="350">
        <f>S61+V61</f>
        <v>0</v>
      </c>
    </row>
    <row r="62" spans="1:25" s="24" customFormat="1" ht="17.1" customHeight="1">
      <c r="A62" s="440"/>
      <c r="B62" s="309"/>
      <c r="C62" s="426"/>
      <c r="D62" s="242"/>
      <c r="E62" s="434"/>
      <c r="F62" s="434"/>
      <c r="G62" s="430"/>
      <c r="H62" s="332"/>
      <c r="I62" s="321"/>
      <c r="J62" s="321"/>
      <c r="K62" s="170"/>
      <c r="L62" s="321"/>
      <c r="M62" s="333"/>
      <c r="N62" s="321"/>
      <c r="O62" s="321"/>
      <c r="P62" s="321"/>
      <c r="Q62" s="437"/>
      <c r="R62" s="428"/>
      <c r="S62" s="430"/>
      <c r="T62" s="437"/>
      <c r="U62" s="428"/>
      <c r="V62" s="430"/>
      <c r="W62" s="437"/>
      <c r="X62" s="428"/>
      <c r="Y62" s="439"/>
    </row>
    <row r="63" spans="1:25" s="55" customFormat="1" ht="17.1" customHeight="1">
      <c r="A63" s="308" t="str">
        <f>ADAPTAÇÕES!A64</f>
        <v>5.</v>
      </c>
      <c r="B63" s="309"/>
      <c r="C63" s="310" t="str">
        <f>ADAPTAÇÕES!C64</f>
        <v>INSTALAÇÕES HIDRÁULICAS, LOUÇAS, ELÉTRICA E ACESSÓRIOS</v>
      </c>
      <c r="D63" s="311"/>
      <c r="E63" s="329"/>
      <c r="F63" s="330"/>
      <c r="G63" s="331"/>
      <c r="H63" s="160"/>
      <c r="I63" s="293"/>
      <c r="J63" s="293"/>
      <c r="K63" s="295"/>
      <c r="L63" s="290"/>
      <c r="M63" s="291"/>
      <c r="N63" s="296"/>
      <c r="O63" s="293"/>
      <c r="P63" s="161"/>
      <c r="Q63" s="334"/>
      <c r="R63" s="335"/>
      <c r="S63" s="336"/>
      <c r="T63" s="334"/>
      <c r="U63" s="335"/>
      <c r="V63" s="336"/>
      <c r="W63" s="334"/>
      <c r="X63" s="335"/>
      <c r="Y63" s="336"/>
    </row>
    <row r="64" spans="1:25" s="55" customFormat="1" ht="32.1" customHeight="1">
      <c r="A64" s="165" t="str">
        <f>ADAPTAÇÕES!A65</f>
        <v>5.01</v>
      </c>
      <c r="B64" s="155" t="str">
        <f>ADAPTAÇÕES!B65</f>
        <v>30.08.060</v>
      </c>
      <c r="C64" s="212" t="str">
        <f>ADAPTAÇÕES!C65</f>
        <v>Bacia sifonada de louça para pessoas com mobilidade reduzida - capacidade de 6 litros</v>
      </c>
      <c r="D64" s="155" t="str">
        <f>ADAPTAÇÕES!D65</f>
        <v>UN</v>
      </c>
      <c r="E64" s="410">
        <f>ADAPTAÇÕES!E65</f>
        <v>1</v>
      </c>
      <c r="F64" s="158">
        <f>ADAPTAÇÕES!H65</f>
        <v>983.7</v>
      </c>
      <c r="G64" s="159">
        <f>ADAPTAÇÕES!K65</f>
        <v>983.7</v>
      </c>
      <c r="H64" s="160">
        <f>G64/$G$118</f>
        <v>1.1063499561373913</v>
      </c>
      <c r="I64" s="293"/>
      <c r="J64" s="293"/>
      <c r="K64" s="295"/>
      <c r="L64" s="290">
        <f>G64/$G$30</f>
        <v>2.125854842387</v>
      </c>
      <c r="M64" s="291"/>
      <c r="N64" s="296"/>
      <c r="O64" s="293"/>
      <c r="P64" s="161">
        <f aca="true" t="shared" si="36" ref="P64:P65">G64*1.2</f>
        <v>1180.44</v>
      </c>
      <c r="Q64" s="162">
        <f>'MEDIÇÃO 1'!W64</f>
        <v>0</v>
      </c>
      <c r="R64" s="410">
        <f>'MEDIÇÃO 1'!X64</f>
        <v>0</v>
      </c>
      <c r="S64" s="410">
        <f>'MEDIÇÃO 1'!Y64</f>
        <v>0</v>
      </c>
      <c r="T64" s="164">
        <f aca="true" t="shared" si="37" ref="T64:T83">U64/E64</f>
        <v>0</v>
      </c>
      <c r="U64" s="156">
        <v>0</v>
      </c>
      <c r="V64" s="163">
        <f aca="true" t="shared" si="38" ref="V64:V83">U64*F64</f>
        <v>0</v>
      </c>
      <c r="W64" s="162">
        <f aca="true" t="shared" si="39" ref="W64:W83">T64+Q64</f>
        <v>0</v>
      </c>
      <c r="X64" s="156">
        <f aca="true" t="shared" si="40" ref="X64:X83">R64+U64</f>
        <v>0</v>
      </c>
      <c r="Y64" s="163">
        <f aca="true" t="shared" si="41" ref="Y64:Y83">V64+S64</f>
        <v>0</v>
      </c>
    </row>
    <row r="65" spans="1:25" s="55" customFormat="1" ht="32.1" customHeight="1">
      <c r="A65" s="165" t="str">
        <f>ADAPTAÇÕES!A66</f>
        <v>5.02</v>
      </c>
      <c r="B65" s="155" t="str">
        <f>ADAPTAÇÕES!B66</f>
        <v>30.01.020</v>
      </c>
      <c r="C65" s="212" t="str">
        <f>ADAPTAÇÕES!C66</f>
        <v>Barra de apoio reta, para pessoas com mobilidade reduzida, em tubo de aço inoxidável de 1 1/2´ x 500 mm</v>
      </c>
      <c r="D65" s="155" t="str">
        <f>ADAPTAÇÕES!D66</f>
        <v>UN</v>
      </c>
      <c r="E65" s="410">
        <f>ADAPTAÇÕES!E66</f>
        <v>1</v>
      </c>
      <c r="F65" s="158">
        <f>ADAPTAÇÕES!H66</f>
        <v>129.08</v>
      </c>
      <c r="G65" s="159">
        <f>ADAPTAÇÕES!K66</f>
        <v>129.08</v>
      </c>
      <c r="H65" s="160">
        <f>G65/$G$118</f>
        <v>0.14517398834829162</v>
      </c>
      <c r="I65" s="293"/>
      <c r="J65" s="293"/>
      <c r="K65" s="295"/>
      <c r="L65" s="297"/>
      <c r="M65" s="290">
        <f>G65/$G$30</f>
        <v>0.2789522649743967</v>
      </c>
      <c r="N65" s="291"/>
      <c r="O65" s="293"/>
      <c r="P65" s="161">
        <f t="shared" si="36"/>
        <v>154.89600000000002</v>
      </c>
      <c r="Q65" s="162">
        <f>'MEDIÇÃO 1'!W65</f>
        <v>0</v>
      </c>
      <c r="R65" s="410">
        <f>'MEDIÇÃO 1'!X65</f>
        <v>0</v>
      </c>
      <c r="S65" s="410">
        <f>'MEDIÇÃO 1'!Y65</f>
        <v>0</v>
      </c>
      <c r="T65" s="164">
        <f t="shared" si="37"/>
        <v>0</v>
      </c>
      <c r="U65" s="156">
        <v>0</v>
      </c>
      <c r="V65" s="163">
        <f t="shared" si="38"/>
        <v>0</v>
      </c>
      <c r="W65" s="162">
        <f t="shared" si="39"/>
        <v>0</v>
      </c>
      <c r="X65" s="156">
        <f t="shared" si="40"/>
        <v>0</v>
      </c>
      <c r="Y65" s="163">
        <f t="shared" si="41"/>
        <v>0</v>
      </c>
    </row>
    <row r="66" spans="1:25" s="55" customFormat="1" ht="32.1" customHeight="1">
      <c r="A66" s="165" t="str">
        <f>ADAPTAÇÕES!A67</f>
        <v>5.03</v>
      </c>
      <c r="B66" s="155" t="str">
        <f>ADAPTAÇÕES!B67</f>
        <v>30.01.030</v>
      </c>
      <c r="C66" s="212" t="str">
        <f>ADAPTAÇÕES!C67</f>
        <v>Barra de apoio reta, para pessoas com mobilidade reduzida, em tubo de aço inoxidável de 1 1/2´ x 800 mm</v>
      </c>
      <c r="D66" s="155" t="str">
        <f>ADAPTAÇÕES!D67</f>
        <v>UN</v>
      </c>
      <c r="E66" s="410">
        <f>ADAPTAÇÕES!E67</f>
        <v>1</v>
      </c>
      <c r="F66" s="158">
        <f>ADAPTAÇÕES!H67</f>
        <v>170.21</v>
      </c>
      <c r="G66" s="159">
        <f>ADAPTAÇÕES!K67</f>
        <v>170.21</v>
      </c>
      <c r="H66" s="160"/>
      <c r="I66" s="293"/>
      <c r="J66" s="293"/>
      <c r="K66" s="295"/>
      <c r="L66" s="297"/>
      <c r="M66" s="290"/>
      <c r="N66" s="291"/>
      <c r="O66" s="293"/>
      <c r="P66" s="161"/>
      <c r="Q66" s="162">
        <f>'MEDIÇÃO 1'!W66</f>
        <v>0</v>
      </c>
      <c r="R66" s="410">
        <f>'MEDIÇÃO 1'!X66</f>
        <v>0</v>
      </c>
      <c r="S66" s="410">
        <f>'MEDIÇÃO 1'!Y66</f>
        <v>0</v>
      </c>
      <c r="T66" s="164">
        <f t="shared" si="37"/>
        <v>0</v>
      </c>
      <c r="U66" s="156">
        <v>0</v>
      </c>
      <c r="V66" s="163">
        <f t="shared" si="38"/>
        <v>0</v>
      </c>
      <c r="W66" s="162">
        <f t="shared" si="39"/>
        <v>0</v>
      </c>
      <c r="X66" s="156">
        <f t="shared" si="40"/>
        <v>0</v>
      </c>
      <c r="Y66" s="163">
        <f t="shared" si="41"/>
        <v>0</v>
      </c>
    </row>
    <row r="67" spans="1:25" s="55" customFormat="1" ht="32.1" customHeight="1">
      <c r="A67" s="165" t="str">
        <f>ADAPTAÇÕES!A68</f>
        <v>5.04</v>
      </c>
      <c r="B67" s="155" t="str">
        <f>ADAPTAÇÕES!B68</f>
        <v>30.08.040</v>
      </c>
      <c r="C67" s="212" t="str">
        <f>ADAPTAÇÕES!C68</f>
        <v>Lavatório de louça para canto sem coluna para pessoas com mobilidade reduzida</v>
      </c>
      <c r="D67" s="155" t="str">
        <f>ADAPTAÇÕES!D68</f>
        <v>UN</v>
      </c>
      <c r="E67" s="410">
        <f>ADAPTAÇÕES!E68</f>
        <v>1</v>
      </c>
      <c r="F67" s="158">
        <f>ADAPTAÇÕES!H68</f>
        <v>1404.07</v>
      </c>
      <c r="G67" s="159">
        <f>ADAPTAÇÕES!K68</f>
        <v>1404.07</v>
      </c>
      <c r="H67" s="160">
        <f>G67/$G$118</f>
        <v>1.5791326450277796</v>
      </c>
      <c r="I67" s="293"/>
      <c r="J67" s="293"/>
      <c r="K67" s="295"/>
      <c r="L67" s="297"/>
      <c r="M67" s="290">
        <f>G67/$G$30</f>
        <v>3.034308232744043</v>
      </c>
      <c r="N67" s="291"/>
      <c r="O67" s="293"/>
      <c r="P67" s="161">
        <f aca="true" t="shared" si="42" ref="P67">G67*1.2</f>
        <v>1684.8839999999998</v>
      </c>
      <c r="Q67" s="162">
        <f>'MEDIÇÃO 1'!W67</f>
        <v>0</v>
      </c>
      <c r="R67" s="410">
        <f>'MEDIÇÃO 1'!X67</f>
        <v>0</v>
      </c>
      <c r="S67" s="410">
        <f>'MEDIÇÃO 1'!Y67</f>
        <v>0</v>
      </c>
      <c r="T67" s="164">
        <f t="shared" si="37"/>
        <v>0</v>
      </c>
      <c r="U67" s="156">
        <v>0</v>
      </c>
      <c r="V67" s="163">
        <f t="shared" si="38"/>
        <v>0</v>
      </c>
      <c r="W67" s="162">
        <f t="shared" si="39"/>
        <v>0</v>
      </c>
      <c r="X67" s="156">
        <f t="shared" si="40"/>
        <v>0</v>
      </c>
      <c r="Y67" s="163">
        <f t="shared" si="41"/>
        <v>0</v>
      </c>
    </row>
    <row r="68" spans="1:25" s="55" customFormat="1" ht="32.1" customHeight="1">
      <c r="A68" s="165" t="str">
        <f>ADAPTAÇÕES!A69</f>
        <v>5.05</v>
      </c>
      <c r="B68" s="155" t="str">
        <f>ADAPTAÇÕES!B69</f>
        <v>30.01.130</v>
      </c>
      <c r="C68" s="212" t="str">
        <f>ADAPTAÇÕES!C69</f>
        <v>Barra de proteção para lavatório, para pessoas com mobilidade reduzida, em tubo de alumínio acabamento com pintura epóxi</v>
      </c>
      <c r="D68" s="155" t="str">
        <f>ADAPTAÇÕES!D69</f>
        <v>UN</v>
      </c>
      <c r="E68" s="410">
        <f>ADAPTAÇÕES!E69</f>
        <v>1</v>
      </c>
      <c r="F68" s="158">
        <f>ADAPTAÇÕES!H69</f>
        <v>500.62</v>
      </c>
      <c r="G68" s="159">
        <f>ADAPTAÇÕES!K69</f>
        <v>500.62</v>
      </c>
      <c r="H68" s="160"/>
      <c r="I68" s="293"/>
      <c r="J68" s="293"/>
      <c r="K68" s="295"/>
      <c r="L68" s="290"/>
      <c r="M68" s="291"/>
      <c r="N68" s="296"/>
      <c r="O68" s="293"/>
      <c r="P68" s="161"/>
      <c r="Q68" s="162">
        <f>'MEDIÇÃO 1'!W68</f>
        <v>0</v>
      </c>
      <c r="R68" s="410">
        <f>'MEDIÇÃO 1'!X68</f>
        <v>0</v>
      </c>
      <c r="S68" s="410">
        <f>'MEDIÇÃO 1'!Y68</f>
        <v>0</v>
      </c>
      <c r="T68" s="164">
        <f t="shared" si="37"/>
        <v>0</v>
      </c>
      <c r="U68" s="156">
        <v>0</v>
      </c>
      <c r="V68" s="163">
        <f t="shared" si="38"/>
        <v>0</v>
      </c>
      <c r="W68" s="162">
        <f t="shared" si="39"/>
        <v>0</v>
      </c>
      <c r="X68" s="156">
        <f t="shared" si="40"/>
        <v>0</v>
      </c>
      <c r="Y68" s="163">
        <f t="shared" si="41"/>
        <v>0</v>
      </c>
    </row>
    <row r="69" spans="1:25" s="55" customFormat="1" ht="32.1" customHeight="1">
      <c r="A69" s="165" t="str">
        <f>ADAPTAÇÕES!A70</f>
        <v>5.06</v>
      </c>
      <c r="B69" s="155" t="str">
        <f>ADAPTAÇÕES!B70</f>
        <v>44.01.800</v>
      </c>
      <c r="C69" s="212" t="str">
        <f>ADAPTAÇÕES!C70</f>
        <v>Bacia sifonada com caixa de descarga acoplada sem tampa - 6 litros</v>
      </c>
      <c r="D69" s="155" t="str">
        <f>ADAPTAÇÕES!D70</f>
        <v>CJ</v>
      </c>
      <c r="E69" s="410">
        <f>ADAPTAÇÕES!E70</f>
        <v>2</v>
      </c>
      <c r="F69" s="158">
        <f>ADAPTAÇÕES!H70</f>
        <v>661.66</v>
      </c>
      <c r="G69" s="159">
        <f>ADAPTAÇÕES!K70</f>
        <v>1323.32</v>
      </c>
      <c r="H69" s="160">
        <f>G69/$G$118</f>
        <v>1.488314551139303</v>
      </c>
      <c r="I69" s="293"/>
      <c r="J69" s="293"/>
      <c r="K69" s="295"/>
      <c r="L69" s="290">
        <f>G69/$G$30</f>
        <v>2.8598009861010114</v>
      </c>
      <c r="M69" s="291"/>
      <c r="N69" s="296"/>
      <c r="O69" s="293"/>
      <c r="P69" s="161">
        <f aca="true" t="shared" si="43" ref="P69:P70">G69*1.2</f>
        <v>1587.984</v>
      </c>
      <c r="Q69" s="162">
        <f>'MEDIÇÃO 1'!W69</f>
        <v>0</v>
      </c>
      <c r="R69" s="410">
        <f>'MEDIÇÃO 1'!X69</f>
        <v>0</v>
      </c>
      <c r="S69" s="410">
        <f>'MEDIÇÃO 1'!Y69</f>
        <v>0</v>
      </c>
      <c r="T69" s="164">
        <f t="shared" si="37"/>
        <v>0</v>
      </c>
      <c r="U69" s="156">
        <v>0</v>
      </c>
      <c r="V69" s="163">
        <f t="shared" si="38"/>
        <v>0</v>
      </c>
      <c r="W69" s="162">
        <f t="shared" si="39"/>
        <v>0</v>
      </c>
      <c r="X69" s="156">
        <f t="shared" si="40"/>
        <v>0</v>
      </c>
      <c r="Y69" s="163">
        <f t="shared" si="41"/>
        <v>0</v>
      </c>
    </row>
    <row r="70" spans="1:25" s="55" customFormat="1" ht="32.1" customHeight="1">
      <c r="A70" s="165" t="str">
        <f>ADAPTAÇÕES!A71</f>
        <v>5.07</v>
      </c>
      <c r="B70" s="155" t="str">
        <f>ADAPTAÇÕES!B71</f>
        <v>44.20.280</v>
      </c>
      <c r="C70" s="212" t="str">
        <f>ADAPTAÇÕES!C71</f>
        <v>Tampa de plástico para bacia sanitária</v>
      </c>
      <c r="D70" s="155" t="str">
        <f>ADAPTAÇÕES!D71</f>
        <v>UN</v>
      </c>
      <c r="E70" s="410">
        <f>ADAPTAÇÕES!E71</f>
        <v>3</v>
      </c>
      <c r="F70" s="158">
        <f>ADAPTAÇÕES!H71</f>
        <v>42.1</v>
      </c>
      <c r="G70" s="159">
        <f>ADAPTAÇÕES!K71</f>
        <v>126.30000000000001</v>
      </c>
      <c r="H70" s="160">
        <f>G70/$G$118</f>
        <v>0.14204737161751807</v>
      </c>
      <c r="I70" s="293"/>
      <c r="J70" s="293"/>
      <c r="K70" s="295"/>
      <c r="L70" s="297"/>
      <c r="M70" s="290">
        <f>G70/$G$30</f>
        <v>0.27294446131287803</v>
      </c>
      <c r="N70" s="291"/>
      <c r="O70" s="293"/>
      <c r="P70" s="161">
        <f t="shared" si="43"/>
        <v>151.56</v>
      </c>
      <c r="Q70" s="162">
        <f>'MEDIÇÃO 1'!W70</f>
        <v>0</v>
      </c>
      <c r="R70" s="410">
        <f>'MEDIÇÃO 1'!X70</f>
        <v>0</v>
      </c>
      <c r="S70" s="410">
        <f>'MEDIÇÃO 1'!Y70</f>
        <v>0</v>
      </c>
      <c r="T70" s="164">
        <f t="shared" si="37"/>
        <v>0</v>
      </c>
      <c r="U70" s="156">
        <v>0</v>
      </c>
      <c r="V70" s="163">
        <f t="shared" si="38"/>
        <v>0</v>
      </c>
      <c r="W70" s="162">
        <f t="shared" si="39"/>
        <v>0</v>
      </c>
      <c r="X70" s="156">
        <f t="shared" si="40"/>
        <v>0</v>
      </c>
      <c r="Y70" s="163">
        <f t="shared" si="41"/>
        <v>0</v>
      </c>
    </row>
    <row r="71" spans="1:25" s="55" customFormat="1" ht="32.1" customHeight="1">
      <c r="A71" s="165" t="str">
        <f>ADAPTAÇÕES!A72</f>
        <v>5.08</v>
      </c>
      <c r="B71" s="155" t="str">
        <f>ADAPTAÇÕES!B72</f>
        <v>44.20.230</v>
      </c>
      <c r="C71" s="212" t="str">
        <f>ADAPTAÇÕES!C72</f>
        <v>Tubo de ligação para sanitário</v>
      </c>
      <c r="D71" s="155" t="str">
        <f>ADAPTAÇÕES!D72</f>
        <v>UN</v>
      </c>
      <c r="E71" s="410">
        <f>ADAPTAÇÕES!E72</f>
        <v>3</v>
      </c>
      <c r="F71" s="158">
        <f>ADAPTAÇÕES!H72</f>
        <v>54.83</v>
      </c>
      <c r="G71" s="159">
        <f>ADAPTAÇÕES!K72</f>
        <v>164.49</v>
      </c>
      <c r="H71" s="160"/>
      <c r="I71" s="293"/>
      <c r="J71" s="293"/>
      <c r="K71" s="295"/>
      <c r="L71" s="297"/>
      <c r="M71" s="290"/>
      <c r="N71" s="291"/>
      <c r="O71" s="293"/>
      <c r="P71" s="161"/>
      <c r="Q71" s="162">
        <f>'MEDIÇÃO 1'!W71</f>
        <v>0</v>
      </c>
      <c r="R71" s="410">
        <f>'MEDIÇÃO 1'!X71</f>
        <v>0</v>
      </c>
      <c r="S71" s="410">
        <f>'MEDIÇÃO 1'!Y71</f>
        <v>0</v>
      </c>
      <c r="T71" s="164">
        <f t="shared" si="37"/>
        <v>0</v>
      </c>
      <c r="U71" s="156">
        <v>0</v>
      </c>
      <c r="V71" s="163">
        <f t="shared" si="38"/>
        <v>0</v>
      </c>
      <c r="W71" s="162">
        <f t="shared" si="39"/>
        <v>0</v>
      </c>
      <c r="X71" s="156">
        <f t="shared" si="40"/>
        <v>0</v>
      </c>
      <c r="Y71" s="163">
        <f t="shared" si="41"/>
        <v>0</v>
      </c>
    </row>
    <row r="72" spans="1:25" s="55" customFormat="1" ht="32.1" customHeight="1">
      <c r="A72" s="165" t="str">
        <f>ADAPTAÇÕES!A73</f>
        <v>5.09</v>
      </c>
      <c r="B72" s="155" t="str">
        <f>ADAPTAÇÕES!B73</f>
        <v>44.20.300</v>
      </c>
      <c r="C72" s="212" t="str">
        <f>ADAPTAÇÕES!C73</f>
        <v>Bolsa para bacia sanitária</v>
      </c>
      <c r="D72" s="155" t="str">
        <f>ADAPTAÇÕES!D73</f>
        <v>UN</v>
      </c>
      <c r="E72" s="410">
        <f>ADAPTAÇÕES!E73</f>
        <v>3</v>
      </c>
      <c r="F72" s="158">
        <f>ADAPTAÇÕES!H73</f>
        <v>13.51</v>
      </c>
      <c r="G72" s="159">
        <f>ADAPTAÇÕES!K73</f>
        <v>40.53</v>
      </c>
      <c r="H72" s="160">
        <f>G72/$G$118</f>
        <v>0.04558337269721304</v>
      </c>
      <c r="I72" s="293"/>
      <c r="J72" s="293"/>
      <c r="K72" s="295"/>
      <c r="L72" s="297"/>
      <c r="M72" s="290">
        <f>G72/$G$30</f>
        <v>0.08758859079185231</v>
      </c>
      <c r="N72" s="291"/>
      <c r="O72" s="293"/>
      <c r="P72" s="161">
        <f aca="true" t="shared" si="44" ref="P72">G72*1.2</f>
        <v>48.636</v>
      </c>
      <c r="Q72" s="162">
        <f>'MEDIÇÃO 1'!W72</f>
        <v>0</v>
      </c>
      <c r="R72" s="410">
        <f>'MEDIÇÃO 1'!X72</f>
        <v>0</v>
      </c>
      <c r="S72" s="410">
        <f>'MEDIÇÃO 1'!Y72</f>
        <v>0</v>
      </c>
      <c r="T72" s="164">
        <f t="shared" si="37"/>
        <v>0</v>
      </c>
      <c r="U72" s="156">
        <v>0</v>
      </c>
      <c r="V72" s="163">
        <f t="shared" si="38"/>
        <v>0</v>
      </c>
      <c r="W72" s="162">
        <f t="shared" si="39"/>
        <v>0</v>
      </c>
      <c r="X72" s="156">
        <f t="shared" si="40"/>
        <v>0</v>
      </c>
      <c r="Y72" s="163">
        <f t="shared" si="41"/>
        <v>0</v>
      </c>
    </row>
    <row r="73" spans="1:25" s="55" customFormat="1" ht="32.1" customHeight="1">
      <c r="A73" s="165" t="str">
        <f>ADAPTAÇÕES!A74</f>
        <v>5.10</v>
      </c>
      <c r="B73" s="155" t="str">
        <f>ADAPTAÇÕES!B74</f>
        <v>44.01.240</v>
      </c>
      <c r="C73" s="212" t="str">
        <f>ADAPTAÇÕES!C74</f>
        <v>Lavatório em louça com coluna suspensa</v>
      </c>
      <c r="D73" s="155" t="str">
        <f>ADAPTAÇÕES!D74</f>
        <v>UN</v>
      </c>
      <c r="E73" s="410">
        <f>ADAPTAÇÕES!E74</f>
        <v>2</v>
      </c>
      <c r="F73" s="158">
        <f>ADAPTAÇÕES!H74</f>
        <v>466.29</v>
      </c>
      <c r="G73" s="159">
        <f>ADAPTAÇÕES!K74</f>
        <v>932.58</v>
      </c>
      <c r="H73" s="160"/>
      <c r="I73" s="293"/>
      <c r="J73" s="293"/>
      <c r="K73" s="295"/>
      <c r="L73" s="290"/>
      <c r="M73" s="291"/>
      <c r="N73" s="296"/>
      <c r="O73" s="293"/>
      <c r="P73" s="161"/>
      <c r="Q73" s="162">
        <f>'MEDIÇÃO 1'!W73</f>
        <v>0</v>
      </c>
      <c r="R73" s="410">
        <f>'MEDIÇÃO 1'!X73</f>
        <v>0</v>
      </c>
      <c r="S73" s="410">
        <f>'MEDIÇÃO 1'!Y73</f>
        <v>0</v>
      </c>
      <c r="T73" s="164">
        <f t="shared" si="37"/>
        <v>0</v>
      </c>
      <c r="U73" s="156">
        <v>0</v>
      </c>
      <c r="V73" s="163">
        <f t="shared" si="38"/>
        <v>0</v>
      </c>
      <c r="W73" s="162">
        <f t="shared" si="39"/>
        <v>0</v>
      </c>
      <c r="X73" s="156">
        <f t="shared" si="40"/>
        <v>0</v>
      </c>
      <c r="Y73" s="163">
        <f t="shared" si="41"/>
        <v>0</v>
      </c>
    </row>
    <row r="74" spans="1:25" s="55" customFormat="1" ht="32.1" customHeight="1">
      <c r="A74" s="165" t="str">
        <f>ADAPTAÇÕES!A75</f>
        <v>5.11</v>
      </c>
      <c r="B74" s="155" t="str">
        <f>ADAPTAÇÕES!B75</f>
        <v>44.03.645</v>
      </c>
      <c r="C74" s="212" t="str">
        <f>ADAPTAÇÕES!C75</f>
        <v>Torneira para bancada automática, acionamento hidromecânico, em latão cromado, DN= 1/2´ou 3/4´</v>
      </c>
      <c r="D74" s="155" t="str">
        <f>ADAPTAÇÕES!D75</f>
        <v>UN</v>
      </c>
      <c r="E74" s="410">
        <f>ADAPTAÇÕES!E75</f>
        <v>3</v>
      </c>
      <c r="F74" s="158">
        <f>ADAPTAÇÕES!H75</f>
        <v>138.06</v>
      </c>
      <c r="G74" s="159">
        <f>ADAPTAÇÕES!K75</f>
        <v>414.18</v>
      </c>
      <c r="H74" s="160">
        <f>G74/$G$118</f>
        <v>0.46582090559416967</v>
      </c>
      <c r="I74" s="293"/>
      <c r="J74" s="293"/>
      <c r="K74" s="295"/>
      <c r="L74" s="290">
        <f>G74/$G$30</f>
        <v>0.8950763023481221</v>
      </c>
      <c r="M74" s="291"/>
      <c r="N74" s="296"/>
      <c r="O74" s="293"/>
      <c r="P74" s="161">
        <f aca="true" t="shared" si="45" ref="P74:P75">G74*1.2</f>
        <v>497.01599999999996</v>
      </c>
      <c r="Q74" s="162">
        <f>'MEDIÇÃO 1'!W74</f>
        <v>0</v>
      </c>
      <c r="R74" s="410">
        <f>'MEDIÇÃO 1'!X74</f>
        <v>0</v>
      </c>
      <c r="S74" s="410">
        <f>'MEDIÇÃO 1'!Y74</f>
        <v>0</v>
      </c>
      <c r="T74" s="164">
        <f t="shared" si="37"/>
        <v>0</v>
      </c>
      <c r="U74" s="156">
        <v>0</v>
      </c>
      <c r="V74" s="163">
        <f t="shared" si="38"/>
        <v>0</v>
      </c>
      <c r="W74" s="162">
        <f t="shared" si="39"/>
        <v>0</v>
      </c>
      <c r="X74" s="156">
        <f t="shared" si="40"/>
        <v>0</v>
      </c>
      <c r="Y74" s="163">
        <f t="shared" si="41"/>
        <v>0</v>
      </c>
    </row>
    <row r="75" spans="1:25" s="55" customFormat="1" ht="32.1" customHeight="1">
      <c r="A75" s="165" t="str">
        <f>ADAPTAÇÕES!A76</f>
        <v>5.12</v>
      </c>
      <c r="B75" s="155" t="str">
        <f>ADAPTAÇÕES!B76</f>
        <v>44.20.620</v>
      </c>
      <c r="C75" s="212" t="str">
        <f>ADAPTAÇÕES!C76</f>
        <v>Válvula americana</v>
      </c>
      <c r="D75" s="155" t="str">
        <f>ADAPTAÇÕES!D76</f>
        <v>UN</v>
      </c>
      <c r="E75" s="410">
        <f>ADAPTAÇÕES!E76</f>
        <v>3</v>
      </c>
      <c r="F75" s="158">
        <f>ADAPTAÇÕES!H76</f>
        <v>55.62</v>
      </c>
      <c r="G75" s="159">
        <f>ADAPTAÇÕES!K76</f>
        <v>166.85999999999999</v>
      </c>
      <c r="H75" s="160">
        <f>G75/$G$118</f>
        <v>0.18766448478304878</v>
      </c>
      <c r="I75" s="293"/>
      <c r="J75" s="293"/>
      <c r="K75" s="295"/>
      <c r="L75" s="297"/>
      <c r="M75" s="290">
        <f>G75/$G$30</f>
        <v>0.3605978845183438</v>
      </c>
      <c r="N75" s="291"/>
      <c r="O75" s="293"/>
      <c r="P75" s="161">
        <f t="shared" si="45"/>
        <v>200.23199999999997</v>
      </c>
      <c r="Q75" s="162">
        <f>'MEDIÇÃO 1'!W75</f>
        <v>0</v>
      </c>
      <c r="R75" s="410">
        <f>'MEDIÇÃO 1'!X75</f>
        <v>0</v>
      </c>
      <c r="S75" s="410">
        <f>'MEDIÇÃO 1'!Y75</f>
        <v>0</v>
      </c>
      <c r="T75" s="164">
        <f t="shared" si="37"/>
        <v>0</v>
      </c>
      <c r="U75" s="156">
        <v>0</v>
      </c>
      <c r="V75" s="163">
        <f t="shared" si="38"/>
        <v>0</v>
      </c>
      <c r="W75" s="162">
        <f t="shared" si="39"/>
        <v>0</v>
      </c>
      <c r="X75" s="156">
        <f t="shared" si="40"/>
        <v>0</v>
      </c>
      <c r="Y75" s="163">
        <f t="shared" si="41"/>
        <v>0</v>
      </c>
    </row>
    <row r="76" spans="1:25" s="55" customFormat="1" ht="32.1" customHeight="1">
      <c r="A76" s="165" t="str">
        <f>ADAPTAÇÕES!A77</f>
        <v>5.13</v>
      </c>
      <c r="B76" s="155" t="str">
        <f>ADAPTAÇÕES!B77</f>
        <v>44.20.010</v>
      </c>
      <c r="C76" s="212" t="str">
        <f>ADAPTAÇÕES!C77</f>
        <v>Sifão plástico sanfonado universal de 1´</v>
      </c>
      <c r="D76" s="155" t="str">
        <f>ADAPTAÇÕES!D77</f>
        <v>UN</v>
      </c>
      <c r="E76" s="410">
        <f>ADAPTAÇÕES!E77</f>
        <v>3</v>
      </c>
      <c r="F76" s="158">
        <f>ADAPTAÇÕES!H77</f>
        <v>29.31</v>
      </c>
      <c r="G76" s="159">
        <f>ADAPTAÇÕES!K77</f>
        <v>87.92999999999999</v>
      </c>
      <c r="H76" s="160"/>
      <c r="I76" s="293"/>
      <c r="J76" s="293"/>
      <c r="K76" s="295"/>
      <c r="L76" s="297"/>
      <c r="M76" s="290"/>
      <c r="N76" s="291"/>
      <c r="O76" s="293"/>
      <c r="P76" s="161"/>
      <c r="Q76" s="162">
        <f>'MEDIÇÃO 1'!W76</f>
        <v>0</v>
      </c>
      <c r="R76" s="410">
        <f>'MEDIÇÃO 1'!X76</f>
        <v>0</v>
      </c>
      <c r="S76" s="410">
        <f>'MEDIÇÃO 1'!Y76</f>
        <v>0</v>
      </c>
      <c r="T76" s="164">
        <f t="shared" si="37"/>
        <v>0</v>
      </c>
      <c r="U76" s="156">
        <v>0</v>
      </c>
      <c r="V76" s="163">
        <f t="shared" si="38"/>
        <v>0</v>
      </c>
      <c r="W76" s="162">
        <f t="shared" si="39"/>
        <v>0</v>
      </c>
      <c r="X76" s="156">
        <f t="shared" si="40"/>
        <v>0</v>
      </c>
      <c r="Y76" s="163">
        <f t="shared" si="41"/>
        <v>0</v>
      </c>
    </row>
    <row r="77" spans="1:25" s="55" customFormat="1" ht="32.1" customHeight="1">
      <c r="A77" s="165" t="str">
        <f>ADAPTAÇÕES!A78</f>
        <v>5.14</v>
      </c>
      <c r="B77" s="155" t="str">
        <f>ADAPTAÇÕES!B78</f>
        <v>46.01.020</v>
      </c>
      <c r="C77" s="212" t="str">
        <f>ADAPTAÇÕES!C78</f>
        <v>Tubo de PVC rígido soldável marrom, DN= 25 mm, (3/4´), inclusive conexões</v>
      </c>
      <c r="D77" s="155" t="str">
        <f>ADAPTAÇÕES!D78</f>
        <v>M</v>
      </c>
      <c r="E77" s="410">
        <f>ADAPTAÇÕES!E78</f>
        <v>15</v>
      </c>
      <c r="F77" s="158">
        <f>ADAPTAÇÕES!H78</f>
        <v>25.9</v>
      </c>
      <c r="G77" s="159">
        <f>ADAPTAÇÕES!K78</f>
        <v>388.5</v>
      </c>
      <c r="H77" s="160">
        <f>G77/$G$118</f>
        <v>0.43693906471421823</v>
      </c>
      <c r="I77" s="293"/>
      <c r="J77" s="293"/>
      <c r="K77" s="295"/>
      <c r="L77" s="297"/>
      <c r="M77" s="290">
        <f>G77/$G$30</f>
        <v>0.8395797562949574</v>
      </c>
      <c r="N77" s="291"/>
      <c r="O77" s="293"/>
      <c r="P77" s="161">
        <f aca="true" t="shared" si="46" ref="P77">G77*1.2</f>
        <v>466.2</v>
      </c>
      <c r="Q77" s="162">
        <f>'MEDIÇÃO 1'!W77</f>
        <v>0</v>
      </c>
      <c r="R77" s="410">
        <f>'MEDIÇÃO 1'!X77</f>
        <v>0</v>
      </c>
      <c r="S77" s="410">
        <f>'MEDIÇÃO 1'!Y77</f>
        <v>0</v>
      </c>
      <c r="T77" s="164">
        <f t="shared" si="37"/>
        <v>0</v>
      </c>
      <c r="U77" s="156">
        <v>0</v>
      </c>
      <c r="V77" s="163">
        <f t="shared" si="38"/>
        <v>0</v>
      </c>
      <c r="W77" s="162">
        <f t="shared" si="39"/>
        <v>0</v>
      </c>
      <c r="X77" s="156">
        <f t="shared" si="40"/>
        <v>0</v>
      </c>
      <c r="Y77" s="163">
        <f t="shared" si="41"/>
        <v>0</v>
      </c>
    </row>
    <row r="78" spans="1:25" s="55" customFormat="1" ht="32.1" customHeight="1">
      <c r="A78" s="165" t="str">
        <f>ADAPTAÇÕES!A79</f>
        <v>5.15</v>
      </c>
      <c r="B78" s="155" t="str">
        <f>ADAPTAÇÕES!B79</f>
        <v>46.02.070</v>
      </c>
      <c r="C78" s="212" t="str">
        <f>ADAPTAÇÕES!C79</f>
        <v>Tubo de PVC rígido branco PxB com virola e anel de borracha, linha esgoto série normal, DN= 100 mm, inclusive conexões</v>
      </c>
      <c r="D78" s="155" t="str">
        <f>ADAPTAÇÕES!D79</f>
        <v>M</v>
      </c>
      <c r="E78" s="410">
        <f>ADAPTAÇÕES!E79</f>
        <v>15</v>
      </c>
      <c r="F78" s="158">
        <f>ADAPTAÇÕES!H79</f>
        <v>66.82</v>
      </c>
      <c r="G78" s="159">
        <f>ADAPTAÇÕES!K79</f>
        <v>1002.3</v>
      </c>
      <c r="H78" s="160"/>
      <c r="I78" s="293"/>
      <c r="J78" s="293"/>
      <c r="K78" s="295"/>
      <c r="L78" s="290"/>
      <c r="M78" s="291"/>
      <c r="N78" s="296"/>
      <c r="O78" s="293"/>
      <c r="P78" s="161"/>
      <c r="Q78" s="162">
        <f>'MEDIÇÃO 1'!W78</f>
        <v>0</v>
      </c>
      <c r="R78" s="410">
        <f>'MEDIÇÃO 1'!X78</f>
        <v>0</v>
      </c>
      <c r="S78" s="410">
        <f>'MEDIÇÃO 1'!Y78</f>
        <v>0</v>
      </c>
      <c r="T78" s="164">
        <f t="shared" si="37"/>
        <v>0</v>
      </c>
      <c r="U78" s="156">
        <v>0</v>
      </c>
      <c r="V78" s="163">
        <f t="shared" si="38"/>
        <v>0</v>
      </c>
      <c r="W78" s="162">
        <f t="shared" si="39"/>
        <v>0</v>
      </c>
      <c r="X78" s="156">
        <f t="shared" si="40"/>
        <v>0</v>
      </c>
      <c r="Y78" s="163">
        <f t="shared" si="41"/>
        <v>0</v>
      </c>
    </row>
    <row r="79" spans="1:25" s="55" customFormat="1" ht="32.1" customHeight="1">
      <c r="A79" s="165" t="str">
        <f>ADAPTAÇÕES!A80</f>
        <v>5.16</v>
      </c>
      <c r="B79" s="155" t="str">
        <f>ADAPTAÇÕES!B80</f>
        <v>49.01.030</v>
      </c>
      <c r="C79" s="212" t="str">
        <f>ADAPTAÇÕES!C80</f>
        <v>Caixa sifonada de PVC rígido de 150 x 150 x 50 mm, com grelha</v>
      </c>
      <c r="D79" s="155" t="str">
        <f>ADAPTAÇÕES!D80</f>
        <v>UN</v>
      </c>
      <c r="E79" s="410">
        <f>ADAPTAÇÕES!E80</f>
        <v>6</v>
      </c>
      <c r="F79" s="158">
        <f>ADAPTAÇÕES!H80</f>
        <v>97.24</v>
      </c>
      <c r="G79" s="159">
        <f>ADAPTAÇÕES!K80</f>
        <v>583.4399999999999</v>
      </c>
      <c r="H79" s="160">
        <f>G79/$G$118</f>
        <v>0.6561846278426344</v>
      </c>
      <c r="I79" s="293"/>
      <c r="J79" s="293"/>
      <c r="K79" s="295"/>
      <c r="L79" s="290">
        <f>G79/$G$30</f>
        <v>1.2608607799555467</v>
      </c>
      <c r="M79" s="291"/>
      <c r="N79" s="296"/>
      <c r="O79" s="293"/>
      <c r="P79" s="161">
        <f aca="true" t="shared" si="47" ref="P79:P80">G79*1.2</f>
        <v>700.1279999999999</v>
      </c>
      <c r="Q79" s="162">
        <f>'MEDIÇÃO 1'!W79</f>
        <v>0</v>
      </c>
      <c r="R79" s="410">
        <f>'MEDIÇÃO 1'!X79</f>
        <v>0</v>
      </c>
      <c r="S79" s="410">
        <f>'MEDIÇÃO 1'!Y79</f>
        <v>0</v>
      </c>
      <c r="T79" s="164">
        <f t="shared" si="37"/>
        <v>0</v>
      </c>
      <c r="U79" s="156">
        <v>0</v>
      </c>
      <c r="V79" s="163">
        <f t="shared" si="38"/>
        <v>0</v>
      </c>
      <c r="W79" s="162">
        <f t="shared" si="39"/>
        <v>0</v>
      </c>
      <c r="X79" s="156">
        <f t="shared" si="40"/>
        <v>0</v>
      </c>
      <c r="Y79" s="163">
        <f t="shared" si="41"/>
        <v>0</v>
      </c>
    </row>
    <row r="80" spans="1:25" s="55" customFormat="1" ht="32.1" customHeight="1">
      <c r="A80" s="165" t="str">
        <f>ADAPTAÇÕES!A81</f>
        <v>5.17</v>
      </c>
      <c r="B80" s="155" t="str">
        <f>ADAPTAÇÕES!B81</f>
        <v>44.03.470</v>
      </c>
      <c r="C80" s="212" t="str">
        <f>ADAPTAÇÕES!C81</f>
        <v>Torneira de parede para pia com bica móvel e arejador, em latão fundido cromado</v>
      </c>
      <c r="D80" s="155" t="str">
        <f>ADAPTAÇÕES!D81</f>
        <v>UN</v>
      </c>
      <c r="E80" s="410">
        <f>ADAPTAÇÕES!E81</f>
        <v>1</v>
      </c>
      <c r="F80" s="158">
        <f>ADAPTAÇÕES!H81</f>
        <v>87.45</v>
      </c>
      <c r="G80" s="159">
        <f>ADAPTAÇÕES!K81</f>
        <v>87.45</v>
      </c>
      <c r="H80" s="160">
        <f>G80/$G$118</f>
        <v>0.09835346514609623</v>
      </c>
      <c r="I80" s="293"/>
      <c r="J80" s="293"/>
      <c r="K80" s="295"/>
      <c r="L80" s="297"/>
      <c r="M80" s="290">
        <f>G80/$G$30</f>
        <v>0.1889864856833823</v>
      </c>
      <c r="N80" s="291"/>
      <c r="O80" s="293"/>
      <c r="P80" s="161">
        <f t="shared" si="47"/>
        <v>104.94</v>
      </c>
      <c r="Q80" s="162">
        <f>'MEDIÇÃO 1'!W80</f>
        <v>0</v>
      </c>
      <c r="R80" s="410">
        <f>'MEDIÇÃO 1'!X80</f>
        <v>0</v>
      </c>
      <c r="S80" s="410">
        <f>'MEDIÇÃO 1'!Y80</f>
        <v>0</v>
      </c>
      <c r="T80" s="164">
        <f t="shared" si="37"/>
        <v>0</v>
      </c>
      <c r="U80" s="156">
        <v>0</v>
      </c>
      <c r="V80" s="163">
        <f t="shared" si="38"/>
        <v>0</v>
      </c>
      <c r="W80" s="162">
        <f t="shared" si="39"/>
        <v>0</v>
      </c>
      <c r="X80" s="156">
        <f t="shared" si="40"/>
        <v>0</v>
      </c>
      <c r="Y80" s="163">
        <f t="shared" si="41"/>
        <v>0</v>
      </c>
    </row>
    <row r="81" spans="1:25" s="55" customFormat="1" ht="32.1" customHeight="1">
      <c r="A81" s="165" t="str">
        <f>ADAPTAÇÕES!A82</f>
        <v>5.18</v>
      </c>
      <c r="B81" s="155" t="str">
        <f>ADAPTAÇÕES!B82</f>
        <v>44.03.180</v>
      </c>
      <c r="C81" s="212" t="str">
        <f>ADAPTAÇÕES!C82</f>
        <v>Dispenser toalheiro em ABS, para folhas</v>
      </c>
      <c r="D81" s="155" t="str">
        <f>ADAPTAÇÕES!D82</f>
        <v>UN</v>
      </c>
      <c r="E81" s="410">
        <f>ADAPTAÇÕES!E82</f>
        <v>3</v>
      </c>
      <c r="F81" s="158">
        <f>ADAPTAÇÕES!H82</f>
        <v>63.18</v>
      </c>
      <c r="G81" s="159">
        <f>ADAPTAÇÕES!K82</f>
        <v>189.54</v>
      </c>
      <c r="H81" s="160"/>
      <c r="I81" s="293"/>
      <c r="J81" s="293"/>
      <c r="K81" s="295"/>
      <c r="L81" s="297"/>
      <c r="M81" s="290"/>
      <c r="N81" s="291"/>
      <c r="O81" s="293"/>
      <c r="P81" s="161"/>
      <c r="Q81" s="162">
        <f>'MEDIÇÃO 1'!W81</f>
        <v>0</v>
      </c>
      <c r="R81" s="410">
        <f>'MEDIÇÃO 1'!X81</f>
        <v>0</v>
      </c>
      <c r="S81" s="410">
        <f>'MEDIÇÃO 1'!Y81</f>
        <v>0</v>
      </c>
      <c r="T81" s="164">
        <f t="shared" si="37"/>
        <v>0</v>
      </c>
      <c r="U81" s="156">
        <v>0</v>
      </c>
      <c r="V81" s="163">
        <f t="shared" si="38"/>
        <v>0</v>
      </c>
      <c r="W81" s="162">
        <f t="shared" si="39"/>
        <v>0</v>
      </c>
      <c r="X81" s="156">
        <f t="shared" si="40"/>
        <v>0</v>
      </c>
      <c r="Y81" s="163">
        <f t="shared" si="41"/>
        <v>0</v>
      </c>
    </row>
    <row r="82" spans="1:25" s="55" customFormat="1" ht="32.1" customHeight="1">
      <c r="A82" s="165" t="str">
        <f>ADAPTAÇÕES!A83</f>
        <v>5.19</v>
      </c>
      <c r="B82" s="155" t="str">
        <f>ADAPTAÇÕES!B83</f>
        <v>38.20.040</v>
      </c>
      <c r="C82" s="212" t="str">
        <f>ADAPTAÇÕES!C83</f>
        <v>Recolocação de eletrodutos</v>
      </c>
      <c r="D82" s="155" t="str">
        <f>ADAPTAÇÕES!D83</f>
        <v>M</v>
      </c>
      <c r="E82" s="410">
        <f>ADAPTAÇÕES!E83</f>
        <v>20</v>
      </c>
      <c r="F82" s="158">
        <f>ADAPTAÇÕES!H83</f>
        <v>36.39</v>
      </c>
      <c r="G82" s="159">
        <f>ADAPTAÇÕES!K83</f>
        <v>727.8</v>
      </c>
      <c r="H82" s="160">
        <f>G82/$G$118</f>
        <v>0.818543761387408</v>
      </c>
      <c r="I82" s="293"/>
      <c r="J82" s="293"/>
      <c r="K82" s="295"/>
      <c r="L82" s="297"/>
      <c r="M82" s="290">
        <f>G82/$G$30</f>
        <v>1.572834354263758</v>
      </c>
      <c r="N82" s="291"/>
      <c r="O82" s="293"/>
      <c r="P82" s="161">
        <f aca="true" t="shared" si="48" ref="P82">G82*1.2</f>
        <v>873.3599999999999</v>
      </c>
      <c r="Q82" s="162">
        <f>'MEDIÇÃO 1'!W82</f>
        <v>0</v>
      </c>
      <c r="R82" s="410">
        <f>'MEDIÇÃO 1'!X82</f>
        <v>0</v>
      </c>
      <c r="S82" s="410">
        <f>'MEDIÇÃO 1'!Y82</f>
        <v>0</v>
      </c>
      <c r="T82" s="164">
        <f aca="true" t="shared" si="49" ref="T82">U82/E82</f>
        <v>0</v>
      </c>
      <c r="U82" s="156">
        <v>0</v>
      </c>
      <c r="V82" s="163">
        <f aca="true" t="shared" si="50" ref="V82">U82*F82</f>
        <v>0</v>
      </c>
      <c r="W82" s="162">
        <f aca="true" t="shared" si="51" ref="W82">T82+Q82</f>
        <v>0</v>
      </c>
      <c r="X82" s="156">
        <f aca="true" t="shared" si="52" ref="X82">R82+U82</f>
        <v>0</v>
      </c>
      <c r="Y82" s="163">
        <f aca="true" t="shared" si="53" ref="Y82">V82+S82</f>
        <v>0</v>
      </c>
    </row>
    <row r="83" spans="1:25" s="55" customFormat="1" ht="47.1" customHeight="1">
      <c r="A83" s="165" t="str">
        <f>ADAPTAÇÕES!A84</f>
        <v>5.20</v>
      </c>
      <c r="B83" s="155" t="str">
        <f>ADAPTAÇÕES!B84</f>
        <v>COTAÇÃO</v>
      </c>
      <c r="C83" s="212" t="str">
        <f>ADAPTAÇÕES!C84</f>
        <v>Pia de cozinha com tampo em aço inox de 0,52 x 1,80 m. com 1 cuba, incluso válvula, torneira de mesa com bica alta, engate flexível e sifão e um armário de aço com gavetas e portas na cor branca com pés</v>
      </c>
      <c r="D83" s="155" t="str">
        <f>ADAPTAÇÕES!D84</f>
        <v>UN</v>
      </c>
      <c r="E83" s="410">
        <f>ADAPTAÇÕES!E84</f>
        <v>1</v>
      </c>
      <c r="F83" s="158">
        <f>ADAPTAÇÕES!H84</f>
        <v>1500</v>
      </c>
      <c r="G83" s="159">
        <f>ADAPTAÇÕES!K84</f>
        <v>1500</v>
      </c>
      <c r="H83" s="160">
        <f>G83/$G$118</f>
        <v>1.6870234158850126</v>
      </c>
      <c r="I83" s="293"/>
      <c r="J83" s="293"/>
      <c r="K83" s="295"/>
      <c r="L83" s="297"/>
      <c r="M83" s="290">
        <f>G83/$G$30</f>
        <v>3.2416206806755112</v>
      </c>
      <c r="N83" s="291"/>
      <c r="O83" s="293"/>
      <c r="P83" s="161">
        <f aca="true" t="shared" si="54" ref="P83">G83*1.2</f>
        <v>1800</v>
      </c>
      <c r="Q83" s="162">
        <f>'MEDIÇÃO 1'!W83</f>
        <v>0</v>
      </c>
      <c r="R83" s="410">
        <f>'MEDIÇÃO 1'!X83</f>
        <v>0</v>
      </c>
      <c r="S83" s="410">
        <f>'MEDIÇÃO 1'!Y83</f>
        <v>0</v>
      </c>
      <c r="T83" s="164">
        <f t="shared" si="37"/>
        <v>0</v>
      </c>
      <c r="U83" s="156">
        <v>0</v>
      </c>
      <c r="V83" s="163">
        <f t="shared" si="38"/>
        <v>0</v>
      </c>
      <c r="W83" s="162">
        <f t="shared" si="39"/>
        <v>0</v>
      </c>
      <c r="X83" s="156">
        <f t="shared" si="40"/>
        <v>0</v>
      </c>
      <c r="Y83" s="163">
        <f t="shared" si="41"/>
        <v>0</v>
      </c>
    </row>
    <row r="84" spans="1:25" s="55" customFormat="1" ht="32.1" customHeight="1">
      <c r="A84" s="360"/>
      <c r="B84" s="373"/>
      <c r="C84" s="339" t="s">
        <v>7520</v>
      </c>
      <c r="D84" s="361" t="str">
        <f>A63</f>
        <v>5.</v>
      </c>
      <c r="E84" s="374"/>
      <c r="F84" s="375"/>
      <c r="G84" s="343">
        <f>SUM(G64:G83)</f>
        <v>10922.900000000001</v>
      </c>
      <c r="H84" s="160"/>
      <c r="I84" s="293"/>
      <c r="J84" s="293"/>
      <c r="K84" s="295"/>
      <c r="L84" s="290"/>
      <c r="M84" s="291"/>
      <c r="N84" s="296"/>
      <c r="O84" s="293"/>
      <c r="P84" s="161"/>
      <c r="Q84" s="348">
        <f>S84/G84</f>
        <v>0</v>
      </c>
      <c r="R84" s="173"/>
      <c r="S84" s="343">
        <f>SUM(S64:S83)</f>
        <v>0</v>
      </c>
      <c r="T84" s="348">
        <f>V84/G84</f>
        <v>0</v>
      </c>
      <c r="U84" s="173"/>
      <c r="V84" s="343">
        <f>SUBTOTAL(9,V64:V83)</f>
        <v>0</v>
      </c>
      <c r="W84" s="349">
        <f>Q84+T84</f>
        <v>0</v>
      </c>
      <c r="X84" s="341"/>
      <c r="Y84" s="350">
        <f>S84+V84</f>
        <v>0</v>
      </c>
    </row>
    <row r="85" spans="1:25" s="55" customFormat="1" ht="33.95" customHeight="1">
      <c r="A85" s="147"/>
      <c r="B85" s="148"/>
      <c r="C85" s="174"/>
      <c r="D85" s="175"/>
      <c r="E85" s="177"/>
      <c r="F85" s="178"/>
      <c r="G85" s="179"/>
      <c r="H85" s="160">
        <f>G85/$G$118</f>
        <v>0</v>
      </c>
      <c r="I85" s="293"/>
      <c r="J85" s="293"/>
      <c r="K85" s="295"/>
      <c r="L85" s="290">
        <f>G85/$G$30</f>
        <v>0</v>
      </c>
      <c r="M85" s="291"/>
      <c r="N85" s="296"/>
      <c r="O85" s="293"/>
      <c r="P85" s="161">
        <f aca="true" t="shared" si="55" ref="P85:P86">G85*1.2</f>
        <v>0</v>
      </c>
      <c r="Q85" s="299"/>
      <c r="S85" s="300"/>
      <c r="T85" s="299"/>
      <c r="V85" s="300"/>
      <c r="W85" s="299"/>
      <c r="Y85" s="300"/>
    </row>
    <row r="86" spans="1:25" s="55" customFormat="1" ht="17.1" customHeight="1">
      <c r="A86" s="308" t="str">
        <f>ADAPTAÇÕES!A87</f>
        <v>6.</v>
      </c>
      <c r="B86" s="309"/>
      <c r="C86" s="310" t="str">
        <f>ADAPTAÇÕES!C87</f>
        <v>PISO TÁTIL</v>
      </c>
      <c r="D86" s="311"/>
      <c r="E86" s="329"/>
      <c r="F86" s="330"/>
      <c r="G86" s="331"/>
      <c r="H86" s="160">
        <f>G86/$G$118</f>
        <v>0</v>
      </c>
      <c r="I86" s="293"/>
      <c r="J86" s="293"/>
      <c r="K86" s="295"/>
      <c r="L86" s="297"/>
      <c r="M86" s="290">
        <f>G86/$G$30</f>
        <v>0</v>
      </c>
      <c r="N86" s="291"/>
      <c r="O86" s="293"/>
      <c r="P86" s="161">
        <f t="shared" si="55"/>
        <v>0</v>
      </c>
      <c r="Q86" s="334"/>
      <c r="R86" s="335"/>
      <c r="S86" s="336"/>
      <c r="T86" s="334"/>
      <c r="U86" s="335"/>
      <c r="V86" s="336"/>
      <c r="W86" s="334"/>
      <c r="X86" s="335"/>
      <c r="Y86" s="336"/>
    </row>
    <row r="87" spans="1:25" s="55" customFormat="1" ht="32.1" customHeight="1">
      <c r="A87" s="165" t="str">
        <f>ADAPTAÇÕES!A88</f>
        <v>6.01</v>
      </c>
      <c r="B87" s="281" t="str">
        <f>ADAPTAÇÕES!B88</f>
        <v>38181</v>
      </c>
      <c r="C87" s="212" t="str">
        <f>ADAPTAÇÕES!C88</f>
        <v>PISO TATIL ALERTA OU DIRECIONAL, DE BORRACHA, COLORIDO, 25 X 25 CM, E = 5 MM, PARA COLA</v>
      </c>
      <c r="D87" s="155" t="str">
        <f>ADAPTAÇÕES!D88</f>
        <v>M2</v>
      </c>
      <c r="E87" s="410">
        <f>ADAPTAÇÕES!E88</f>
        <v>8.12</v>
      </c>
      <c r="F87" s="158">
        <f>ADAPTAÇÕES!H88</f>
        <v>212.87</v>
      </c>
      <c r="G87" s="159">
        <f>ADAPTAÇÕES!K88</f>
        <v>1728.5043999999998</v>
      </c>
      <c r="H87" s="160"/>
      <c r="I87" s="293"/>
      <c r="J87" s="293"/>
      <c r="K87" s="295"/>
      <c r="L87" s="297"/>
      <c r="M87" s="290"/>
      <c r="N87" s="291"/>
      <c r="O87" s="293"/>
      <c r="P87" s="161"/>
      <c r="Q87" s="162">
        <f>'MEDIÇÃO 1'!W87</f>
        <v>0</v>
      </c>
      <c r="R87" s="410">
        <f>'MEDIÇÃO 1'!X87</f>
        <v>0</v>
      </c>
      <c r="S87" s="410">
        <f>'MEDIÇÃO 1'!Y87</f>
        <v>0</v>
      </c>
      <c r="T87" s="164">
        <f>U87/E87</f>
        <v>0</v>
      </c>
      <c r="U87" s="156">
        <v>0</v>
      </c>
      <c r="V87" s="163">
        <f aca="true" t="shared" si="56" ref="V87:V88">U87*F87</f>
        <v>0</v>
      </c>
      <c r="W87" s="162">
        <f aca="true" t="shared" si="57" ref="W87:W88">T87+Q87</f>
        <v>0</v>
      </c>
      <c r="X87" s="156">
        <f aca="true" t="shared" si="58" ref="X87:X88">R87+U87</f>
        <v>0</v>
      </c>
      <c r="Y87" s="163">
        <f aca="true" t="shared" si="59" ref="Y87:Y88">V87+S87</f>
        <v>0</v>
      </c>
    </row>
    <row r="88" spans="1:25" s="55" customFormat="1" ht="32.1" customHeight="1">
      <c r="A88" s="165" t="str">
        <f>ADAPTAÇÕES!A89</f>
        <v>6.02</v>
      </c>
      <c r="B88" s="281" t="str">
        <f>ADAPTAÇÕES!B89</f>
        <v>4791</v>
      </c>
      <c r="C88" s="212" t="str">
        <f>ADAPTAÇÕES!C89</f>
        <v>ADESIVO ACRILICO DE BASE AQUOSA / COLA DE CONTATO</v>
      </c>
      <c r="D88" s="155" t="str">
        <f>ADAPTAÇÕES!D89</f>
        <v>KG</v>
      </c>
      <c r="E88" s="410">
        <f>ADAPTAÇÕES!E89</f>
        <v>2.8</v>
      </c>
      <c r="F88" s="158">
        <f>ADAPTAÇÕES!H89</f>
        <v>42.74</v>
      </c>
      <c r="G88" s="159">
        <f>ADAPTAÇÕES!K89</f>
        <v>119.672</v>
      </c>
      <c r="H88" s="160">
        <f>G88/$G$118</f>
        <v>0.13459297748386082</v>
      </c>
      <c r="I88" s="293"/>
      <c r="J88" s="293"/>
      <c r="K88" s="295"/>
      <c r="L88" s="297"/>
      <c r="M88" s="290">
        <f>G88/$G$30</f>
        <v>0.2586208200651998</v>
      </c>
      <c r="N88" s="291"/>
      <c r="O88" s="293"/>
      <c r="P88" s="161">
        <f aca="true" t="shared" si="60" ref="P88">G88*1.2</f>
        <v>143.60639999999998</v>
      </c>
      <c r="Q88" s="162">
        <f>'MEDIÇÃO 1'!W88</f>
        <v>0</v>
      </c>
      <c r="R88" s="410">
        <f>'MEDIÇÃO 1'!X88</f>
        <v>0</v>
      </c>
      <c r="S88" s="410">
        <f>'MEDIÇÃO 1'!Y88</f>
        <v>0</v>
      </c>
      <c r="T88" s="164">
        <f>U88/E88</f>
        <v>0</v>
      </c>
      <c r="U88" s="156">
        <v>0</v>
      </c>
      <c r="V88" s="163">
        <f t="shared" si="56"/>
        <v>0</v>
      </c>
      <c r="W88" s="162">
        <f t="shared" si="57"/>
        <v>0</v>
      </c>
      <c r="X88" s="156">
        <f t="shared" si="58"/>
        <v>0</v>
      </c>
      <c r="Y88" s="163">
        <f t="shared" si="59"/>
        <v>0</v>
      </c>
    </row>
    <row r="89" spans="1:25" s="55" customFormat="1" ht="32.1" customHeight="1">
      <c r="A89" s="360"/>
      <c r="B89" s="373"/>
      <c r="C89" s="339" t="s">
        <v>7520</v>
      </c>
      <c r="D89" s="354" t="str">
        <f>A86</f>
        <v>6.</v>
      </c>
      <c r="E89" s="374"/>
      <c r="F89" s="375"/>
      <c r="G89" s="343">
        <f>SUM(G87:G88)</f>
        <v>1848.1763999999998</v>
      </c>
      <c r="H89" s="160"/>
      <c r="I89" s="293"/>
      <c r="J89" s="293"/>
      <c r="K89" s="295"/>
      <c r="L89" s="290"/>
      <c r="M89" s="291"/>
      <c r="N89" s="296"/>
      <c r="O89" s="293"/>
      <c r="P89" s="161"/>
      <c r="Q89" s="348">
        <f>S89/G89</f>
        <v>0</v>
      </c>
      <c r="R89" s="410">
        <f>'MEDIÇÃO 1'!X89</f>
        <v>0</v>
      </c>
      <c r="S89" s="410">
        <f>'MEDIÇÃO 1'!Y89</f>
        <v>0</v>
      </c>
      <c r="T89" s="348">
        <f>V89/G89</f>
        <v>0</v>
      </c>
      <c r="U89" s="173"/>
      <c r="V89" s="343">
        <f>SUBTOTAL(9,V87:V88)</f>
        <v>0</v>
      </c>
      <c r="W89" s="349">
        <f>Q89+T89</f>
        <v>0</v>
      </c>
      <c r="X89" s="341"/>
      <c r="Y89" s="350">
        <f>S89+V89</f>
        <v>0</v>
      </c>
    </row>
    <row r="90" spans="1:25" s="55" customFormat="1" ht="17.1" customHeight="1">
      <c r="A90" s="147"/>
      <c r="B90" s="148"/>
      <c r="C90" s="174"/>
      <c r="D90" s="175"/>
      <c r="E90" s="177"/>
      <c r="F90" s="178"/>
      <c r="G90" s="179"/>
      <c r="H90" s="160">
        <f>G90/$G$118</f>
        <v>0</v>
      </c>
      <c r="I90" s="293"/>
      <c r="J90" s="293"/>
      <c r="K90" s="295"/>
      <c r="L90" s="290">
        <f>G90/$G$30</f>
        <v>0</v>
      </c>
      <c r="M90" s="291"/>
      <c r="N90" s="296"/>
      <c r="O90" s="293"/>
      <c r="P90" s="161">
        <f aca="true" t="shared" si="61" ref="P90:P91">G90*1.2</f>
        <v>0</v>
      </c>
      <c r="Q90" s="299"/>
      <c r="R90" s="156"/>
      <c r="S90" s="156"/>
      <c r="T90" s="299"/>
      <c r="V90" s="300"/>
      <c r="W90" s="299"/>
      <c r="Y90" s="300"/>
    </row>
    <row r="91" spans="1:25" s="55" customFormat="1" ht="17.1" customHeight="1">
      <c r="A91" s="308" t="str">
        <f>ADAPTAÇÕES!A92</f>
        <v>7.</v>
      </c>
      <c r="B91" s="309"/>
      <c r="C91" s="310" t="str">
        <f>ADAPTAÇÕES!C92</f>
        <v>PINTURA</v>
      </c>
      <c r="D91" s="311"/>
      <c r="E91" s="329"/>
      <c r="F91" s="330"/>
      <c r="G91" s="331"/>
      <c r="H91" s="160">
        <f>G91/$G$118</f>
        <v>0</v>
      </c>
      <c r="I91" s="293"/>
      <c r="J91" s="293"/>
      <c r="K91" s="295"/>
      <c r="L91" s="297"/>
      <c r="M91" s="290">
        <f>G91/$G$30</f>
        <v>0</v>
      </c>
      <c r="N91" s="291"/>
      <c r="O91" s="293"/>
      <c r="P91" s="161">
        <f t="shared" si="61"/>
        <v>0</v>
      </c>
      <c r="Q91" s="334"/>
      <c r="R91" s="156"/>
      <c r="S91" s="156"/>
      <c r="T91" s="334"/>
      <c r="U91" s="335"/>
      <c r="V91" s="336"/>
      <c r="W91" s="334"/>
      <c r="X91" s="335"/>
      <c r="Y91" s="336"/>
    </row>
    <row r="92" spans="1:25" s="55" customFormat="1" ht="32.1" customHeight="1">
      <c r="A92" s="165" t="str">
        <f>ADAPTAÇÕES!A93</f>
        <v>7.01</v>
      </c>
      <c r="B92" s="165" t="str">
        <f>ADAPTAÇÕES!B93</f>
        <v>6085</v>
      </c>
      <c r="C92" s="212" t="str">
        <f>ADAPTAÇÕES!C93</f>
        <v>SELADOR ACRILICO OPACO PREMIUM INTERIOR/EXTERIOR</v>
      </c>
      <c r="D92" s="155" t="str">
        <f>ADAPTAÇÕES!D93</f>
        <v>L</v>
      </c>
      <c r="E92" s="410">
        <f>ADAPTAÇÕES!E93</f>
        <v>120</v>
      </c>
      <c r="F92" s="158">
        <f>ADAPTAÇÕES!H93</f>
        <v>9.92</v>
      </c>
      <c r="G92" s="159">
        <f>ADAPTAÇÕES!K93</f>
        <v>1190.4</v>
      </c>
      <c r="H92" s="160"/>
      <c r="I92" s="293"/>
      <c r="J92" s="293"/>
      <c r="K92" s="295"/>
      <c r="L92" s="297"/>
      <c r="M92" s="290"/>
      <c r="N92" s="291"/>
      <c r="O92" s="293"/>
      <c r="P92" s="161"/>
      <c r="Q92" s="162">
        <f>'MEDIÇÃO 1'!W92</f>
        <v>0</v>
      </c>
      <c r="R92" s="410">
        <f>'MEDIÇÃO 1'!X92</f>
        <v>0</v>
      </c>
      <c r="S92" s="410">
        <f>'MEDIÇÃO 1'!Y92</f>
        <v>0</v>
      </c>
      <c r="T92" s="164">
        <f>U92/E92</f>
        <v>0</v>
      </c>
      <c r="U92" s="156">
        <v>0</v>
      </c>
      <c r="V92" s="163">
        <f aca="true" t="shared" si="62" ref="V92:V96">U92*F92</f>
        <v>0</v>
      </c>
      <c r="W92" s="162">
        <f aca="true" t="shared" si="63" ref="W92:W96">T92+Q92</f>
        <v>0</v>
      </c>
      <c r="X92" s="156">
        <f aca="true" t="shared" si="64" ref="X92:X96">R92+U92</f>
        <v>0</v>
      </c>
      <c r="Y92" s="163">
        <f aca="true" t="shared" si="65" ref="Y92:Y96">V92+S92</f>
        <v>0</v>
      </c>
    </row>
    <row r="93" spans="1:25" s="55" customFormat="1" ht="32.1" customHeight="1">
      <c r="A93" s="165" t="str">
        <f>ADAPTAÇÕES!A94</f>
        <v>7.02</v>
      </c>
      <c r="B93" s="165" t="str">
        <f>ADAPTAÇÕES!B94</f>
        <v>33.10.030</v>
      </c>
      <c r="C93" s="212" t="str">
        <f>ADAPTAÇÕES!C94</f>
        <v>Tinta acrílica antimofo em massa, inclusive preparo</v>
      </c>
      <c r="D93" s="155" t="str">
        <f>ADAPTAÇÕES!D94</f>
        <v>M2</v>
      </c>
      <c r="E93" s="410">
        <f>ADAPTAÇÕES!E94</f>
        <v>93.2</v>
      </c>
      <c r="F93" s="158">
        <f>ADAPTAÇÕES!H94</f>
        <v>24.78</v>
      </c>
      <c r="G93" s="159">
        <f>ADAPTAÇÕES!K94</f>
        <v>2309.496</v>
      </c>
      <c r="H93" s="160">
        <f>G93/$G$118</f>
        <v>2.597449220595182</v>
      </c>
      <c r="I93" s="293"/>
      <c r="J93" s="293"/>
      <c r="K93" s="295"/>
      <c r="L93" s="297"/>
      <c r="M93" s="290">
        <f>G93/$G$30</f>
        <v>4.99100666369158</v>
      </c>
      <c r="N93" s="291"/>
      <c r="O93" s="293"/>
      <c r="P93" s="161">
        <f aca="true" t="shared" si="66" ref="P93">G93*1.2</f>
        <v>2771.3952</v>
      </c>
      <c r="Q93" s="162">
        <f>'MEDIÇÃO 1'!W93</f>
        <v>0</v>
      </c>
      <c r="R93" s="410">
        <f>'MEDIÇÃO 1'!X93</f>
        <v>0</v>
      </c>
      <c r="S93" s="410">
        <f>'MEDIÇÃO 1'!Y93</f>
        <v>0</v>
      </c>
      <c r="T93" s="164">
        <f>U93/E93</f>
        <v>0</v>
      </c>
      <c r="U93" s="156">
        <v>0</v>
      </c>
      <c r="V93" s="163">
        <f t="shared" si="62"/>
        <v>0</v>
      </c>
      <c r="W93" s="162">
        <f t="shared" si="63"/>
        <v>0</v>
      </c>
      <c r="X93" s="156">
        <f t="shared" si="64"/>
        <v>0</v>
      </c>
      <c r="Y93" s="163">
        <f t="shared" si="65"/>
        <v>0</v>
      </c>
    </row>
    <row r="94" spans="1:25" s="55" customFormat="1" ht="32.1" customHeight="1">
      <c r="A94" s="165" t="str">
        <f>ADAPTAÇÕES!A95</f>
        <v>7.03</v>
      </c>
      <c r="B94" s="165" t="str">
        <f>ADAPTAÇÕES!B95</f>
        <v>33.02.080</v>
      </c>
      <c r="C94" s="212" t="str">
        <f>ADAPTAÇÕES!C95</f>
        <v>Massa corrida à base de resina acrílica</v>
      </c>
      <c r="D94" s="155" t="str">
        <f>ADAPTAÇÕES!D95</f>
        <v>M2</v>
      </c>
      <c r="E94" s="410">
        <f>ADAPTAÇÕES!E95</f>
        <v>93.2</v>
      </c>
      <c r="F94" s="158">
        <f>ADAPTAÇÕES!H95</f>
        <v>13.17</v>
      </c>
      <c r="G94" s="159">
        <f>ADAPTAÇÕES!K95</f>
        <v>1227.444</v>
      </c>
      <c r="H94" s="160"/>
      <c r="I94" s="293"/>
      <c r="J94" s="293"/>
      <c r="K94" s="295"/>
      <c r="L94" s="290"/>
      <c r="M94" s="291"/>
      <c r="N94" s="296"/>
      <c r="O94" s="293"/>
      <c r="P94" s="161"/>
      <c r="Q94" s="162">
        <f>'MEDIÇÃO 1'!W94</f>
        <v>0</v>
      </c>
      <c r="R94" s="410">
        <f>'MEDIÇÃO 1'!X94</f>
        <v>0</v>
      </c>
      <c r="S94" s="410">
        <f>'MEDIÇÃO 1'!Y94</f>
        <v>0</v>
      </c>
      <c r="T94" s="164">
        <f>U94/E94</f>
        <v>0</v>
      </c>
      <c r="U94" s="156">
        <v>0</v>
      </c>
      <c r="V94" s="163">
        <f t="shared" si="62"/>
        <v>0</v>
      </c>
      <c r="W94" s="162">
        <f t="shared" si="63"/>
        <v>0</v>
      </c>
      <c r="X94" s="156">
        <f t="shared" si="64"/>
        <v>0</v>
      </c>
      <c r="Y94" s="163">
        <f t="shared" si="65"/>
        <v>0</v>
      </c>
    </row>
    <row r="95" spans="1:25" s="55" customFormat="1" ht="32.1" customHeight="1">
      <c r="A95" s="165" t="str">
        <f>ADAPTAÇÕES!A96</f>
        <v>7.04</v>
      </c>
      <c r="B95" s="165" t="str">
        <f>ADAPTAÇÕES!B96</f>
        <v>33.10.010</v>
      </c>
      <c r="C95" s="212" t="str">
        <f>ADAPTAÇÕES!C96</f>
        <v>Tinta látex antimofo em massa, inclusive preparo</v>
      </c>
      <c r="D95" s="155" t="str">
        <f>ADAPTAÇÕES!D96</f>
        <v>M2</v>
      </c>
      <c r="E95" s="410">
        <f>ADAPTAÇÕES!E96</f>
        <v>234</v>
      </c>
      <c r="F95" s="158">
        <f>ADAPTAÇÕES!H96</f>
        <v>21.76</v>
      </c>
      <c r="G95" s="159">
        <f>ADAPTAÇÕES!K96</f>
        <v>5091.84</v>
      </c>
      <c r="H95" s="160">
        <f>G95/$G$118</f>
        <v>5.726702206626628</v>
      </c>
      <c r="I95" s="293"/>
      <c r="J95" s="293"/>
      <c r="K95" s="295"/>
      <c r="L95" s="290">
        <f>G95/$G$30</f>
        <v>11.003875897793863</v>
      </c>
      <c r="M95" s="291"/>
      <c r="N95" s="296"/>
      <c r="O95" s="293"/>
      <c r="P95" s="161">
        <f aca="true" t="shared" si="67" ref="P95:P96">G95*1.2</f>
        <v>6110.208</v>
      </c>
      <c r="Q95" s="162">
        <f>'MEDIÇÃO 1'!W95</f>
        <v>0</v>
      </c>
      <c r="R95" s="410">
        <f>'MEDIÇÃO 1'!X95</f>
        <v>0</v>
      </c>
      <c r="S95" s="410">
        <f>'MEDIÇÃO 1'!Y95</f>
        <v>0</v>
      </c>
      <c r="T95" s="164">
        <f>U95/E95</f>
        <v>0</v>
      </c>
      <c r="U95" s="156">
        <v>0</v>
      </c>
      <c r="V95" s="163">
        <f t="shared" si="62"/>
        <v>0</v>
      </c>
      <c r="W95" s="162">
        <f t="shared" si="63"/>
        <v>0</v>
      </c>
      <c r="X95" s="156">
        <f t="shared" si="64"/>
        <v>0</v>
      </c>
      <c r="Y95" s="163">
        <f t="shared" si="65"/>
        <v>0</v>
      </c>
    </row>
    <row r="96" spans="1:25" s="55" customFormat="1" ht="32.1" customHeight="1">
      <c r="A96" s="165" t="str">
        <f>ADAPTAÇÕES!A97</f>
        <v>7.05</v>
      </c>
      <c r="B96" s="165" t="str">
        <f>ADAPTAÇÕES!B97</f>
        <v>33.12.011</v>
      </c>
      <c r="C96" s="212" t="str">
        <f>ADAPTAÇÕES!C97</f>
        <v>Esmalte à base de água em madeira, inclusive preparo</v>
      </c>
      <c r="D96" s="155" t="str">
        <f>ADAPTAÇÕES!D97</f>
        <v>M2</v>
      </c>
      <c r="E96" s="410">
        <f>ADAPTAÇÕES!E97</f>
        <v>13.86</v>
      </c>
      <c r="F96" s="158">
        <f>ADAPTAÇÕES!H97</f>
        <v>36.67</v>
      </c>
      <c r="G96" s="159">
        <f>ADAPTAÇÕES!K97</f>
        <v>508.2462</v>
      </c>
      <c r="H96" s="160">
        <f>G96/$G$118</f>
        <v>0.5716154936230515</v>
      </c>
      <c r="I96" s="293"/>
      <c r="J96" s="293"/>
      <c r="K96" s="295"/>
      <c r="L96" s="297"/>
      <c r="M96" s="290">
        <f>G96/$G$30</f>
        <v>1.098360928529828</v>
      </c>
      <c r="N96" s="291"/>
      <c r="O96" s="293"/>
      <c r="P96" s="161">
        <f t="shared" si="67"/>
        <v>609.89544</v>
      </c>
      <c r="Q96" s="162">
        <f>'MEDIÇÃO 1'!W96</f>
        <v>0</v>
      </c>
      <c r="R96" s="410">
        <f>'MEDIÇÃO 1'!X96</f>
        <v>0</v>
      </c>
      <c r="S96" s="410">
        <f>'MEDIÇÃO 1'!Y96</f>
        <v>0</v>
      </c>
      <c r="T96" s="164">
        <f>U96/E96</f>
        <v>0</v>
      </c>
      <c r="U96" s="156">
        <v>0</v>
      </c>
      <c r="V96" s="163">
        <f t="shared" si="62"/>
        <v>0</v>
      </c>
      <c r="W96" s="162">
        <f t="shared" si="63"/>
        <v>0</v>
      </c>
      <c r="X96" s="156">
        <f t="shared" si="64"/>
        <v>0</v>
      </c>
      <c r="Y96" s="163">
        <f t="shared" si="65"/>
        <v>0</v>
      </c>
    </row>
    <row r="97" spans="1:25" s="55" customFormat="1" ht="32.1" customHeight="1">
      <c r="A97" s="360"/>
      <c r="B97" s="373"/>
      <c r="C97" s="339" t="s">
        <v>7520</v>
      </c>
      <c r="D97" s="354" t="str">
        <f>A91</f>
        <v>7.</v>
      </c>
      <c r="E97" s="374"/>
      <c r="F97" s="375"/>
      <c r="G97" s="343">
        <f>SUM(G92:G96)</f>
        <v>10327.4262</v>
      </c>
      <c r="H97" s="160"/>
      <c r="I97" s="293"/>
      <c r="J97" s="293"/>
      <c r="K97" s="295"/>
      <c r="L97" s="297"/>
      <c r="M97" s="290"/>
      <c r="N97" s="291"/>
      <c r="O97" s="293"/>
      <c r="P97" s="161"/>
      <c r="Q97" s="348">
        <f>S97/G97</f>
        <v>0</v>
      </c>
      <c r="R97" s="410">
        <f>'MEDIÇÃO 1'!X97</f>
        <v>0</v>
      </c>
      <c r="S97" s="410">
        <f>'MEDIÇÃO 1'!Y97</f>
        <v>0</v>
      </c>
      <c r="T97" s="348">
        <f>V97/G97</f>
        <v>0</v>
      </c>
      <c r="U97" s="173"/>
      <c r="V97" s="343">
        <f>SUBTOTAL(9,V92:V96)</f>
        <v>0</v>
      </c>
      <c r="W97" s="349">
        <f>Q97+T97</f>
        <v>0</v>
      </c>
      <c r="X97" s="341"/>
      <c r="Y97" s="350">
        <f>S97+V97</f>
        <v>0</v>
      </c>
    </row>
    <row r="98" spans="1:25" s="55" customFormat="1" ht="17.1" customHeight="1">
      <c r="A98" s="246"/>
      <c r="B98" s="241"/>
      <c r="C98" s="247"/>
      <c r="D98" s="241"/>
      <c r="E98" s="188"/>
      <c r="F98" s="274"/>
      <c r="G98" s="275"/>
      <c r="H98" s="160">
        <f>G98/$G$118</f>
        <v>0</v>
      </c>
      <c r="I98" s="293"/>
      <c r="J98" s="293"/>
      <c r="K98" s="295"/>
      <c r="L98" s="297"/>
      <c r="M98" s="290">
        <f>G98/$G$30</f>
        <v>0</v>
      </c>
      <c r="N98" s="291"/>
      <c r="O98" s="293"/>
      <c r="P98" s="161">
        <f aca="true" t="shared" si="68" ref="P98">G98*1.2</f>
        <v>0</v>
      </c>
      <c r="Q98" s="278"/>
      <c r="R98" s="156"/>
      <c r="S98" s="156"/>
      <c r="T98" s="280"/>
      <c r="U98" s="188"/>
      <c r="V98" s="279"/>
      <c r="W98" s="278"/>
      <c r="X98" s="188"/>
      <c r="Y98" s="279"/>
    </row>
    <row r="99" spans="1:25" s="55" customFormat="1" ht="17.1" customHeight="1">
      <c r="A99" s="308" t="str">
        <f>ADAPTAÇÕES!A100</f>
        <v>8.</v>
      </c>
      <c r="B99" s="309"/>
      <c r="C99" s="310" t="str">
        <f>ADAPTAÇÕES!C100</f>
        <v>INSTALAÇÕES DO SISTEMA DE PREVENÇÃO E COMBATE A INCÊNDIO</v>
      </c>
      <c r="D99" s="311"/>
      <c r="E99" s="329"/>
      <c r="F99" s="330"/>
      <c r="G99" s="331"/>
      <c r="H99" s="160"/>
      <c r="I99" s="293"/>
      <c r="J99" s="293"/>
      <c r="K99" s="295"/>
      <c r="L99" s="290"/>
      <c r="M99" s="291"/>
      <c r="N99" s="296"/>
      <c r="O99" s="293"/>
      <c r="P99" s="161"/>
      <c r="Q99" s="334"/>
      <c r="R99" s="156"/>
      <c r="S99" s="156"/>
      <c r="T99" s="334"/>
      <c r="U99" s="335"/>
      <c r="V99" s="336"/>
      <c r="W99" s="334"/>
      <c r="X99" s="335"/>
      <c r="Y99" s="336"/>
    </row>
    <row r="100" spans="1:25" s="55" customFormat="1" ht="62.1" customHeight="1">
      <c r="A100" s="165" t="str">
        <f>ADAPTAÇÕES!A101</f>
        <v>8.01</v>
      </c>
      <c r="B100" s="281" t="str">
        <f>ADAPTAÇÕES!B101</f>
        <v>COTAÇÃO</v>
      </c>
      <c r="C100" s="212" t="str">
        <f>ADAPTAÇÕES!C101</f>
        <v>Reservatório devidamente normatizado de água cilindrico metálico com capacidade de 12.000 litros - Dimensões (D=1,46 m. e H=7,60 m.) inclusive escada com guarda corpo, guarda corpo no topo, boca de visita no teto, escada interna e demais acessórios (registros, saídas e entradas de água).</v>
      </c>
      <c r="D100" s="155" t="str">
        <f>ADAPTAÇÕES!D101</f>
        <v>UN</v>
      </c>
      <c r="E100" s="410">
        <f>ADAPTAÇÕES!E101</f>
        <v>1</v>
      </c>
      <c r="F100" s="158">
        <f>ADAPTAÇÕES!H101</f>
        <v>20800</v>
      </c>
      <c r="G100" s="159">
        <f>ADAPTAÇÕES!K101</f>
        <v>20800</v>
      </c>
      <c r="H100" s="160">
        <f>G100/$G$118</f>
        <v>23.39339136693884</v>
      </c>
      <c r="I100" s="293"/>
      <c r="J100" s="293"/>
      <c r="K100" s="295"/>
      <c r="L100" s="290">
        <f>G100/$G$30</f>
        <v>44.95047343870042</v>
      </c>
      <c r="M100" s="291"/>
      <c r="N100" s="296"/>
      <c r="O100" s="293"/>
      <c r="P100" s="161">
        <f aca="true" t="shared" si="69" ref="P100:P101">G100*1.2</f>
        <v>24960</v>
      </c>
      <c r="Q100" s="162">
        <f>'MEDIÇÃO 1'!W100</f>
        <v>0</v>
      </c>
      <c r="R100" s="410">
        <f>'MEDIÇÃO 1'!X100</f>
        <v>0</v>
      </c>
      <c r="S100" s="410">
        <f>'MEDIÇÃO 1'!Y100</f>
        <v>0</v>
      </c>
      <c r="T100" s="164">
        <f aca="true" t="shared" si="70" ref="T100:T151">U100/E100</f>
        <v>0</v>
      </c>
      <c r="U100" s="156">
        <v>0</v>
      </c>
      <c r="V100" s="163">
        <f aca="true" t="shared" si="71" ref="V100:V151">U100*F100</f>
        <v>0</v>
      </c>
      <c r="W100" s="162">
        <f aca="true" t="shared" si="72" ref="W100:W151">T100+Q100</f>
        <v>0</v>
      </c>
      <c r="X100" s="156">
        <f aca="true" t="shared" si="73" ref="X100:X151">R100+U100</f>
        <v>0</v>
      </c>
      <c r="Y100" s="163">
        <f aca="true" t="shared" si="74" ref="Y100:Y151">V100+S100</f>
        <v>0</v>
      </c>
    </row>
    <row r="101" spans="1:25" s="55" customFormat="1" ht="32.1" customHeight="1">
      <c r="A101" s="165" t="str">
        <f>ADAPTAÇÕES!A102</f>
        <v>8.02</v>
      </c>
      <c r="B101" s="281" t="str">
        <f>ADAPTAÇÕES!B102</f>
        <v>43.10.250</v>
      </c>
      <c r="C101" s="212" t="str">
        <f>ADAPTAÇÕES!C102</f>
        <v>Conjunto motor-bomba (centrífuga) 15 cv, monoestágio, Hman= 30 a 60 mca, Q= 82 a 20 m³/h</v>
      </c>
      <c r="D101" s="155" t="str">
        <f>ADAPTAÇÕES!D102</f>
        <v>UN</v>
      </c>
      <c r="E101" s="410">
        <f>ADAPTAÇÕES!E102</f>
        <v>1</v>
      </c>
      <c r="F101" s="158">
        <f>ADAPTAÇÕES!H102</f>
        <v>8611.66</v>
      </c>
      <c r="G101" s="159">
        <f>ADAPTAÇÕES!K102</f>
        <v>8611.66</v>
      </c>
      <c r="H101" s="160">
        <f>G101/$G$118</f>
        <v>9.685381379760218</v>
      </c>
      <c r="I101" s="293"/>
      <c r="J101" s="293"/>
      <c r="K101" s="295"/>
      <c r="L101" s="297"/>
      <c r="M101" s="290">
        <f>G101/$G$30</f>
        <v>18.610490100630713</v>
      </c>
      <c r="N101" s="291"/>
      <c r="O101" s="293"/>
      <c r="P101" s="161">
        <f t="shared" si="69"/>
        <v>10333.992</v>
      </c>
      <c r="Q101" s="162">
        <f>'MEDIÇÃO 1'!W101</f>
        <v>0</v>
      </c>
      <c r="R101" s="410">
        <f>'MEDIÇÃO 1'!X101</f>
        <v>0</v>
      </c>
      <c r="S101" s="410">
        <f>'MEDIÇÃO 1'!Y101</f>
        <v>0</v>
      </c>
      <c r="T101" s="164">
        <f t="shared" si="70"/>
        <v>0</v>
      </c>
      <c r="U101" s="156">
        <v>0</v>
      </c>
      <c r="V101" s="163">
        <f t="shared" si="71"/>
        <v>0</v>
      </c>
      <c r="W101" s="162">
        <f t="shared" si="72"/>
        <v>0</v>
      </c>
      <c r="X101" s="156">
        <f t="shared" si="73"/>
        <v>0</v>
      </c>
      <c r="Y101" s="163">
        <f t="shared" si="74"/>
        <v>0</v>
      </c>
    </row>
    <row r="102" spans="1:25" s="55" customFormat="1" ht="32.1" customHeight="1">
      <c r="A102" s="165" t="str">
        <f>ADAPTAÇÕES!A103</f>
        <v>8.03</v>
      </c>
      <c r="B102" s="281" t="str">
        <f>ADAPTAÇÕES!B103</f>
        <v>COTAÇÃO</v>
      </c>
      <c r="C102" s="212" t="str">
        <f>ADAPTAÇÕES!C103</f>
        <v>Painel de comando para conjunto motor-bomba</v>
      </c>
      <c r="D102" s="155" t="str">
        <f>ADAPTAÇÕES!D103</f>
        <v>UN</v>
      </c>
      <c r="E102" s="410">
        <f>ADAPTAÇÕES!E103</f>
        <v>1</v>
      </c>
      <c r="F102" s="158">
        <f>ADAPTAÇÕES!H103</f>
        <v>2500</v>
      </c>
      <c r="G102" s="159">
        <f>ADAPTAÇÕES!K103</f>
        <v>2500</v>
      </c>
      <c r="H102" s="160"/>
      <c r="I102" s="293"/>
      <c r="J102" s="293"/>
      <c r="K102" s="295"/>
      <c r="L102" s="297"/>
      <c r="M102" s="290"/>
      <c r="N102" s="291"/>
      <c r="O102" s="293"/>
      <c r="P102" s="161"/>
      <c r="Q102" s="162">
        <f>'MEDIÇÃO 1'!W102</f>
        <v>0</v>
      </c>
      <c r="R102" s="410">
        <f>'MEDIÇÃO 1'!X102</f>
        <v>0</v>
      </c>
      <c r="S102" s="410">
        <f>'MEDIÇÃO 1'!Y102</f>
        <v>0</v>
      </c>
      <c r="T102" s="164">
        <f t="shared" si="70"/>
        <v>0</v>
      </c>
      <c r="U102" s="156">
        <v>0</v>
      </c>
      <c r="V102" s="163">
        <f t="shared" si="71"/>
        <v>0</v>
      </c>
      <c r="W102" s="162">
        <f t="shared" si="72"/>
        <v>0</v>
      </c>
      <c r="X102" s="156">
        <f t="shared" si="73"/>
        <v>0</v>
      </c>
      <c r="Y102" s="163">
        <f t="shared" si="74"/>
        <v>0</v>
      </c>
    </row>
    <row r="103" spans="1:25" s="55" customFormat="1" ht="32.1" customHeight="1">
      <c r="A103" s="165" t="str">
        <f>ADAPTAÇÕES!A104</f>
        <v>8.04</v>
      </c>
      <c r="B103" s="281" t="str">
        <f>ADAPTAÇÕES!B104</f>
        <v>50.10.110</v>
      </c>
      <c r="C103" s="212" t="str">
        <f>ADAPTAÇÕES!C104</f>
        <v>Extintor manual de pó químico seco ABC - capacidade de 4 kg</v>
      </c>
      <c r="D103" s="155" t="str">
        <f>ADAPTAÇÕES!D104</f>
        <v>UN</v>
      </c>
      <c r="E103" s="410">
        <f>ADAPTAÇÕES!E104</f>
        <v>3</v>
      </c>
      <c r="F103" s="158">
        <f>ADAPTAÇÕES!H104</f>
        <v>207.09</v>
      </c>
      <c r="G103" s="159">
        <f>ADAPTAÇÕES!K104</f>
        <v>621.27</v>
      </c>
      <c r="H103" s="160">
        <f>G103/$G$118</f>
        <v>0.6987313583912544</v>
      </c>
      <c r="I103" s="293"/>
      <c r="J103" s="293"/>
      <c r="K103" s="295"/>
      <c r="L103" s="297"/>
      <c r="M103" s="290">
        <f>G103/$G$30</f>
        <v>1.3426144535221831</v>
      </c>
      <c r="N103" s="291"/>
      <c r="O103" s="293"/>
      <c r="P103" s="161">
        <f aca="true" t="shared" si="75" ref="P103:P104">G103*1.2</f>
        <v>745.524</v>
      </c>
      <c r="Q103" s="162">
        <f>'MEDIÇÃO 1'!W103</f>
        <v>0</v>
      </c>
      <c r="R103" s="410">
        <f>'MEDIÇÃO 1'!X103</f>
        <v>0</v>
      </c>
      <c r="S103" s="410">
        <f>'MEDIÇÃO 1'!Y103</f>
        <v>0</v>
      </c>
      <c r="T103" s="164">
        <f t="shared" si="70"/>
        <v>0</v>
      </c>
      <c r="U103" s="156">
        <v>0</v>
      </c>
      <c r="V103" s="163">
        <f t="shared" si="71"/>
        <v>0</v>
      </c>
      <c r="W103" s="162">
        <f t="shared" si="72"/>
        <v>0</v>
      </c>
      <c r="X103" s="156">
        <f t="shared" si="73"/>
        <v>0</v>
      </c>
      <c r="Y103" s="163">
        <f t="shared" si="74"/>
        <v>0</v>
      </c>
    </row>
    <row r="104" spans="1:25" s="55" customFormat="1" ht="32.1" customHeight="1">
      <c r="A104" s="165" t="str">
        <f>ADAPTAÇÕES!A105</f>
        <v>8.05</v>
      </c>
      <c r="B104" s="281" t="str">
        <f>ADAPTAÇÕES!B105</f>
        <v>50.10.100</v>
      </c>
      <c r="C104" s="212" t="str">
        <f>ADAPTAÇÕES!C105</f>
        <v>Extintor manual de água pressurizada - capacidade de 10 litros</v>
      </c>
      <c r="D104" s="155" t="str">
        <f>ADAPTAÇÕES!D105</f>
        <v>UN</v>
      </c>
      <c r="E104" s="410">
        <f>ADAPTAÇÕES!E105</f>
        <v>2</v>
      </c>
      <c r="F104" s="158">
        <f>ADAPTAÇÕES!H105</f>
        <v>176.27</v>
      </c>
      <c r="G104" s="159">
        <f>ADAPTAÇÕES!K105</f>
        <v>352.54</v>
      </c>
      <c r="H104" s="160">
        <f>G104/$G$118</f>
        <v>0.39649549002406825</v>
      </c>
      <c r="I104" s="293"/>
      <c r="J104" s="293"/>
      <c r="K104" s="295"/>
      <c r="L104" s="297"/>
      <c r="M104" s="290">
        <f>G104/$G$30</f>
        <v>0.7618673031768964</v>
      </c>
      <c r="N104" s="291"/>
      <c r="O104" s="293"/>
      <c r="P104" s="161">
        <f t="shared" si="75"/>
        <v>423.048</v>
      </c>
      <c r="Q104" s="162">
        <f>'MEDIÇÃO 1'!W104</f>
        <v>0</v>
      </c>
      <c r="R104" s="410">
        <f>'MEDIÇÃO 1'!X104</f>
        <v>0</v>
      </c>
      <c r="S104" s="410">
        <f>'MEDIÇÃO 1'!Y104</f>
        <v>0</v>
      </c>
      <c r="T104" s="164">
        <f t="shared" si="70"/>
        <v>0</v>
      </c>
      <c r="U104" s="156">
        <v>0</v>
      </c>
      <c r="V104" s="163">
        <f t="shared" si="71"/>
        <v>0</v>
      </c>
      <c r="W104" s="162">
        <f t="shared" si="72"/>
        <v>0</v>
      </c>
      <c r="X104" s="156">
        <f t="shared" si="73"/>
        <v>0</v>
      </c>
      <c r="Y104" s="163">
        <f t="shared" si="74"/>
        <v>0</v>
      </c>
    </row>
    <row r="105" spans="1:25" s="55" customFormat="1" ht="32.1" customHeight="1">
      <c r="A105" s="165" t="str">
        <f>ADAPTAÇÕES!A106</f>
        <v>8.06</v>
      </c>
      <c r="B105" s="281" t="str">
        <f>ADAPTAÇÕES!B106</f>
        <v>50.10.058</v>
      </c>
      <c r="C105" s="212" t="str">
        <f>ADAPTAÇÕES!C106</f>
        <v>Extintor manual de pó químico seco BC - capacidade de 4 kg</v>
      </c>
      <c r="D105" s="155" t="str">
        <f>ADAPTAÇÕES!D106</f>
        <v>UN</v>
      </c>
      <c r="E105" s="410">
        <f>ADAPTAÇÕES!E106</f>
        <v>2</v>
      </c>
      <c r="F105" s="158">
        <f>ADAPTAÇÕES!H106</f>
        <v>176.51</v>
      </c>
      <c r="G105" s="159">
        <f>ADAPTAÇÕES!K106</f>
        <v>353.02</v>
      </c>
      <c r="H105" s="160"/>
      <c r="I105" s="293"/>
      <c r="J105" s="293"/>
      <c r="K105" s="295"/>
      <c r="L105" s="297"/>
      <c r="M105" s="290"/>
      <c r="N105" s="291"/>
      <c r="O105" s="293"/>
      <c r="P105" s="161"/>
      <c r="Q105" s="162">
        <f>'MEDIÇÃO 1'!W105</f>
        <v>0</v>
      </c>
      <c r="R105" s="410">
        <f>'MEDIÇÃO 1'!X105</f>
        <v>0</v>
      </c>
      <c r="S105" s="410">
        <f>'MEDIÇÃO 1'!Y105</f>
        <v>0</v>
      </c>
      <c r="T105" s="164">
        <f t="shared" si="70"/>
        <v>0</v>
      </c>
      <c r="U105" s="156">
        <v>0</v>
      </c>
      <c r="V105" s="163">
        <f t="shared" si="71"/>
        <v>0</v>
      </c>
      <c r="W105" s="162">
        <f t="shared" si="72"/>
        <v>0</v>
      </c>
      <c r="X105" s="156">
        <f t="shared" si="73"/>
        <v>0</v>
      </c>
      <c r="Y105" s="163">
        <f t="shared" si="74"/>
        <v>0</v>
      </c>
    </row>
    <row r="106" spans="1:25" s="55" customFormat="1" ht="32.1" customHeight="1">
      <c r="A106" s="165" t="str">
        <f>ADAPTAÇÕES!A107</f>
        <v>8.07</v>
      </c>
      <c r="B106" s="281" t="str">
        <f>ADAPTAÇÕES!B107</f>
        <v>21006</v>
      </c>
      <c r="C106" s="212" t="str">
        <f>ADAPTAÇÕES!C107</f>
        <v>TUBO ACO CARBONO COM COSTURA, NBR 5580, CLASSE L, DN = 80 MM, E = 3,35 MM, 7,07 KG/M</v>
      </c>
      <c r="D106" s="155" t="str">
        <f>ADAPTAÇÕES!D107</f>
        <v>M</v>
      </c>
      <c r="E106" s="410">
        <f>ADAPTAÇÕES!E107</f>
        <v>54</v>
      </c>
      <c r="F106" s="158">
        <f>ADAPTAÇÕES!H107</f>
        <v>108.49</v>
      </c>
      <c r="G106" s="159">
        <f>ADAPTAÇÕES!K107</f>
        <v>5858.46</v>
      </c>
      <c r="H106" s="160">
        <f>G106/$G$118</f>
        <v>6.58890613401714</v>
      </c>
      <c r="I106" s="293"/>
      <c r="J106" s="293"/>
      <c r="K106" s="295"/>
      <c r="L106" s="297"/>
      <c r="M106" s="290">
        <f>G106/$G$30</f>
        <v>12.660603395273503</v>
      </c>
      <c r="N106" s="291"/>
      <c r="O106" s="293"/>
      <c r="P106" s="161">
        <f aca="true" t="shared" si="76" ref="P106">G106*1.2</f>
        <v>7030.152</v>
      </c>
      <c r="Q106" s="162">
        <f>'MEDIÇÃO 1'!W106</f>
        <v>0</v>
      </c>
      <c r="R106" s="410">
        <f>'MEDIÇÃO 1'!X106</f>
        <v>0</v>
      </c>
      <c r="S106" s="410">
        <f>'MEDIÇÃO 1'!Y106</f>
        <v>0</v>
      </c>
      <c r="T106" s="164">
        <f t="shared" si="70"/>
        <v>0</v>
      </c>
      <c r="U106" s="156">
        <v>0</v>
      </c>
      <c r="V106" s="163">
        <f t="shared" si="71"/>
        <v>0</v>
      </c>
      <c r="W106" s="162">
        <f t="shared" si="72"/>
        <v>0</v>
      </c>
      <c r="X106" s="156">
        <f t="shared" si="73"/>
        <v>0</v>
      </c>
      <c r="Y106" s="163">
        <f t="shared" si="74"/>
        <v>0</v>
      </c>
    </row>
    <row r="107" spans="1:25" s="55" customFormat="1" ht="32.1" customHeight="1">
      <c r="A107" s="165" t="str">
        <f>ADAPTAÇÕES!A108</f>
        <v>8.08</v>
      </c>
      <c r="B107" s="281" t="str">
        <f>ADAPTAÇÕES!B108</f>
        <v>28.20.850</v>
      </c>
      <c r="C107" s="212" t="str">
        <f>ADAPTAÇÕES!C108</f>
        <v>Barra antipânico para porta dupla com travamentos horizontal e vertical completa, com maçaneta tipo alavanca e chave, para vãos de 1,70 a 2,60 m</v>
      </c>
      <c r="D107" s="155" t="str">
        <f>ADAPTAÇÕES!D108</f>
        <v>CJ</v>
      </c>
      <c r="E107" s="410">
        <f>ADAPTAÇÕES!E108</f>
        <v>1</v>
      </c>
      <c r="F107" s="158">
        <f>ADAPTAÇÕES!H108</f>
        <v>1435.77</v>
      </c>
      <c r="G107" s="159">
        <f>ADAPTAÇÕES!K108</f>
        <v>1435.77</v>
      </c>
      <c r="H107" s="160"/>
      <c r="I107" s="293"/>
      <c r="J107" s="293"/>
      <c r="K107" s="295"/>
      <c r="L107" s="297"/>
      <c r="M107" s="290"/>
      <c r="N107" s="291"/>
      <c r="O107" s="293"/>
      <c r="P107" s="161"/>
      <c r="Q107" s="162">
        <f>'MEDIÇÃO 1'!W107</f>
        <v>0</v>
      </c>
      <c r="R107" s="410">
        <f>'MEDIÇÃO 1'!X107</f>
        <v>0</v>
      </c>
      <c r="S107" s="410">
        <f>'MEDIÇÃO 1'!Y107</f>
        <v>0</v>
      </c>
      <c r="T107" s="164">
        <f t="shared" si="70"/>
        <v>0</v>
      </c>
      <c r="U107" s="156">
        <v>0</v>
      </c>
      <c r="V107" s="163">
        <f t="shared" si="71"/>
        <v>0</v>
      </c>
      <c r="W107" s="162">
        <f t="shared" si="72"/>
        <v>0</v>
      </c>
      <c r="X107" s="156">
        <f t="shared" si="73"/>
        <v>0</v>
      </c>
      <c r="Y107" s="163">
        <f t="shared" si="74"/>
        <v>0</v>
      </c>
    </row>
    <row r="108" spans="1:25" s="55" customFormat="1" ht="32.1" customHeight="1">
      <c r="A108" s="165" t="str">
        <f>ADAPTAÇÕES!A109</f>
        <v>8.09</v>
      </c>
      <c r="B108" s="281" t="str">
        <f>ADAPTAÇÕES!B109</f>
        <v>50.05.270</v>
      </c>
      <c r="C108" s="212" t="str">
        <f>ADAPTAÇÕES!C109</f>
        <v>Central de detecção e alarme de incêndio completa, autonomia de 1 hora para 12 laços, 220 V/12 V</v>
      </c>
      <c r="D108" s="155" t="str">
        <f>ADAPTAÇÕES!D109</f>
        <v>UN</v>
      </c>
      <c r="E108" s="410">
        <f>ADAPTAÇÕES!E109</f>
        <v>1</v>
      </c>
      <c r="F108" s="158">
        <f>ADAPTAÇÕES!H109</f>
        <v>771.22</v>
      </c>
      <c r="G108" s="159">
        <f>ADAPTAÇÕES!K109</f>
        <v>771.22</v>
      </c>
      <c r="H108" s="160">
        <f>G108/$G$118</f>
        <v>0.8673774658658929</v>
      </c>
      <c r="I108" s="293"/>
      <c r="J108" s="293"/>
      <c r="K108" s="295"/>
      <c r="L108" s="297"/>
      <c r="M108" s="290">
        <f>G108/$G$30</f>
        <v>1.6666684675670451</v>
      </c>
      <c r="N108" s="291"/>
      <c r="O108" s="293"/>
      <c r="P108" s="161">
        <f aca="true" t="shared" si="77" ref="P108:P109">G108*1.2</f>
        <v>925.4639999999999</v>
      </c>
      <c r="Q108" s="162">
        <f>'MEDIÇÃO 1'!W108</f>
        <v>0</v>
      </c>
      <c r="R108" s="410">
        <f>'MEDIÇÃO 1'!X108</f>
        <v>0</v>
      </c>
      <c r="S108" s="410">
        <f>'MEDIÇÃO 1'!Y108</f>
        <v>0</v>
      </c>
      <c r="T108" s="164">
        <f t="shared" si="70"/>
        <v>0</v>
      </c>
      <c r="U108" s="156">
        <v>0</v>
      </c>
      <c r="V108" s="163">
        <f t="shared" si="71"/>
        <v>0</v>
      </c>
      <c r="W108" s="162">
        <f t="shared" si="72"/>
        <v>0</v>
      </c>
      <c r="X108" s="156">
        <f t="shared" si="73"/>
        <v>0</v>
      </c>
      <c r="Y108" s="163">
        <f t="shared" si="74"/>
        <v>0</v>
      </c>
    </row>
    <row r="109" spans="1:25" s="55" customFormat="1" ht="32.1" customHeight="1">
      <c r="A109" s="165" t="str">
        <f>ADAPTAÇÕES!A110</f>
        <v>8.10</v>
      </c>
      <c r="B109" s="281" t="str">
        <f>ADAPTAÇÕES!B110</f>
        <v>50.05.170</v>
      </c>
      <c r="C109" s="212" t="str">
        <f>ADAPTAÇÕES!C110</f>
        <v>Acionador manual tipo quebra vidro, em caixa plástica</v>
      </c>
      <c r="D109" s="155" t="str">
        <f>ADAPTAÇÕES!D110</f>
        <v>UN</v>
      </c>
      <c r="E109" s="410">
        <f>ADAPTAÇÕES!E110</f>
        <v>2</v>
      </c>
      <c r="F109" s="158">
        <f>ADAPTAÇÕES!H110</f>
        <v>86.28</v>
      </c>
      <c r="G109" s="159">
        <f>ADAPTAÇÕES!K110</f>
        <v>172.56</v>
      </c>
      <c r="H109" s="160">
        <f>G109/$G$118</f>
        <v>0.19407517376341185</v>
      </c>
      <c r="I109" s="293"/>
      <c r="J109" s="293"/>
      <c r="K109" s="295"/>
      <c r="L109" s="297"/>
      <c r="M109" s="290">
        <f>G109/$G$30</f>
        <v>0.3729160431049108</v>
      </c>
      <c r="N109" s="291"/>
      <c r="O109" s="293"/>
      <c r="P109" s="161">
        <f t="shared" si="77"/>
        <v>207.072</v>
      </c>
      <c r="Q109" s="162">
        <f>'MEDIÇÃO 1'!W109</f>
        <v>0</v>
      </c>
      <c r="R109" s="410">
        <f>'MEDIÇÃO 1'!X109</f>
        <v>0</v>
      </c>
      <c r="S109" s="410">
        <f>'MEDIÇÃO 1'!Y109</f>
        <v>0</v>
      </c>
      <c r="T109" s="164">
        <f t="shared" si="70"/>
        <v>0</v>
      </c>
      <c r="U109" s="156">
        <v>0</v>
      </c>
      <c r="V109" s="163">
        <f t="shared" si="71"/>
        <v>0</v>
      </c>
      <c r="W109" s="162">
        <f t="shared" si="72"/>
        <v>0</v>
      </c>
      <c r="X109" s="156">
        <f t="shared" si="73"/>
        <v>0</v>
      </c>
      <c r="Y109" s="163">
        <f t="shared" si="74"/>
        <v>0</v>
      </c>
    </row>
    <row r="110" spans="1:25" s="55" customFormat="1" ht="32.1" customHeight="1">
      <c r="A110" s="165" t="str">
        <f>ADAPTAÇÕES!A111</f>
        <v>8.11</v>
      </c>
      <c r="B110" s="281" t="str">
        <f>ADAPTAÇÕES!B111</f>
        <v>50.05.170</v>
      </c>
      <c r="C110" s="212" t="str">
        <f>ADAPTAÇÕES!C111</f>
        <v>Acionador manual tipo quebra vidro, em caixa plástica</v>
      </c>
      <c r="D110" s="155" t="str">
        <f>ADAPTAÇÕES!D111</f>
        <v>UN</v>
      </c>
      <c r="E110" s="410">
        <f>ADAPTAÇÕES!E111</f>
        <v>2</v>
      </c>
      <c r="F110" s="158">
        <f>ADAPTAÇÕES!H111</f>
        <v>86.28</v>
      </c>
      <c r="G110" s="159">
        <f>ADAPTAÇÕES!K111</f>
        <v>172.56</v>
      </c>
      <c r="H110" s="160"/>
      <c r="I110" s="293"/>
      <c r="J110" s="293"/>
      <c r="K110" s="295"/>
      <c r="L110" s="297"/>
      <c r="M110" s="290"/>
      <c r="N110" s="291"/>
      <c r="O110" s="293"/>
      <c r="P110" s="161"/>
      <c r="Q110" s="162">
        <f>'MEDIÇÃO 1'!W110</f>
        <v>0</v>
      </c>
      <c r="R110" s="410">
        <f>'MEDIÇÃO 1'!X110</f>
        <v>0</v>
      </c>
      <c r="S110" s="410">
        <f>'MEDIÇÃO 1'!Y110</f>
        <v>0</v>
      </c>
      <c r="T110" s="164">
        <f t="shared" si="70"/>
        <v>0</v>
      </c>
      <c r="U110" s="156">
        <v>0</v>
      </c>
      <c r="V110" s="163">
        <f t="shared" si="71"/>
        <v>0</v>
      </c>
      <c r="W110" s="162">
        <f t="shared" si="72"/>
        <v>0</v>
      </c>
      <c r="X110" s="156">
        <f t="shared" si="73"/>
        <v>0</v>
      </c>
      <c r="Y110" s="163">
        <f t="shared" si="74"/>
        <v>0</v>
      </c>
    </row>
    <row r="111" spans="1:25" s="55" customFormat="1" ht="32.1" customHeight="1">
      <c r="A111" s="165" t="str">
        <f>ADAPTAÇÕES!A112</f>
        <v>8.12</v>
      </c>
      <c r="B111" s="281" t="str">
        <f>ADAPTAÇÕES!B112</f>
        <v>50.05.280</v>
      </c>
      <c r="C111" s="212" t="str">
        <f>ADAPTAÇÕES!C112</f>
        <v>Sirene tipo corneta de 12 V</v>
      </c>
      <c r="D111" s="155" t="str">
        <f>ADAPTAÇÕES!D112</f>
        <v>UN</v>
      </c>
      <c r="E111" s="410">
        <f>ADAPTAÇÕES!E112</f>
        <v>2</v>
      </c>
      <c r="F111" s="158">
        <f>ADAPTAÇÕES!H112</f>
        <v>59.28</v>
      </c>
      <c r="G111" s="159">
        <f>ADAPTAÇÕES!K112</f>
        <v>118.56</v>
      </c>
      <c r="H111" s="160">
        <f>G111/$G$118</f>
        <v>0.1333423307915514</v>
      </c>
      <c r="I111" s="293"/>
      <c r="J111" s="293"/>
      <c r="K111" s="295"/>
      <c r="L111" s="297"/>
      <c r="M111" s="290">
        <f>G111/$G$30</f>
        <v>0.2562176986005924</v>
      </c>
      <c r="N111" s="291"/>
      <c r="O111" s="293"/>
      <c r="P111" s="161">
        <f aca="true" t="shared" si="78" ref="P111">G111*1.2</f>
        <v>142.272</v>
      </c>
      <c r="Q111" s="162">
        <f>'MEDIÇÃO 1'!W111</f>
        <v>0</v>
      </c>
      <c r="R111" s="410">
        <f>'MEDIÇÃO 1'!X111</f>
        <v>0</v>
      </c>
      <c r="S111" s="410">
        <f>'MEDIÇÃO 1'!Y111</f>
        <v>0</v>
      </c>
      <c r="T111" s="164">
        <f t="shared" si="70"/>
        <v>0</v>
      </c>
      <c r="U111" s="156">
        <v>0</v>
      </c>
      <c r="V111" s="163">
        <f t="shared" si="71"/>
        <v>0</v>
      </c>
      <c r="W111" s="162">
        <f t="shared" si="72"/>
        <v>0</v>
      </c>
      <c r="X111" s="156">
        <f t="shared" si="73"/>
        <v>0</v>
      </c>
      <c r="Y111" s="163">
        <f t="shared" si="74"/>
        <v>0</v>
      </c>
    </row>
    <row r="112" spans="1:25" s="55" customFormat="1" ht="32.1" customHeight="1">
      <c r="A112" s="165" t="str">
        <f>ADAPTAÇÕES!A113</f>
        <v>8.13</v>
      </c>
      <c r="B112" s="281" t="str">
        <f>ADAPTAÇÕES!B113</f>
        <v>50.01.060</v>
      </c>
      <c r="C112" s="212" t="str">
        <f>ADAPTAÇÕES!C113</f>
        <v>Abrigo para hidrante/mangueira (embutir e externo)</v>
      </c>
      <c r="D112" s="155" t="str">
        <f>ADAPTAÇÕES!D113</f>
        <v>UN</v>
      </c>
      <c r="E112" s="410">
        <f>ADAPTAÇÕES!E113</f>
        <v>2</v>
      </c>
      <c r="F112" s="158">
        <f>ADAPTAÇÕES!H113</f>
        <v>488.91</v>
      </c>
      <c r="G112" s="159">
        <f>ADAPTAÇÕES!K113</f>
        <v>977.82</v>
      </c>
      <c r="H112" s="160"/>
      <c r="I112" s="293"/>
      <c r="J112" s="293"/>
      <c r="K112" s="295"/>
      <c r="L112" s="297"/>
      <c r="M112" s="290"/>
      <c r="N112" s="291"/>
      <c r="O112" s="293"/>
      <c r="P112" s="161"/>
      <c r="Q112" s="162">
        <f>'MEDIÇÃO 1'!W112</f>
        <v>0</v>
      </c>
      <c r="R112" s="410">
        <f>'MEDIÇÃO 1'!X112</f>
        <v>0</v>
      </c>
      <c r="S112" s="410">
        <f>'MEDIÇÃO 1'!Y112</f>
        <v>0</v>
      </c>
      <c r="T112" s="164">
        <f t="shared" si="70"/>
        <v>0</v>
      </c>
      <c r="U112" s="156">
        <v>0</v>
      </c>
      <c r="V112" s="163">
        <f t="shared" si="71"/>
        <v>0</v>
      </c>
      <c r="W112" s="162">
        <f t="shared" si="72"/>
        <v>0</v>
      </c>
      <c r="X112" s="156">
        <f t="shared" si="73"/>
        <v>0</v>
      </c>
      <c r="Y112" s="163">
        <f t="shared" si="74"/>
        <v>0</v>
      </c>
    </row>
    <row r="113" spans="1:25" s="55" customFormat="1" ht="32.1" customHeight="1">
      <c r="A113" s="165" t="str">
        <f>ADAPTAÇÕES!A114</f>
        <v>8.14</v>
      </c>
      <c r="B113" s="281" t="str">
        <f>ADAPTAÇÕES!B114</f>
        <v>COTAÇÃO</v>
      </c>
      <c r="C113" s="212" t="str">
        <f>ADAPTAÇÕES!C114</f>
        <v>Abrigo para recalque</v>
      </c>
      <c r="D113" s="155" t="str">
        <f>ADAPTAÇÕES!D114</f>
        <v>UN</v>
      </c>
      <c r="E113" s="410">
        <f>ADAPTAÇÕES!E114</f>
        <v>1</v>
      </c>
      <c r="F113" s="158">
        <f>ADAPTAÇÕES!H114</f>
        <v>350</v>
      </c>
      <c r="G113" s="159">
        <f>ADAPTAÇÕES!K114</f>
        <v>350</v>
      </c>
      <c r="H113" s="160">
        <f>G113/$G$118</f>
        <v>0.39363879703983623</v>
      </c>
      <c r="I113" s="293"/>
      <c r="J113" s="293"/>
      <c r="K113" s="295"/>
      <c r="L113" s="297"/>
      <c r="M113" s="290">
        <f>G113/$G$30</f>
        <v>0.7563781588242859</v>
      </c>
      <c r="N113" s="291"/>
      <c r="O113" s="293"/>
      <c r="P113" s="161">
        <f aca="true" t="shared" si="79" ref="P113:P114">G113*1.2</f>
        <v>420</v>
      </c>
      <c r="Q113" s="162">
        <f>'MEDIÇÃO 1'!W113</f>
        <v>0</v>
      </c>
      <c r="R113" s="410">
        <f>'MEDIÇÃO 1'!X113</f>
        <v>0</v>
      </c>
      <c r="S113" s="410">
        <f>'MEDIÇÃO 1'!Y113</f>
        <v>0</v>
      </c>
      <c r="T113" s="164">
        <f t="shared" si="70"/>
        <v>0</v>
      </c>
      <c r="U113" s="156">
        <v>0</v>
      </c>
      <c r="V113" s="163">
        <f t="shared" si="71"/>
        <v>0</v>
      </c>
      <c r="W113" s="162">
        <f t="shared" si="72"/>
        <v>0</v>
      </c>
      <c r="X113" s="156">
        <f t="shared" si="73"/>
        <v>0</v>
      </c>
      <c r="Y113" s="163">
        <f t="shared" si="74"/>
        <v>0</v>
      </c>
    </row>
    <row r="114" spans="1:25" s="55" customFormat="1" ht="32.1" customHeight="1">
      <c r="A114" s="165" t="str">
        <f>ADAPTAÇÕES!A115</f>
        <v>8.15</v>
      </c>
      <c r="B114" s="281" t="str">
        <f>ADAPTAÇÕES!B115</f>
        <v>50.01.160</v>
      </c>
      <c r="C114" s="212" t="str">
        <f>ADAPTAÇÕES!C115</f>
        <v>Adaptador de engate rápido em latão de 2 1/2´ x 1 1/2´</v>
      </c>
      <c r="D114" s="155" t="str">
        <f>ADAPTAÇÕES!D115</f>
        <v>UN</v>
      </c>
      <c r="E114" s="410">
        <f>ADAPTAÇÕES!E115</f>
        <v>2</v>
      </c>
      <c r="F114" s="158">
        <f>ADAPTAÇÕES!H115</f>
        <v>68.66</v>
      </c>
      <c r="G114" s="159">
        <f>ADAPTAÇÕES!K115</f>
        <v>137.32</v>
      </c>
      <c r="H114" s="160">
        <f>G114/$G$118</f>
        <v>0.1544413703128866</v>
      </c>
      <c r="I114" s="293"/>
      <c r="J114" s="293"/>
      <c r="K114" s="295"/>
      <c r="L114" s="297"/>
      <c r="M114" s="290">
        <f>G114/$G$30</f>
        <v>0.2967595679135741</v>
      </c>
      <c r="N114" s="291"/>
      <c r="O114" s="293"/>
      <c r="P114" s="161">
        <f t="shared" si="79"/>
        <v>164.784</v>
      </c>
      <c r="Q114" s="162">
        <f>'MEDIÇÃO 1'!W114</f>
        <v>0</v>
      </c>
      <c r="R114" s="410">
        <f>'MEDIÇÃO 1'!X114</f>
        <v>0</v>
      </c>
      <c r="S114" s="410">
        <f>'MEDIÇÃO 1'!Y114</f>
        <v>0</v>
      </c>
      <c r="T114" s="164">
        <f t="shared" si="70"/>
        <v>0</v>
      </c>
      <c r="U114" s="156">
        <v>0</v>
      </c>
      <c r="V114" s="163">
        <f t="shared" si="71"/>
        <v>0</v>
      </c>
      <c r="W114" s="162">
        <f t="shared" si="72"/>
        <v>0</v>
      </c>
      <c r="X114" s="156">
        <f t="shared" si="73"/>
        <v>0</v>
      </c>
      <c r="Y114" s="163">
        <f t="shared" si="74"/>
        <v>0</v>
      </c>
    </row>
    <row r="115" spans="1:25" s="55" customFormat="1" ht="32.1" customHeight="1">
      <c r="A115" s="165" t="str">
        <f>ADAPTAÇÕES!A116</f>
        <v>8.16</v>
      </c>
      <c r="B115" s="281" t="str">
        <f>ADAPTAÇÕES!B116</f>
        <v>21029</v>
      </c>
      <c r="C115" s="212" t="str">
        <f>ADAPTAÇÕES!C116</f>
        <v>MANGUEIRA DE INCENDIO, TIPO 1, DE 1 1/2", COMPRIMENTO = 15 M, TECIDO EM FIO DE POLIESTER E TUBO INTERNO EM BORRACHA SINTETICA, COM UNIOES ENGATE RAPIDO</v>
      </c>
      <c r="D115" s="155" t="str">
        <f>ADAPTAÇÕES!D116</f>
        <v>UN</v>
      </c>
      <c r="E115" s="410">
        <f>ADAPTAÇÕES!E116</f>
        <v>4</v>
      </c>
      <c r="F115" s="158">
        <f>ADAPTAÇÕES!H116</f>
        <v>334.88</v>
      </c>
      <c r="G115" s="159">
        <f>ADAPTAÇÕES!K116</f>
        <v>1339.52</v>
      </c>
      <c r="H115" s="160"/>
      <c r="I115" s="293"/>
      <c r="J115" s="293"/>
      <c r="K115" s="295"/>
      <c r="L115" s="297"/>
      <c r="M115" s="290"/>
      <c r="N115" s="291"/>
      <c r="O115" s="293"/>
      <c r="P115" s="161"/>
      <c r="Q115" s="162">
        <f>'MEDIÇÃO 1'!W115</f>
        <v>0</v>
      </c>
      <c r="R115" s="410">
        <f>'MEDIÇÃO 1'!X115</f>
        <v>0</v>
      </c>
      <c r="S115" s="410">
        <f>'MEDIÇÃO 1'!Y115</f>
        <v>0</v>
      </c>
      <c r="T115" s="164">
        <f t="shared" si="70"/>
        <v>0</v>
      </c>
      <c r="U115" s="156">
        <v>0</v>
      </c>
      <c r="V115" s="163">
        <f t="shared" si="71"/>
        <v>0</v>
      </c>
      <c r="W115" s="162">
        <f t="shared" si="72"/>
        <v>0</v>
      </c>
      <c r="X115" s="156">
        <f t="shared" si="73"/>
        <v>0</v>
      </c>
      <c r="Y115" s="163">
        <f t="shared" si="74"/>
        <v>0</v>
      </c>
    </row>
    <row r="116" spans="1:25" s="359" customFormat="1" ht="32.1" customHeight="1">
      <c r="A116" s="165" t="str">
        <f>ADAPTAÇÕES!A117</f>
        <v>8.17</v>
      </c>
      <c r="B116" s="281" t="str">
        <f>ADAPTAÇÕES!B117</f>
        <v>10904</v>
      </c>
      <c r="C116" s="212" t="str">
        <f>ADAPTAÇÕES!C117</f>
        <v>REGISTRO OU VALVULA GLOBO ANGULAR EM LATAO, PARA HIDRANTES EM INSTALACAO PREDIAL DE INCENDIO, 45 GRAUS, DIAMETRO DE 2 1/2", COM VOLANTE, CLASSE DE PRESSAO DE ATE 200 PSI</v>
      </c>
      <c r="D116" s="155" t="str">
        <f>ADAPTAÇÕES!D117</f>
        <v>UN</v>
      </c>
      <c r="E116" s="410">
        <f>ADAPTAÇÕES!E117</f>
        <v>3</v>
      </c>
      <c r="F116" s="158">
        <f>ADAPTAÇÕES!H117</f>
        <v>233</v>
      </c>
      <c r="G116" s="159">
        <f>ADAPTAÇÕES!K117</f>
        <v>699</v>
      </c>
      <c r="H116" s="344">
        <f>SUBTOTAL(9,H96:H115)</f>
        <v>43.07739636052815</v>
      </c>
      <c r="I116" s="170"/>
      <c r="J116" s="167">
        <f>G116*1.2</f>
        <v>838.8</v>
      </c>
      <c r="K116" s="168">
        <f>SUM(K96:K115)*$J$30</f>
        <v>0</v>
      </c>
      <c r="L116" s="168">
        <f>SUM(L96:L115)*$J$30</f>
        <v>24959.999999999996</v>
      </c>
      <c r="M116" s="168">
        <f>SUM(M96:M115)*$J$30</f>
        <v>21002.203439999994</v>
      </c>
      <c r="N116" s="168">
        <f>SUM(N96:N115)*$J$30</f>
        <v>0</v>
      </c>
      <c r="O116" s="170"/>
      <c r="P116" s="169">
        <f>SUBTOTAL(9,P96:P115)</f>
        <v>45962.20344</v>
      </c>
      <c r="Q116" s="162">
        <f>'MEDIÇÃO 1'!W116</f>
        <v>0</v>
      </c>
      <c r="R116" s="410">
        <f>'MEDIÇÃO 1'!X116</f>
        <v>0</v>
      </c>
      <c r="S116" s="410">
        <f>'MEDIÇÃO 1'!Y116</f>
        <v>0</v>
      </c>
      <c r="T116" s="164">
        <f t="shared" si="70"/>
        <v>0</v>
      </c>
      <c r="U116" s="156">
        <v>0</v>
      </c>
      <c r="V116" s="163">
        <f t="shared" si="71"/>
        <v>0</v>
      </c>
      <c r="W116" s="162">
        <f t="shared" si="72"/>
        <v>0</v>
      </c>
      <c r="X116" s="156">
        <f t="shared" si="73"/>
        <v>0</v>
      </c>
      <c r="Y116" s="163">
        <f t="shared" si="74"/>
        <v>0</v>
      </c>
    </row>
    <row r="117" spans="1:25" s="55" customFormat="1" ht="32.1" customHeight="1" thickBot="1">
      <c r="A117" s="165" t="str">
        <f>ADAPTAÇÕES!A118</f>
        <v>8.18</v>
      </c>
      <c r="B117" s="281" t="str">
        <f>ADAPTAÇÕES!B118</f>
        <v>47.01.070</v>
      </c>
      <c r="C117" s="212" t="str">
        <f>ADAPTAÇÕES!C118</f>
        <v>Registro de gaveta em latão fundido sem acabamento, DN= 2 1/2´</v>
      </c>
      <c r="D117" s="155" t="str">
        <f>ADAPTAÇÕES!D118</f>
        <v>UN</v>
      </c>
      <c r="E117" s="410">
        <f>ADAPTAÇÕES!E118</f>
        <v>2</v>
      </c>
      <c r="F117" s="158">
        <f>ADAPTAÇÕES!H118</f>
        <v>378.29</v>
      </c>
      <c r="G117" s="159">
        <f>ADAPTAÇÕES!K118</f>
        <v>756.58</v>
      </c>
      <c r="H117" s="16"/>
      <c r="K117" s="301" t="e">
        <f>#REF!+#REF!+#REF!+#REF!+#REF!+K30</f>
        <v>#REF!</v>
      </c>
      <c r="L117" s="302" t="e">
        <f>#REF!+#REF!+#REF!+#REF!+#REF!+L30</f>
        <v>#REF!</v>
      </c>
      <c r="M117" s="303" t="e">
        <f>#REF!+#REF!+#REF!+#REF!+#REF!+M30</f>
        <v>#REF!</v>
      </c>
      <c r="N117" s="304" t="e">
        <f>#REF!+#REF!+#REF!+#REF!+#REF!+N30</f>
        <v>#REF!</v>
      </c>
      <c r="Q117" s="162">
        <f>'MEDIÇÃO 1'!W117</f>
        <v>0</v>
      </c>
      <c r="R117" s="410">
        <f>'MEDIÇÃO 1'!X117</f>
        <v>0</v>
      </c>
      <c r="S117" s="410">
        <f>'MEDIÇÃO 1'!Y117</f>
        <v>0</v>
      </c>
      <c r="T117" s="164">
        <f t="shared" si="70"/>
        <v>0</v>
      </c>
      <c r="U117" s="156">
        <v>0</v>
      </c>
      <c r="V117" s="163">
        <f t="shared" si="71"/>
        <v>0</v>
      </c>
      <c r="W117" s="162">
        <f t="shared" si="72"/>
        <v>0</v>
      </c>
      <c r="X117" s="156">
        <f t="shared" si="73"/>
        <v>0</v>
      </c>
      <c r="Y117" s="163">
        <f t="shared" si="74"/>
        <v>0</v>
      </c>
    </row>
    <row r="118" spans="1:25" s="316" customFormat="1" ht="32.1" customHeight="1" thickBot="1" thickTop="1">
      <c r="A118" s="165" t="str">
        <f>ADAPTAÇÕES!A119</f>
        <v>8.19</v>
      </c>
      <c r="B118" s="281" t="str">
        <f>ADAPTAÇÕES!B119</f>
        <v>47.05.060</v>
      </c>
      <c r="C118" s="212" t="str">
        <f>ADAPTAÇÕES!C119</f>
        <v>Válvula de retenção horizontal em bronze, DN= 2 1/2´</v>
      </c>
      <c r="D118" s="155" t="str">
        <f>ADAPTAÇÕES!D119</f>
        <v>UN</v>
      </c>
      <c r="E118" s="410">
        <f>ADAPTAÇÕES!E119</f>
        <v>2</v>
      </c>
      <c r="F118" s="158">
        <f>ADAPTAÇÕES!H119</f>
        <v>444.57</v>
      </c>
      <c r="G118" s="159">
        <f>ADAPTAÇÕES!K119</f>
        <v>889.14</v>
      </c>
      <c r="H118" s="364">
        <v>1</v>
      </c>
      <c r="K118" s="365"/>
      <c r="Q118" s="162">
        <f>'MEDIÇÃO 1'!W118</f>
        <v>0</v>
      </c>
      <c r="R118" s="410">
        <f>'MEDIÇÃO 1'!X118</f>
        <v>0</v>
      </c>
      <c r="S118" s="410">
        <f>'MEDIÇÃO 1'!Y118</f>
        <v>0</v>
      </c>
      <c r="T118" s="164">
        <f t="shared" si="70"/>
        <v>0</v>
      </c>
      <c r="U118" s="156">
        <v>0</v>
      </c>
      <c r="V118" s="163">
        <f t="shared" si="71"/>
        <v>0</v>
      </c>
      <c r="W118" s="162">
        <f t="shared" si="72"/>
        <v>0</v>
      </c>
      <c r="X118" s="156">
        <f t="shared" si="73"/>
        <v>0</v>
      </c>
      <c r="Y118" s="163">
        <f t="shared" si="74"/>
        <v>0</v>
      </c>
    </row>
    <row r="119" spans="1:27" s="316" customFormat="1" ht="32.1" customHeight="1" thickBot="1" thickTop="1">
      <c r="A119" s="165" t="str">
        <f>ADAPTAÇÕES!A120</f>
        <v>8.20</v>
      </c>
      <c r="B119" s="281" t="str">
        <f>ADAPTAÇÕES!B120</f>
        <v>4208</v>
      </c>
      <c r="C119" s="212" t="str">
        <f>ADAPTAÇÕES!C120</f>
        <v>NIPLE DE FERRO GALVANIZADO, COM ROSCA BSP, DE 2 1/2"</v>
      </c>
      <c r="D119" s="155" t="str">
        <f>ADAPTAÇÕES!D120</f>
        <v>UN</v>
      </c>
      <c r="E119" s="410">
        <f>ADAPTAÇÕES!E120</f>
        <v>4</v>
      </c>
      <c r="F119" s="158">
        <f>ADAPTAÇÕES!H120</f>
        <v>55.81</v>
      </c>
      <c r="G119" s="159">
        <f>ADAPTAÇÕES!K120</f>
        <v>223.24</v>
      </c>
      <c r="H119" s="364">
        <f>G119/G118</f>
        <v>0.2510740715747801</v>
      </c>
      <c r="J119" s="213" t="e">
        <f>#REF!+#REF!+#REF!+#REF!+J25+#REF!</f>
        <v>#REF!</v>
      </c>
      <c r="K119" s="365"/>
      <c r="P119" s="368">
        <f>SUBTOTAL(9,P9:P29)</f>
        <v>11964.32676</v>
      </c>
      <c r="Q119" s="162">
        <f>'MEDIÇÃO 1'!W119</f>
        <v>0</v>
      </c>
      <c r="R119" s="410">
        <f>'MEDIÇÃO 1'!X119</f>
        <v>0</v>
      </c>
      <c r="S119" s="410">
        <f>'MEDIÇÃO 1'!Y119</f>
        <v>0</v>
      </c>
      <c r="T119" s="164">
        <f t="shared" si="70"/>
        <v>0</v>
      </c>
      <c r="U119" s="156">
        <v>0</v>
      </c>
      <c r="V119" s="163">
        <f t="shared" si="71"/>
        <v>0</v>
      </c>
      <c r="W119" s="162">
        <f t="shared" si="72"/>
        <v>0</v>
      </c>
      <c r="X119" s="156">
        <f t="shared" si="73"/>
        <v>0</v>
      </c>
      <c r="Y119" s="163">
        <f t="shared" si="74"/>
        <v>0</v>
      </c>
      <c r="AA119" s="24"/>
    </row>
    <row r="120" spans="1:25" s="5" customFormat="1" ht="32.1" customHeight="1" thickTop="1">
      <c r="A120" s="165" t="str">
        <f>ADAPTAÇÕES!A121</f>
        <v>8.21</v>
      </c>
      <c r="B120" s="281" t="str">
        <f>ADAPTAÇÕES!B121</f>
        <v>20972</v>
      </c>
      <c r="C120" s="212" t="str">
        <f>ADAPTAÇÕES!C121</f>
        <v>REDUCAO FIXA TIPO STORZ, ENGATE RAPIDO 2.1/2" X 1.1/2", EM LATAO, PARA INSTALACAO PREDIAL COMBATE A INCENDIO PREDIAL</v>
      </c>
      <c r="D120" s="155" t="str">
        <f>ADAPTAÇÕES!D121</f>
        <v>UN</v>
      </c>
      <c r="E120" s="410">
        <f>ADAPTAÇÕES!E121</f>
        <v>3</v>
      </c>
      <c r="F120" s="158">
        <f>ADAPTAÇÕES!H121</f>
        <v>166.42</v>
      </c>
      <c r="G120" s="159">
        <f>ADAPTAÇÕES!K121</f>
        <v>499.26</v>
      </c>
      <c r="K120" s="17"/>
      <c r="Q120" s="162">
        <f>'MEDIÇÃO 1'!W120</f>
        <v>0</v>
      </c>
      <c r="R120" s="410">
        <f>'MEDIÇÃO 1'!X120</f>
        <v>0</v>
      </c>
      <c r="S120" s="410">
        <f>'MEDIÇÃO 1'!Y120</f>
        <v>0</v>
      </c>
      <c r="T120" s="164">
        <f t="shared" si="70"/>
        <v>0</v>
      </c>
      <c r="U120" s="156">
        <v>0</v>
      </c>
      <c r="V120" s="163">
        <f t="shared" si="71"/>
        <v>0</v>
      </c>
      <c r="W120" s="162">
        <f t="shared" si="72"/>
        <v>0</v>
      </c>
      <c r="X120" s="156">
        <f t="shared" si="73"/>
        <v>0</v>
      </c>
      <c r="Y120" s="163">
        <f t="shared" si="74"/>
        <v>0</v>
      </c>
    </row>
    <row r="121" spans="1:25" s="41" customFormat="1" ht="32.1" customHeight="1">
      <c r="A121" s="165" t="str">
        <f>ADAPTAÇÕES!A122</f>
        <v>8.22</v>
      </c>
      <c r="B121" s="281" t="str">
        <f>ADAPTAÇÕES!B122</f>
        <v>50.01.220</v>
      </c>
      <c r="C121" s="212" t="str">
        <f>ADAPTAÇÕES!C122</f>
        <v>Esguicho latão com engate rápido, DN= 1 1/2´, jato regulável</v>
      </c>
      <c r="D121" s="155" t="str">
        <f>ADAPTAÇÕES!D122</f>
        <v>UN</v>
      </c>
      <c r="E121" s="410">
        <f>ADAPTAÇÕES!E122</f>
        <v>2</v>
      </c>
      <c r="F121" s="158">
        <f>ADAPTAÇÕES!H122</f>
        <v>272.1</v>
      </c>
      <c r="G121" s="159">
        <f>ADAPTAÇÕES!K122</f>
        <v>544.2</v>
      </c>
      <c r="H121" s="9"/>
      <c r="K121" s="17"/>
      <c r="Q121" s="162">
        <f>'MEDIÇÃO 1'!W121</f>
        <v>0</v>
      </c>
      <c r="R121" s="410">
        <f>'MEDIÇÃO 1'!X121</f>
        <v>0</v>
      </c>
      <c r="S121" s="410">
        <f>'MEDIÇÃO 1'!Y121</f>
        <v>0</v>
      </c>
      <c r="T121" s="164">
        <f t="shared" si="70"/>
        <v>0</v>
      </c>
      <c r="U121" s="156">
        <v>0</v>
      </c>
      <c r="V121" s="163">
        <f t="shared" si="71"/>
        <v>0</v>
      </c>
      <c r="W121" s="162">
        <f t="shared" si="72"/>
        <v>0</v>
      </c>
      <c r="X121" s="156">
        <f t="shared" si="73"/>
        <v>0</v>
      </c>
      <c r="Y121" s="163">
        <f t="shared" si="74"/>
        <v>0</v>
      </c>
    </row>
    <row r="122" spans="1:25" s="9" customFormat="1" ht="32.1" customHeight="1">
      <c r="A122" s="165" t="str">
        <f>ADAPTAÇÕES!A123</f>
        <v>8.23</v>
      </c>
      <c r="B122" s="281" t="str">
        <f>ADAPTAÇÕES!B123</f>
        <v>50.01.210</v>
      </c>
      <c r="C122" s="212" t="str">
        <f>ADAPTAÇÕES!C123</f>
        <v>Chave para conexão de engate rápido</v>
      </c>
      <c r="D122" s="155" t="str">
        <f>ADAPTAÇÕES!D123</f>
        <v>UN</v>
      </c>
      <c r="E122" s="410">
        <f>ADAPTAÇÕES!E123</f>
        <v>2</v>
      </c>
      <c r="F122" s="158">
        <f>ADAPTAÇÕES!H123</f>
        <v>18.84</v>
      </c>
      <c r="G122" s="159">
        <f>ADAPTAÇÕES!K123</f>
        <v>37.68</v>
      </c>
      <c r="H122" s="5"/>
      <c r="K122" s="7"/>
      <c r="Q122" s="162">
        <f>'MEDIÇÃO 1'!W122</f>
        <v>0</v>
      </c>
      <c r="R122" s="410">
        <f>'MEDIÇÃO 1'!X122</f>
        <v>0</v>
      </c>
      <c r="S122" s="410">
        <f>'MEDIÇÃO 1'!Y122</f>
        <v>0</v>
      </c>
      <c r="T122" s="164">
        <f t="shared" si="70"/>
        <v>0</v>
      </c>
      <c r="U122" s="156">
        <v>0</v>
      </c>
      <c r="V122" s="163">
        <f t="shared" si="71"/>
        <v>0</v>
      </c>
      <c r="W122" s="162">
        <f t="shared" si="72"/>
        <v>0</v>
      </c>
      <c r="X122" s="156">
        <f t="shared" si="73"/>
        <v>0</v>
      </c>
      <c r="Y122" s="163">
        <f t="shared" si="74"/>
        <v>0</v>
      </c>
    </row>
    <row r="123" spans="1:25" s="9" customFormat="1" ht="32.1" customHeight="1">
      <c r="A123" s="165" t="str">
        <f>ADAPTAÇÕES!A124</f>
        <v>8.24</v>
      </c>
      <c r="B123" s="281" t="str">
        <f>ADAPTAÇÕES!B124</f>
        <v>40420</v>
      </c>
      <c r="C123" s="212" t="str">
        <f>ADAPTAÇÕES!C124</f>
        <v>TE RANHURADO EM FERRO FUNDIDO, DN 65 (2 1/2")</v>
      </c>
      <c r="D123" s="155" t="str">
        <f>ADAPTAÇÕES!D124</f>
        <v>UN</v>
      </c>
      <c r="E123" s="410">
        <f>ADAPTAÇÕES!E124</f>
        <v>4</v>
      </c>
      <c r="F123" s="158">
        <f>ADAPTAÇÕES!H124</f>
        <v>71.07</v>
      </c>
      <c r="G123" s="159">
        <f>ADAPTAÇÕES!K124</f>
        <v>284.28</v>
      </c>
      <c r="H123" s="5"/>
      <c r="K123" s="7"/>
      <c r="Q123" s="162">
        <f>'MEDIÇÃO 1'!W123</f>
        <v>0</v>
      </c>
      <c r="R123" s="410">
        <f>'MEDIÇÃO 1'!X123</f>
        <v>0</v>
      </c>
      <c r="S123" s="410">
        <f>'MEDIÇÃO 1'!Y123</f>
        <v>0</v>
      </c>
      <c r="T123" s="164">
        <f t="shared" si="70"/>
        <v>0</v>
      </c>
      <c r="U123" s="156">
        <v>0</v>
      </c>
      <c r="V123" s="163">
        <f t="shared" si="71"/>
        <v>0</v>
      </c>
      <c r="W123" s="162">
        <f t="shared" si="72"/>
        <v>0</v>
      </c>
      <c r="X123" s="156">
        <f t="shared" si="73"/>
        <v>0</v>
      </c>
      <c r="Y123" s="163">
        <f t="shared" si="74"/>
        <v>0</v>
      </c>
    </row>
    <row r="124" spans="1:25" s="9" customFormat="1" ht="32.1" customHeight="1">
      <c r="A124" s="165" t="str">
        <f>ADAPTAÇÕES!A125</f>
        <v>8.25</v>
      </c>
      <c r="B124" s="281" t="str">
        <f>ADAPTAÇÕES!B125</f>
        <v>40415</v>
      </c>
      <c r="C124" s="212" t="str">
        <f>ADAPTAÇÕES!C125</f>
        <v>CURVA 90 GRAUS RANHURADA EM FERRO FUNDIDO, DN 65 MM (2 1/2")</v>
      </c>
      <c r="D124" s="155" t="str">
        <f>ADAPTAÇÕES!D125</f>
        <v>UN</v>
      </c>
      <c r="E124" s="410">
        <f>ADAPTAÇÕES!E125</f>
        <v>15</v>
      </c>
      <c r="F124" s="158">
        <f>ADAPTAÇÕES!H125</f>
        <v>42.38</v>
      </c>
      <c r="G124" s="159">
        <f>ADAPTAÇÕES!K125</f>
        <v>635.7</v>
      </c>
      <c r="H124" s="5"/>
      <c r="K124" s="7"/>
      <c r="Q124" s="162">
        <f>'MEDIÇÃO 1'!W124</f>
        <v>0</v>
      </c>
      <c r="R124" s="410">
        <f>'MEDIÇÃO 1'!X124</f>
        <v>0</v>
      </c>
      <c r="S124" s="410">
        <f>'MEDIÇÃO 1'!Y124</f>
        <v>0</v>
      </c>
      <c r="T124" s="164">
        <f t="shared" si="70"/>
        <v>0</v>
      </c>
      <c r="U124" s="156">
        <v>0</v>
      </c>
      <c r="V124" s="163">
        <f t="shared" si="71"/>
        <v>0</v>
      </c>
      <c r="W124" s="162">
        <f t="shared" si="72"/>
        <v>0</v>
      </c>
      <c r="X124" s="156">
        <f t="shared" si="73"/>
        <v>0</v>
      </c>
      <c r="Y124" s="163">
        <f t="shared" si="74"/>
        <v>0</v>
      </c>
    </row>
    <row r="125" spans="1:25" s="5" customFormat="1" ht="32.1" customHeight="1">
      <c r="A125" s="165" t="str">
        <f>ADAPTAÇÕES!A126</f>
        <v>8.26</v>
      </c>
      <c r="B125" s="281" t="str">
        <f>ADAPTAÇÕES!B126</f>
        <v>40411</v>
      </c>
      <c r="C125" s="212" t="str">
        <f>ADAPTAÇÕES!C126</f>
        <v>ACOPLAMENTO RIGIDO EM FERRO FUNDIDO PARA SISTEMA DE TUBULACAO RANHURADA, DN 65 MM (2 1/2")</v>
      </c>
      <c r="D125" s="155" t="str">
        <f>ADAPTAÇÕES!D126</f>
        <v>UN</v>
      </c>
      <c r="E125" s="410">
        <f>ADAPTAÇÕES!E126</f>
        <v>48</v>
      </c>
      <c r="F125" s="158">
        <f>ADAPTAÇÕES!H126</f>
        <v>33.93</v>
      </c>
      <c r="G125" s="159">
        <f>ADAPTAÇÕES!K126</f>
        <v>1628.6399999999999</v>
      </c>
      <c r="H125" s="9"/>
      <c r="K125" s="17"/>
      <c r="Q125" s="162">
        <f>'MEDIÇÃO 1'!W125</f>
        <v>0</v>
      </c>
      <c r="R125" s="410">
        <f>'MEDIÇÃO 1'!X125</f>
        <v>0</v>
      </c>
      <c r="S125" s="410">
        <f>'MEDIÇÃO 1'!Y125</f>
        <v>0</v>
      </c>
      <c r="T125" s="164">
        <f t="shared" si="70"/>
        <v>0</v>
      </c>
      <c r="U125" s="156">
        <v>0</v>
      </c>
      <c r="V125" s="163">
        <f t="shared" si="71"/>
        <v>0</v>
      </c>
      <c r="W125" s="162">
        <f t="shared" si="72"/>
        <v>0</v>
      </c>
      <c r="X125" s="156">
        <f t="shared" si="73"/>
        <v>0</v>
      </c>
      <c r="Y125" s="163">
        <f t="shared" si="74"/>
        <v>0</v>
      </c>
    </row>
    <row r="126" spans="1:25" s="5" customFormat="1" ht="32.1" customHeight="1">
      <c r="A126" s="165" t="str">
        <f>ADAPTAÇÕES!A127</f>
        <v>8.27</v>
      </c>
      <c r="B126" s="281" t="str">
        <f>ADAPTAÇÕES!B127</f>
        <v>COTAÇÃO</v>
      </c>
      <c r="C126" s="212" t="str">
        <f>ADAPTAÇÕES!C127</f>
        <v>Verniz retardante a chamas para madeira</v>
      </c>
      <c r="D126" s="155" t="str">
        <f>ADAPTAÇÕES!D127</f>
        <v>GL</v>
      </c>
      <c r="E126" s="410">
        <f>ADAPTAÇÕES!E127</f>
        <v>2</v>
      </c>
      <c r="F126" s="158">
        <f>ADAPTAÇÕES!H127</f>
        <v>350</v>
      </c>
      <c r="G126" s="159">
        <f>ADAPTAÇÕES!K127</f>
        <v>700</v>
      </c>
      <c r="H126" s="55"/>
      <c r="K126" s="17"/>
      <c r="Q126" s="162">
        <f>'MEDIÇÃO 1'!W126</f>
        <v>0</v>
      </c>
      <c r="R126" s="410">
        <f>'MEDIÇÃO 1'!X126</f>
        <v>0</v>
      </c>
      <c r="S126" s="410">
        <f>'MEDIÇÃO 1'!Y126</f>
        <v>0</v>
      </c>
      <c r="T126" s="164">
        <f t="shared" si="70"/>
        <v>0</v>
      </c>
      <c r="U126" s="156">
        <v>0</v>
      </c>
      <c r="V126" s="163">
        <f t="shared" si="71"/>
        <v>0</v>
      </c>
      <c r="W126" s="162">
        <f t="shared" si="72"/>
        <v>0</v>
      </c>
      <c r="X126" s="156">
        <f t="shared" si="73"/>
        <v>0</v>
      </c>
      <c r="Y126" s="163">
        <f t="shared" si="74"/>
        <v>0</v>
      </c>
    </row>
    <row r="127" spans="1:25" s="5" customFormat="1" ht="32.1" customHeight="1">
      <c r="A127" s="165" t="str">
        <f>ADAPTAÇÕES!A128</f>
        <v>8.28</v>
      </c>
      <c r="B127" s="281" t="str">
        <f>ADAPTAÇÕES!B128</f>
        <v>39.21.010</v>
      </c>
      <c r="C127" s="212" t="str">
        <f>ADAPTAÇÕES!C128</f>
        <v>Cabo de cobre flexível de 1,5 mm², isolamento 0,6/1kV - isolação HEPR 90°C</v>
      </c>
      <c r="D127" s="155" t="str">
        <f>ADAPTAÇÕES!D128</f>
        <v>M</v>
      </c>
      <c r="E127" s="410">
        <f>ADAPTAÇÕES!E128</f>
        <v>800</v>
      </c>
      <c r="F127" s="158">
        <f>ADAPTAÇÕES!H128</f>
        <v>2.44</v>
      </c>
      <c r="G127" s="159">
        <f>ADAPTAÇÕES!K128</f>
        <v>1952</v>
      </c>
      <c r="H127" s="55"/>
      <c r="K127" s="17"/>
      <c r="Q127" s="162">
        <f>'MEDIÇÃO 1'!W127</f>
        <v>0</v>
      </c>
      <c r="R127" s="410">
        <f>'MEDIÇÃO 1'!X127</f>
        <v>0</v>
      </c>
      <c r="S127" s="410">
        <f>'MEDIÇÃO 1'!Y127</f>
        <v>0</v>
      </c>
      <c r="T127" s="164">
        <f t="shared" si="70"/>
        <v>0</v>
      </c>
      <c r="U127" s="156">
        <v>0</v>
      </c>
      <c r="V127" s="163">
        <f t="shared" si="71"/>
        <v>0</v>
      </c>
      <c r="W127" s="162">
        <f t="shared" si="72"/>
        <v>0</v>
      </c>
      <c r="X127" s="156">
        <f t="shared" si="73"/>
        <v>0</v>
      </c>
      <c r="Y127" s="163">
        <f t="shared" si="74"/>
        <v>0</v>
      </c>
    </row>
    <row r="128" spans="1:25" s="5" customFormat="1" ht="32.1" customHeight="1">
      <c r="A128" s="165" t="str">
        <f>ADAPTAÇÕES!A129</f>
        <v>8.29</v>
      </c>
      <c r="B128" s="281" t="str">
        <f>ADAPTAÇÕES!B129</f>
        <v>39.21.050</v>
      </c>
      <c r="C128" s="212" t="str">
        <f>ADAPTAÇÕES!C129</f>
        <v>Cabo de cobre flexível de 10 mm², isolamento 0,6/1kV - isolação HEPR 90°C</v>
      </c>
      <c r="D128" s="155" t="str">
        <f>ADAPTAÇÕES!D129</f>
        <v>M</v>
      </c>
      <c r="E128" s="410">
        <f>ADAPTAÇÕES!E129</f>
        <v>100</v>
      </c>
      <c r="F128" s="158">
        <f>ADAPTAÇÕES!H129</f>
        <v>12.33</v>
      </c>
      <c r="G128" s="159">
        <f>ADAPTAÇÕES!K129</f>
        <v>1233</v>
      </c>
      <c r="H128" s="51"/>
      <c r="K128" s="17"/>
      <c r="Q128" s="162">
        <f>'MEDIÇÃO 1'!W128</f>
        <v>0</v>
      </c>
      <c r="R128" s="410">
        <f>'MEDIÇÃO 1'!X128</f>
        <v>0</v>
      </c>
      <c r="S128" s="410">
        <f>'MEDIÇÃO 1'!Y128</f>
        <v>0</v>
      </c>
      <c r="T128" s="164">
        <f t="shared" si="70"/>
        <v>0</v>
      </c>
      <c r="U128" s="156">
        <v>0</v>
      </c>
      <c r="V128" s="163">
        <f t="shared" si="71"/>
        <v>0</v>
      </c>
      <c r="W128" s="162">
        <f t="shared" si="72"/>
        <v>0</v>
      </c>
      <c r="X128" s="156">
        <f t="shared" si="73"/>
        <v>0</v>
      </c>
      <c r="Y128" s="163">
        <f t="shared" si="74"/>
        <v>0</v>
      </c>
    </row>
    <row r="129" spans="1:25" s="5" customFormat="1" ht="32.1" customHeight="1">
      <c r="A129" s="165" t="str">
        <f>ADAPTAÇÕES!A130</f>
        <v>8.30</v>
      </c>
      <c r="B129" s="281" t="str">
        <f>ADAPTAÇÕES!B130</f>
        <v>38774</v>
      </c>
      <c r="C129" s="212" t="str">
        <f>ADAPTAÇÕES!C130</f>
        <v>LUMINARIA DE EMERGENCIA 30 LEDS, POTENCIA 2 W, BATERIA DE LITIO, AUTONOMIA DE 6 HORAS</v>
      </c>
      <c r="D129" s="155" t="str">
        <f>ADAPTAÇÕES!D130</f>
        <v>UN</v>
      </c>
      <c r="E129" s="410">
        <f>ADAPTAÇÕES!E130</f>
        <v>20</v>
      </c>
      <c r="F129" s="158">
        <f>ADAPTAÇÕES!H130</f>
        <v>23.69</v>
      </c>
      <c r="G129" s="159">
        <f>ADAPTAÇÕES!K130</f>
        <v>473.8</v>
      </c>
      <c r="H129" s="51"/>
      <c r="K129" s="23"/>
      <c r="Q129" s="162">
        <f>'MEDIÇÃO 1'!W129</f>
        <v>0</v>
      </c>
      <c r="R129" s="410">
        <f>'MEDIÇÃO 1'!X129</f>
        <v>0</v>
      </c>
      <c r="S129" s="410">
        <f>'MEDIÇÃO 1'!Y129</f>
        <v>0</v>
      </c>
      <c r="T129" s="164">
        <f t="shared" si="70"/>
        <v>0</v>
      </c>
      <c r="U129" s="156">
        <v>0</v>
      </c>
      <c r="V129" s="163">
        <f t="shared" si="71"/>
        <v>0</v>
      </c>
      <c r="W129" s="162">
        <f t="shared" si="72"/>
        <v>0</v>
      </c>
      <c r="X129" s="156">
        <f t="shared" si="73"/>
        <v>0</v>
      </c>
      <c r="Y129" s="163">
        <f t="shared" si="74"/>
        <v>0</v>
      </c>
    </row>
    <row r="130" spans="1:25" s="5" customFormat="1" ht="32.1" customHeight="1">
      <c r="A130" s="165" t="str">
        <f>ADAPTAÇÕES!A131</f>
        <v>8.31</v>
      </c>
      <c r="B130" s="281" t="str">
        <f>ADAPTAÇÕES!B131</f>
        <v>38.04.040</v>
      </c>
      <c r="C130" s="212" t="str">
        <f>ADAPTAÇÕES!C131</f>
        <v>Eletroduto galvanizado conforme NBR13057 -  3/4´ com acessórios</v>
      </c>
      <c r="D130" s="155" t="str">
        <f>ADAPTAÇÕES!D131</f>
        <v>M</v>
      </c>
      <c r="E130" s="410">
        <f>ADAPTAÇÕES!E131</f>
        <v>28</v>
      </c>
      <c r="F130" s="158">
        <f>ADAPTAÇÕES!H131</f>
        <v>31.36</v>
      </c>
      <c r="G130" s="159">
        <f>ADAPTAÇÕES!K131</f>
        <v>878.0799999999999</v>
      </c>
      <c r="H130" s="51"/>
      <c r="K130" s="26"/>
      <c r="Q130" s="162">
        <f>'MEDIÇÃO 1'!W130</f>
        <v>0</v>
      </c>
      <c r="R130" s="410">
        <f>'MEDIÇÃO 1'!X130</f>
        <v>0</v>
      </c>
      <c r="S130" s="410">
        <f>'MEDIÇÃO 1'!Y130</f>
        <v>0</v>
      </c>
      <c r="T130" s="164">
        <f t="shared" si="70"/>
        <v>0</v>
      </c>
      <c r="U130" s="156">
        <v>0</v>
      </c>
      <c r="V130" s="163">
        <f t="shared" si="71"/>
        <v>0</v>
      </c>
      <c r="W130" s="162">
        <f t="shared" si="72"/>
        <v>0</v>
      </c>
      <c r="X130" s="156">
        <f t="shared" si="73"/>
        <v>0</v>
      </c>
      <c r="Y130" s="163">
        <f t="shared" si="74"/>
        <v>0</v>
      </c>
    </row>
    <row r="131" spans="1:25" s="9" customFormat="1" ht="32.1" customHeight="1">
      <c r="A131" s="165" t="str">
        <f>ADAPTAÇÕES!A132</f>
        <v>8.32</v>
      </c>
      <c r="B131" s="281" t="str">
        <f>ADAPTAÇÕES!B132</f>
        <v>40.04.450</v>
      </c>
      <c r="C131" s="212" t="str">
        <f>ADAPTAÇÕES!C132</f>
        <v>Tomada 2P+T de 10 A - 250 V, completa</v>
      </c>
      <c r="D131" s="155" t="str">
        <f>ADAPTAÇÕES!D132</f>
        <v>CJ</v>
      </c>
      <c r="E131" s="410">
        <f>ADAPTAÇÕES!E132</f>
        <v>20</v>
      </c>
      <c r="F131" s="158">
        <f>ADAPTAÇÕES!H132</f>
        <v>22.16</v>
      </c>
      <c r="G131" s="159">
        <f>ADAPTAÇÕES!K132</f>
        <v>443.2</v>
      </c>
      <c r="H131" s="51"/>
      <c r="K131" s="7"/>
      <c r="Q131" s="162">
        <f>'MEDIÇÃO 1'!W131</f>
        <v>0</v>
      </c>
      <c r="R131" s="410">
        <f>'MEDIÇÃO 1'!X131</f>
        <v>0</v>
      </c>
      <c r="S131" s="410">
        <f>'MEDIÇÃO 1'!Y131</f>
        <v>0</v>
      </c>
      <c r="T131" s="164">
        <f t="shared" si="70"/>
        <v>0</v>
      </c>
      <c r="U131" s="156">
        <v>0</v>
      </c>
      <c r="V131" s="163">
        <f t="shared" si="71"/>
        <v>0</v>
      </c>
      <c r="W131" s="162">
        <f t="shared" si="72"/>
        <v>0</v>
      </c>
      <c r="X131" s="156">
        <f t="shared" si="73"/>
        <v>0</v>
      </c>
      <c r="Y131" s="163">
        <f t="shared" si="74"/>
        <v>0</v>
      </c>
    </row>
    <row r="132" spans="1:25" s="41" customFormat="1" ht="32.1" customHeight="1">
      <c r="A132" s="165" t="str">
        <f>ADAPTAÇÕES!A133</f>
        <v>8.33</v>
      </c>
      <c r="B132" s="281" t="str">
        <f>ADAPTAÇÕES!B133</f>
        <v>14053</v>
      </c>
      <c r="C132" s="212" t="str">
        <f>ADAPTAÇÕES!C133</f>
        <v>CONDULETE DE ALUMINIO TIPO B, PARA ELETRODUTO ROSCAVEL DE 3/4", COM TAMPA CEGA</v>
      </c>
      <c r="D132" s="155" t="str">
        <f>ADAPTAÇÕES!D133</f>
        <v>UN</v>
      </c>
      <c r="E132" s="410">
        <f>ADAPTAÇÕES!E133</f>
        <v>12</v>
      </c>
      <c r="F132" s="158">
        <f>ADAPTAÇÕES!H133</f>
        <v>12.34</v>
      </c>
      <c r="G132" s="159">
        <f>ADAPTAÇÕES!K133</f>
        <v>148.07999999999998</v>
      </c>
      <c r="H132" s="51"/>
      <c r="K132" s="17"/>
      <c r="Q132" s="162">
        <f>'MEDIÇÃO 1'!W132</f>
        <v>0</v>
      </c>
      <c r="R132" s="410">
        <f>'MEDIÇÃO 1'!X132</f>
        <v>0</v>
      </c>
      <c r="S132" s="410">
        <f>'MEDIÇÃO 1'!Y132</f>
        <v>0</v>
      </c>
      <c r="T132" s="164">
        <f t="shared" si="70"/>
        <v>0</v>
      </c>
      <c r="U132" s="156">
        <v>0</v>
      </c>
      <c r="V132" s="163">
        <f t="shared" si="71"/>
        <v>0</v>
      </c>
      <c r="W132" s="162">
        <f t="shared" si="72"/>
        <v>0</v>
      </c>
      <c r="X132" s="156">
        <f t="shared" si="73"/>
        <v>0</v>
      </c>
      <c r="Y132" s="163">
        <f t="shared" si="74"/>
        <v>0</v>
      </c>
    </row>
    <row r="133" spans="1:25" s="41" customFormat="1" ht="32.1" customHeight="1">
      <c r="A133" s="165" t="str">
        <f>ADAPTAÇÕES!A134</f>
        <v>8.34</v>
      </c>
      <c r="B133" s="281" t="str">
        <f>ADAPTAÇÕES!B134</f>
        <v>2488</v>
      </c>
      <c r="C133" s="212" t="str">
        <f>ADAPTAÇÕES!C134</f>
        <v>CONECTOR RETO DE ALUMINIO PARA ELETRODUTO DE 3/4", PARA ADAPTAR ENTRADA DE ELETRODUTO METALICO FLEXIVEL EM QUADROS</v>
      </c>
      <c r="D133" s="155" t="str">
        <f>ADAPTAÇÕES!D134</f>
        <v>UN</v>
      </c>
      <c r="E133" s="410">
        <f>ADAPTAÇÕES!E134</f>
        <v>20</v>
      </c>
      <c r="F133" s="158">
        <f>ADAPTAÇÕES!H134</f>
        <v>2.13</v>
      </c>
      <c r="G133" s="159">
        <f>ADAPTAÇÕES!K134</f>
        <v>42.599999999999994</v>
      </c>
      <c r="H133" s="51"/>
      <c r="K133" s="17"/>
      <c r="Q133" s="162">
        <f>'MEDIÇÃO 1'!W133</f>
        <v>0</v>
      </c>
      <c r="R133" s="410">
        <f>'MEDIÇÃO 1'!X133</f>
        <v>0</v>
      </c>
      <c r="S133" s="410">
        <f>'MEDIÇÃO 1'!Y133</f>
        <v>0</v>
      </c>
      <c r="T133" s="164">
        <f t="shared" si="70"/>
        <v>0</v>
      </c>
      <c r="U133" s="156">
        <v>0</v>
      </c>
      <c r="V133" s="163">
        <f t="shared" si="71"/>
        <v>0</v>
      </c>
      <c r="W133" s="162">
        <f t="shared" si="72"/>
        <v>0</v>
      </c>
      <c r="X133" s="156">
        <f t="shared" si="73"/>
        <v>0</v>
      </c>
      <c r="Y133" s="163">
        <f t="shared" si="74"/>
        <v>0</v>
      </c>
    </row>
    <row r="134" spans="1:25" s="41" customFormat="1" ht="32.1" customHeight="1">
      <c r="A134" s="165" t="str">
        <f>ADAPTAÇÕES!A135</f>
        <v>8.35</v>
      </c>
      <c r="B134" s="281" t="str">
        <f>ADAPTAÇÕES!B135</f>
        <v>2637</v>
      </c>
      <c r="C134" s="212" t="str">
        <f>ADAPTAÇÕES!C135</f>
        <v>LUVA PARA ELETRODUTO, EM ACO GALVANIZADO ELETROLITICO, DIAMETRO DE 20 MM (3/4")</v>
      </c>
      <c r="D134" s="155" t="str">
        <f>ADAPTAÇÕES!D135</f>
        <v>UN</v>
      </c>
      <c r="E134" s="410">
        <f>ADAPTAÇÕES!E135</f>
        <v>36</v>
      </c>
      <c r="F134" s="158">
        <f>ADAPTAÇÕES!H135</f>
        <v>2.3</v>
      </c>
      <c r="G134" s="159">
        <f>ADAPTAÇÕES!K135</f>
        <v>82.8</v>
      </c>
      <c r="H134" s="51"/>
      <c r="K134" s="17"/>
      <c r="Q134" s="162">
        <f>'MEDIÇÃO 1'!W134</f>
        <v>0</v>
      </c>
      <c r="R134" s="410">
        <f>'MEDIÇÃO 1'!X134</f>
        <v>0</v>
      </c>
      <c r="S134" s="410">
        <f>'MEDIÇÃO 1'!Y134</f>
        <v>0</v>
      </c>
      <c r="T134" s="164">
        <f t="shared" si="70"/>
        <v>0</v>
      </c>
      <c r="U134" s="156">
        <v>0</v>
      </c>
      <c r="V134" s="163">
        <f t="shared" si="71"/>
        <v>0</v>
      </c>
      <c r="W134" s="162">
        <f t="shared" si="72"/>
        <v>0</v>
      </c>
      <c r="X134" s="156">
        <f t="shared" si="73"/>
        <v>0</v>
      </c>
      <c r="Y134" s="163">
        <f t="shared" si="74"/>
        <v>0</v>
      </c>
    </row>
    <row r="135" spans="1:25" s="5" customFormat="1" ht="32.1" customHeight="1">
      <c r="A135" s="165" t="str">
        <f>ADAPTAÇÕES!A136</f>
        <v>8.36</v>
      </c>
      <c r="B135" s="281" t="str">
        <f>ADAPTAÇÕES!B136</f>
        <v>39346</v>
      </c>
      <c r="C135" s="212" t="str">
        <f>ADAPTAÇÕES!C136</f>
        <v>TAMPA PARA CONDULETE, EM PVC, PARA 1 INTERRUPTOR</v>
      </c>
      <c r="D135" s="155" t="str">
        <f>ADAPTAÇÕES!D136</f>
        <v>UN</v>
      </c>
      <c r="E135" s="410">
        <f>ADAPTAÇÕES!E136</f>
        <v>60</v>
      </c>
      <c r="F135" s="158">
        <f>ADAPTAÇÕES!H136</f>
        <v>4.19</v>
      </c>
      <c r="G135" s="159">
        <f>ADAPTAÇÕES!K136</f>
        <v>251.40000000000003</v>
      </c>
      <c r="H135" s="51"/>
      <c r="K135" s="23"/>
      <c r="Q135" s="162">
        <f>'MEDIÇÃO 1'!W135</f>
        <v>0</v>
      </c>
      <c r="R135" s="410">
        <f>'MEDIÇÃO 1'!X135</f>
        <v>0</v>
      </c>
      <c r="S135" s="410">
        <f>'MEDIÇÃO 1'!Y135</f>
        <v>0</v>
      </c>
      <c r="T135" s="164">
        <f t="shared" si="70"/>
        <v>0</v>
      </c>
      <c r="U135" s="156">
        <v>0</v>
      </c>
      <c r="V135" s="163">
        <f t="shared" si="71"/>
        <v>0</v>
      </c>
      <c r="W135" s="162">
        <f t="shared" si="72"/>
        <v>0</v>
      </c>
      <c r="X135" s="156">
        <f t="shared" si="73"/>
        <v>0</v>
      </c>
      <c r="Y135" s="163">
        <f t="shared" si="74"/>
        <v>0</v>
      </c>
    </row>
    <row r="136" spans="1:25" s="5" customFormat="1" ht="32.1" customHeight="1">
      <c r="A136" s="165" t="str">
        <f>ADAPTAÇÕES!A137</f>
        <v>8.37</v>
      </c>
      <c r="B136" s="281" t="str">
        <f>ADAPTAÇÕES!B137</f>
        <v>21.20.300</v>
      </c>
      <c r="C136" s="212" t="str">
        <f>ADAPTAÇÕES!C137</f>
        <v>Fita adesiva antiderrapante com largura de 5 cm</v>
      </c>
      <c r="D136" s="155" t="str">
        <f>ADAPTAÇÕES!D137</f>
        <v>M</v>
      </c>
      <c r="E136" s="410">
        <f>ADAPTAÇÕES!E137</f>
        <v>40</v>
      </c>
      <c r="F136" s="158">
        <f>ADAPTAÇÕES!H137</f>
        <v>21.14</v>
      </c>
      <c r="G136" s="159">
        <f>ADAPTAÇÕES!K137</f>
        <v>845.6</v>
      </c>
      <c r="H136" s="51"/>
      <c r="K136" s="23"/>
      <c r="Q136" s="162">
        <f>'MEDIÇÃO 1'!W136</f>
        <v>0</v>
      </c>
      <c r="R136" s="410">
        <f>'MEDIÇÃO 1'!X136</f>
        <v>0</v>
      </c>
      <c r="S136" s="410">
        <f>'MEDIÇÃO 1'!Y136</f>
        <v>0</v>
      </c>
      <c r="T136" s="164">
        <f t="shared" si="70"/>
        <v>0</v>
      </c>
      <c r="U136" s="156">
        <v>0</v>
      </c>
      <c r="V136" s="163">
        <f t="shared" si="71"/>
        <v>0</v>
      </c>
      <c r="W136" s="162">
        <f t="shared" si="72"/>
        <v>0</v>
      </c>
      <c r="X136" s="156">
        <f t="shared" si="73"/>
        <v>0</v>
      </c>
      <c r="Y136" s="163">
        <f t="shared" si="74"/>
        <v>0</v>
      </c>
    </row>
    <row r="137" spans="1:25" s="56" customFormat="1" ht="32.1" customHeight="1">
      <c r="A137" s="165" t="str">
        <f>ADAPTAÇÕES!A138</f>
        <v>8.38</v>
      </c>
      <c r="B137" s="281" t="str">
        <f>ADAPTAÇÕES!B138</f>
        <v>33.11.050</v>
      </c>
      <c r="C137" s="212" t="str">
        <f>ADAPTAÇÕES!C138</f>
        <v>Esmalte à base água em superfície metálica, inclusive preparo</v>
      </c>
      <c r="D137" s="155" t="str">
        <f>ADAPTAÇÕES!D138</f>
        <v>M2</v>
      </c>
      <c r="E137" s="410">
        <f>ADAPTAÇÕES!E138</f>
        <v>12.42</v>
      </c>
      <c r="F137" s="158">
        <f>ADAPTAÇÕES!H138</f>
        <v>36.33</v>
      </c>
      <c r="G137" s="159">
        <f>ADAPTAÇÕES!K138</f>
        <v>451.2186</v>
      </c>
      <c r="H137" s="51"/>
      <c r="K137" s="57"/>
      <c r="Q137" s="162">
        <f>'MEDIÇÃO 1'!W137</f>
        <v>0</v>
      </c>
      <c r="R137" s="410">
        <f>'MEDIÇÃO 1'!X137</f>
        <v>0</v>
      </c>
      <c r="S137" s="410">
        <f>'MEDIÇÃO 1'!Y137</f>
        <v>0</v>
      </c>
      <c r="T137" s="164">
        <f t="shared" si="70"/>
        <v>0</v>
      </c>
      <c r="U137" s="156">
        <v>0</v>
      </c>
      <c r="V137" s="163">
        <f t="shared" si="71"/>
        <v>0</v>
      </c>
      <c r="W137" s="162">
        <f t="shared" si="72"/>
        <v>0</v>
      </c>
      <c r="X137" s="156">
        <f t="shared" si="73"/>
        <v>0</v>
      </c>
      <c r="Y137" s="163">
        <f t="shared" si="74"/>
        <v>0</v>
      </c>
    </row>
    <row r="138" spans="1:25" s="41" customFormat="1" ht="32.1" customHeight="1">
      <c r="A138" s="165" t="str">
        <f>ADAPTAÇÕES!A139</f>
        <v>8.39</v>
      </c>
      <c r="B138" s="281" t="str">
        <f>ADAPTAÇÕES!B139</f>
        <v>COTAÇÃO</v>
      </c>
      <c r="C138" s="212" t="str">
        <f>ADAPTAÇÕES!C139</f>
        <v xml:space="preserve">Chapas para suporte </v>
      </c>
      <c r="D138" s="155" t="str">
        <f>ADAPTAÇÕES!D139</f>
        <v>UN</v>
      </c>
      <c r="E138" s="410">
        <f>ADAPTAÇÕES!E139</f>
        <v>3</v>
      </c>
      <c r="F138" s="158">
        <f>ADAPTAÇÕES!H139</f>
        <v>128</v>
      </c>
      <c r="G138" s="159">
        <f>ADAPTAÇÕES!K139</f>
        <v>384</v>
      </c>
      <c r="H138" s="51"/>
      <c r="K138" s="17"/>
      <c r="Q138" s="162">
        <f>'MEDIÇÃO 1'!W138</f>
        <v>0</v>
      </c>
      <c r="R138" s="410">
        <f>'MEDIÇÃO 1'!X138</f>
        <v>0</v>
      </c>
      <c r="S138" s="410">
        <f>'MEDIÇÃO 1'!Y138</f>
        <v>0</v>
      </c>
      <c r="T138" s="164">
        <f t="shared" si="70"/>
        <v>0</v>
      </c>
      <c r="U138" s="156">
        <v>0</v>
      </c>
      <c r="V138" s="163">
        <f t="shared" si="71"/>
        <v>0</v>
      </c>
      <c r="W138" s="162">
        <f t="shared" si="72"/>
        <v>0</v>
      </c>
      <c r="X138" s="156">
        <f t="shared" si="73"/>
        <v>0</v>
      </c>
      <c r="Y138" s="163">
        <f t="shared" si="74"/>
        <v>0</v>
      </c>
    </row>
    <row r="139" spans="1:25" s="5" customFormat="1" ht="32.1" customHeight="1">
      <c r="A139" s="165" t="str">
        <f>ADAPTAÇÕES!A140</f>
        <v>8.40</v>
      </c>
      <c r="B139" s="281" t="str">
        <f>ADAPTAÇÕES!B140</f>
        <v>37557</v>
      </c>
      <c r="C139" s="212" t="str">
        <f>ADAPTAÇÕES!C140</f>
        <v>PLACA DE SINALIZACAO DE SEGURANCA CONTRA INCENDIO, FOTOLUMINESCENTE, QUADRADA, *14 X 14* CM, EM PVC *2* MM ANTI-CHAMAS (SIMBOLOS, CORES E PICTOGRAMAS CONFORME NBR 16820)</v>
      </c>
      <c r="D139" s="155" t="str">
        <f>ADAPTAÇÕES!D140</f>
        <v>UN</v>
      </c>
      <c r="E139" s="410">
        <f>ADAPTAÇÕES!E140</f>
        <v>3</v>
      </c>
      <c r="F139" s="158">
        <f>ADAPTAÇÕES!H140</f>
        <v>12.77</v>
      </c>
      <c r="G139" s="159">
        <f>ADAPTAÇÕES!K140</f>
        <v>38.31</v>
      </c>
      <c r="H139" s="51"/>
      <c r="K139" s="23"/>
      <c r="Q139" s="162">
        <f>'MEDIÇÃO 1'!W139</f>
        <v>0</v>
      </c>
      <c r="R139" s="410">
        <f>'MEDIÇÃO 1'!X139</f>
        <v>0</v>
      </c>
      <c r="S139" s="410">
        <f>'MEDIÇÃO 1'!Y139</f>
        <v>0</v>
      </c>
      <c r="T139" s="164">
        <f t="shared" si="70"/>
        <v>0</v>
      </c>
      <c r="U139" s="156">
        <v>0</v>
      </c>
      <c r="V139" s="163">
        <f t="shared" si="71"/>
        <v>0</v>
      </c>
      <c r="W139" s="162">
        <f t="shared" si="72"/>
        <v>0</v>
      </c>
      <c r="X139" s="156">
        <f t="shared" si="73"/>
        <v>0</v>
      </c>
      <c r="Y139" s="163">
        <f t="shared" si="74"/>
        <v>0</v>
      </c>
    </row>
    <row r="140" spans="1:25" s="5" customFormat="1" ht="32.1" customHeight="1">
      <c r="A140" s="165" t="str">
        <f>ADAPTAÇÕES!A141</f>
        <v>8.41</v>
      </c>
      <c r="B140" s="281" t="str">
        <f>ADAPTAÇÕES!B141</f>
        <v>37.13.650</v>
      </c>
      <c r="C140" s="212" t="str">
        <f>ADAPTAÇÕES!C141</f>
        <v>Disjuntor termomagnético, tripolar 220/380 V, corrente de 10 A até 50 A</v>
      </c>
      <c r="D140" s="155" t="str">
        <f>ADAPTAÇÕES!D141</f>
        <v>UN</v>
      </c>
      <c r="E140" s="410">
        <f>ADAPTAÇÕES!E141</f>
        <v>1</v>
      </c>
      <c r="F140" s="158">
        <f>ADAPTAÇÕES!H141</f>
        <v>156.72</v>
      </c>
      <c r="G140" s="159">
        <f>ADAPTAÇÕES!K141</f>
        <v>156.72</v>
      </c>
      <c r="H140" s="51"/>
      <c r="Q140" s="162">
        <f>'MEDIÇÃO 1'!W140</f>
        <v>0</v>
      </c>
      <c r="R140" s="410">
        <f>'MEDIÇÃO 1'!X140</f>
        <v>0</v>
      </c>
      <c r="S140" s="410">
        <f>'MEDIÇÃO 1'!Y140</f>
        <v>0</v>
      </c>
      <c r="T140" s="164">
        <f t="shared" si="70"/>
        <v>0</v>
      </c>
      <c r="U140" s="156">
        <v>0</v>
      </c>
      <c r="V140" s="163">
        <f t="shared" si="71"/>
        <v>0</v>
      </c>
      <c r="W140" s="162">
        <f t="shared" si="72"/>
        <v>0</v>
      </c>
      <c r="X140" s="156">
        <f t="shared" si="73"/>
        <v>0</v>
      </c>
      <c r="Y140" s="163">
        <f t="shared" si="74"/>
        <v>0</v>
      </c>
    </row>
    <row r="141" spans="1:25" s="58" customFormat="1" ht="32.1" customHeight="1">
      <c r="A141" s="165" t="str">
        <f>ADAPTAÇÕES!A142</f>
        <v>8.42</v>
      </c>
      <c r="B141" s="281" t="str">
        <f>ADAPTAÇÕES!B142</f>
        <v>39961</v>
      </c>
      <c r="C141" s="212" t="str">
        <f>ADAPTAÇÕES!C142</f>
        <v>SILICONE ACETICO USO GERAL INCOLOR 280 G</v>
      </c>
      <c r="D141" s="155" t="str">
        <f>ADAPTAÇÕES!D142</f>
        <v>UN</v>
      </c>
      <c r="E141" s="410">
        <f>ADAPTAÇÕES!E142</f>
        <v>3</v>
      </c>
      <c r="F141" s="158">
        <f>ADAPTAÇÕES!H142</f>
        <v>23.07</v>
      </c>
      <c r="G141" s="159">
        <f>ADAPTAÇÕES!K142</f>
        <v>69.21000000000001</v>
      </c>
      <c r="H141" s="51"/>
      <c r="K141" s="183"/>
      <c r="Q141" s="162">
        <f>'MEDIÇÃO 1'!W141</f>
        <v>0</v>
      </c>
      <c r="R141" s="410">
        <f>'MEDIÇÃO 1'!X141</f>
        <v>0</v>
      </c>
      <c r="S141" s="410">
        <f>'MEDIÇÃO 1'!Y141</f>
        <v>0</v>
      </c>
      <c r="T141" s="164">
        <f t="shared" si="70"/>
        <v>0</v>
      </c>
      <c r="U141" s="156">
        <v>0</v>
      </c>
      <c r="V141" s="163">
        <f t="shared" si="71"/>
        <v>0</v>
      </c>
      <c r="W141" s="162">
        <f t="shared" si="72"/>
        <v>0</v>
      </c>
      <c r="X141" s="156">
        <f t="shared" si="73"/>
        <v>0</v>
      </c>
      <c r="Y141" s="163">
        <f t="shared" si="74"/>
        <v>0</v>
      </c>
    </row>
    <row r="142" spans="1:25" s="58" customFormat="1" ht="32.1" customHeight="1">
      <c r="A142" s="165" t="str">
        <f>ADAPTAÇÕES!A143</f>
        <v>8.43</v>
      </c>
      <c r="B142" s="281" t="str">
        <f>ADAPTAÇÕES!B143</f>
        <v>21127</v>
      </c>
      <c r="C142" s="212" t="str">
        <f>ADAPTAÇÕES!C143</f>
        <v>FITA ISOLANTE ADESIVA ANTICHAMA, USO ATE 750 V, EM ROLO DE 19 MM X 5 M</v>
      </c>
      <c r="D142" s="155" t="str">
        <f>ADAPTAÇÕES!D143</f>
        <v>UN</v>
      </c>
      <c r="E142" s="410">
        <f>ADAPTAÇÕES!E143</f>
        <v>2</v>
      </c>
      <c r="F142" s="158">
        <f>ADAPTAÇÕES!H143</f>
        <v>6.07</v>
      </c>
      <c r="G142" s="159">
        <f>ADAPTAÇÕES!K143</f>
        <v>12.14</v>
      </c>
      <c r="H142" s="51"/>
      <c r="K142" s="183"/>
      <c r="Q142" s="162">
        <f>'MEDIÇÃO 1'!W142</f>
        <v>0</v>
      </c>
      <c r="R142" s="410">
        <f>'MEDIÇÃO 1'!X142</f>
        <v>0</v>
      </c>
      <c r="S142" s="410">
        <f>'MEDIÇÃO 1'!Y142</f>
        <v>0</v>
      </c>
      <c r="T142" s="164">
        <f t="shared" si="70"/>
        <v>0</v>
      </c>
      <c r="U142" s="156">
        <v>0</v>
      </c>
      <c r="V142" s="163">
        <f t="shared" si="71"/>
        <v>0</v>
      </c>
      <c r="W142" s="162">
        <f t="shared" si="72"/>
        <v>0</v>
      </c>
      <c r="X142" s="156">
        <f t="shared" si="73"/>
        <v>0</v>
      </c>
      <c r="Y142" s="163">
        <f t="shared" si="74"/>
        <v>0</v>
      </c>
    </row>
    <row r="143" spans="1:25" s="58" customFormat="1" ht="32.1" customHeight="1">
      <c r="A143" s="165" t="str">
        <f>ADAPTAÇÕES!A144</f>
        <v>8.44</v>
      </c>
      <c r="B143" s="281" t="str">
        <f>ADAPTAÇÕES!B144</f>
        <v>COTAÇÃO</v>
      </c>
      <c r="C143" s="212" t="str">
        <f>ADAPTAÇÕES!C144</f>
        <v>Serviços para adaptação de roscas</v>
      </c>
      <c r="D143" s="155" t="str">
        <f>ADAPTAÇÕES!D144</f>
        <v>UN</v>
      </c>
      <c r="E143" s="410">
        <f>ADAPTAÇÕES!E144</f>
        <v>10</v>
      </c>
      <c r="F143" s="158">
        <f>ADAPTAÇÕES!H144</f>
        <v>30</v>
      </c>
      <c r="G143" s="159">
        <f>ADAPTAÇÕES!K144</f>
        <v>300</v>
      </c>
      <c r="H143" s="51"/>
      <c r="K143" s="183"/>
      <c r="Q143" s="162">
        <f>'MEDIÇÃO 1'!W143</f>
        <v>0</v>
      </c>
      <c r="R143" s="410">
        <f>'MEDIÇÃO 1'!X143</f>
        <v>0</v>
      </c>
      <c r="S143" s="410">
        <f>'MEDIÇÃO 1'!Y143</f>
        <v>0</v>
      </c>
      <c r="T143" s="164">
        <f t="shared" si="70"/>
        <v>0</v>
      </c>
      <c r="U143" s="156">
        <v>0</v>
      </c>
      <c r="V143" s="163">
        <f t="shared" si="71"/>
        <v>0</v>
      </c>
      <c r="W143" s="162">
        <f t="shared" si="72"/>
        <v>0</v>
      </c>
      <c r="X143" s="156">
        <f t="shared" si="73"/>
        <v>0</v>
      </c>
      <c r="Y143" s="163">
        <f t="shared" si="74"/>
        <v>0</v>
      </c>
    </row>
    <row r="144" spans="1:25" s="24" customFormat="1" ht="32.1" customHeight="1">
      <c r="A144" s="165" t="str">
        <f>ADAPTAÇÕES!A145</f>
        <v>8.45</v>
      </c>
      <c r="B144" s="281" t="str">
        <f>ADAPTAÇÕES!B145</f>
        <v>COTAÇÃO</v>
      </c>
      <c r="C144" s="212" t="str">
        <f>ADAPTAÇÕES!C145</f>
        <v>Tomada de água de 3", tubo, acoplamento, peças hidráulicas</v>
      </c>
      <c r="D144" s="155" t="str">
        <f>ADAPTAÇÕES!D145</f>
        <v>VB</v>
      </c>
      <c r="E144" s="410">
        <f>ADAPTAÇÕES!E145</f>
        <v>1</v>
      </c>
      <c r="F144" s="158">
        <f>ADAPTAÇÕES!H145</f>
        <v>480</v>
      </c>
      <c r="G144" s="159">
        <f>ADAPTAÇÕES!K145</f>
        <v>480</v>
      </c>
      <c r="H144" s="51"/>
      <c r="Q144" s="162">
        <f>'MEDIÇÃO 1'!W144</f>
        <v>0</v>
      </c>
      <c r="R144" s="410">
        <f>'MEDIÇÃO 1'!X144</f>
        <v>0</v>
      </c>
      <c r="S144" s="410">
        <f>'MEDIÇÃO 1'!Y144</f>
        <v>0</v>
      </c>
      <c r="T144" s="164">
        <f t="shared" si="70"/>
        <v>0</v>
      </c>
      <c r="U144" s="156">
        <v>0</v>
      </c>
      <c r="V144" s="163">
        <f t="shared" si="71"/>
        <v>0</v>
      </c>
      <c r="W144" s="162">
        <f t="shared" si="72"/>
        <v>0</v>
      </c>
      <c r="X144" s="156">
        <f t="shared" si="73"/>
        <v>0</v>
      </c>
      <c r="Y144" s="163">
        <f t="shared" si="74"/>
        <v>0</v>
      </c>
    </row>
    <row r="145" spans="1:25" s="24" customFormat="1" ht="32.1" customHeight="1">
      <c r="A145" s="165" t="str">
        <f>ADAPTAÇÕES!A146</f>
        <v>8.46</v>
      </c>
      <c r="B145" s="281" t="str">
        <f>ADAPTAÇÕES!B146</f>
        <v>10527</v>
      </c>
      <c r="C145" s="212" t="str">
        <f>ADAPTAÇÕES!C146</f>
        <v>LOCACAO DE ANDAIME METALICO TUBULAR DE ENCAIXE, TIPO DE TORRE, COM LARGURA DE 1 ATE 1,5 M E ALTURA DE *1,00* M (INCLUSO SAPATAS FIXAS OU RODIZIOS)</v>
      </c>
      <c r="D145" s="155" t="str">
        <f>ADAPTAÇÕES!D146</f>
        <v>MxMES</v>
      </c>
      <c r="E145" s="410">
        <f>ADAPTAÇÕES!E146</f>
        <v>8</v>
      </c>
      <c r="F145" s="158">
        <f>ADAPTAÇÕES!H146</f>
        <v>20.4</v>
      </c>
      <c r="G145" s="159">
        <f>ADAPTAÇÕES!K146</f>
        <v>163.2</v>
      </c>
      <c r="H145" s="51"/>
      <c r="Q145" s="162">
        <f>'MEDIÇÃO 1'!W145</f>
        <v>0</v>
      </c>
      <c r="R145" s="410">
        <f>'MEDIÇÃO 1'!X145</f>
        <v>0</v>
      </c>
      <c r="S145" s="410">
        <f>'MEDIÇÃO 1'!Y145</f>
        <v>0</v>
      </c>
      <c r="T145" s="164">
        <f t="shared" si="70"/>
        <v>0</v>
      </c>
      <c r="U145" s="156">
        <v>0</v>
      </c>
      <c r="V145" s="163">
        <f t="shared" si="71"/>
        <v>0</v>
      </c>
      <c r="W145" s="162">
        <f t="shared" si="72"/>
        <v>0</v>
      </c>
      <c r="X145" s="156">
        <f t="shared" si="73"/>
        <v>0</v>
      </c>
      <c r="Y145" s="163">
        <f t="shared" si="74"/>
        <v>0</v>
      </c>
    </row>
    <row r="146" spans="1:25" s="24" customFormat="1" ht="32.1" customHeight="1">
      <c r="A146" s="165" t="str">
        <f>ADAPTAÇÕES!A147</f>
        <v>8.47</v>
      </c>
      <c r="B146" s="281" t="str">
        <f>ADAPTAÇÕES!B147</f>
        <v>COTAÇÃO</v>
      </c>
      <c r="C146" s="212" t="str">
        <f>ADAPTAÇÕES!C147</f>
        <v>Locação de guindaste</v>
      </c>
      <c r="D146" s="155" t="str">
        <f>ADAPTAÇÕES!D147</f>
        <v>DIÁRIA</v>
      </c>
      <c r="E146" s="410">
        <f>ADAPTAÇÕES!E147</f>
        <v>1</v>
      </c>
      <c r="F146" s="158">
        <f>ADAPTAÇÕES!H147</f>
        <v>3500</v>
      </c>
      <c r="G146" s="159">
        <f>ADAPTAÇÕES!K147</f>
        <v>3500</v>
      </c>
      <c r="H146" s="51"/>
      <c r="Q146" s="162">
        <f>'MEDIÇÃO 1'!W146</f>
        <v>0</v>
      </c>
      <c r="R146" s="410">
        <f>'MEDIÇÃO 1'!X146</f>
        <v>0</v>
      </c>
      <c r="S146" s="410">
        <f>'MEDIÇÃO 1'!Y146</f>
        <v>0</v>
      </c>
      <c r="T146" s="164">
        <f t="shared" si="70"/>
        <v>0</v>
      </c>
      <c r="U146" s="156">
        <v>0</v>
      </c>
      <c r="V146" s="163">
        <f t="shared" si="71"/>
        <v>0</v>
      </c>
      <c r="W146" s="162">
        <f t="shared" si="72"/>
        <v>0</v>
      </c>
      <c r="X146" s="156">
        <f t="shared" si="73"/>
        <v>0</v>
      </c>
      <c r="Y146" s="163">
        <f t="shared" si="74"/>
        <v>0</v>
      </c>
    </row>
    <row r="147" spans="1:25" s="24" customFormat="1" ht="32.1" customHeight="1">
      <c r="A147" s="165" t="str">
        <f>ADAPTAÇÕES!A148</f>
        <v>8.48</v>
      </c>
      <c r="B147" s="281" t="str">
        <f>ADAPTAÇÕES!B148</f>
        <v>COTAÇÃO</v>
      </c>
      <c r="C147" s="212" t="str">
        <f>ADAPTAÇÕES!C148</f>
        <v xml:space="preserve">Taxa de mobilização e desmobilização </v>
      </c>
      <c r="D147" s="155" t="str">
        <f>ADAPTAÇÕES!D148</f>
        <v>VB</v>
      </c>
      <c r="E147" s="410">
        <f>ADAPTAÇÕES!E148</f>
        <v>1</v>
      </c>
      <c r="F147" s="158">
        <f>ADAPTAÇÕES!H148</f>
        <v>600</v>
      </c>
      <c r="G147" s="159">
        <f>ADAPTAÇÕES!K148</f>
        <v>600</v>
      </c>
      <c r="H147" s="51"/>
      <c r="Q147" s="162">
        <f>'MEDIÇÃO 1'!W147</f>
        <v>0</v>
      </c>
      <c r="R147" s="410">
        <f>'MEDIÇÃO 1'!X147</f>
        <v>0</v>
      </c>
      <c r="S147" s="410">
        <f>'MEDIÇÃO 1'!Y147</f>
        <v>0</v>
      </c>
      <c r="T147" s="164">
        <f t="shared" si="70"/>
        <v>0</v>
      </c>
      <c r="U147" s="156">
        <v>0</v>
      </c>
      <c r="V147" s="163">
        <f t="shared" si="71"/>
        <v>0</v>
      </c>
      <c r="W147" s="162">
        <f t="shared" si="72"/>
        <v>0</v>
      </c>
      <c r="X147" s="156">
        <f t="shared" si="73"/>
        <v>0</v>
      </c>
      <c r="Y147" s="163">
        <f t="shared" si="74"/>
        <v>0</v>
      </c>
    </row>
    <row r="148" spans="1:25" s="59" customFormat="1" ht="32.1" customHeight="1">
      <c r="A148" s="165" t="str">
        <f>ADAPTAÇÕES!A149</f>
        <v>8.49</v>
      </c>
      <c r="B148" s="281" t="str">
        <f>ADAPTAÇÕES!B149</f>
        <v>COTAÇÃO</v>
      </c>
      <c r="C148" s="212" t="str">
        <f>ADAPTAÇÕES!C149</f>
        <v>Base em concreto armado para apoio da caixa d´água (mão de obra e materiais)</v>
      </c>
      <c r="D148" s="155" t="str">
        <f>ADAPTAÇÕES!D149</f>
        <v>VB</v>
      </c>
      <c r="E148" s="410">
        <f>ADAPTAÇÕES!E149</f>
        <v>1</v>
      </c>
      <c r="F148" s="158">
        <f>ADAPTAÇÕES!H149</f>
        <v>4500</v>
      </c>
      <c r="G148" s="159">
        <f>ADAPTAÇÕES!K149</f>
        <v>4500</v>
      </c>
      <c r="H148" s="51"/>
      <c r="Q148" s="162">
        <f>'MEDIÇÃO 1'!W148</f>
        <v>0</v>
      </c>
      <c r="R148" s="410">
        <f>'MEDIÇÃO 1'!X148</f>
        <v>0</v>
      </c>
      <c r="S148" s="410">
        <f>'MEDIÇÃO 1'!Y148</f>
        <v>0</v>
      </c>
      <c r="T148" s="164">
        <f t="shared" si="70"/>
        <v>0</v>
      </c>
      <c r="U148" s="156">
        <v>0</v>
      </c>
      <c r="V148" s="163">
        <f t="shared" si="71"/>
        <v>0</v>
      </c>
      <c r="W148" s="162">
        <f t="shared" si="72"/>
        <v>0</v>
      </c>
      <c r="X148" s="156">
        <f t="shared" si="73"/>
        <v>0</v>
      </c>
      <c r="Y148" s="163">
        <f t="shared" si="74"/>
        <v>0</v>
      </c>
    </row>
    <row r="149" spans="1:25" s="24" customFormat="1" ht="32.1" customHeight="1">
      <c r="A149" s="165" t="str">
        <f>ADAPTAÇÕES!A150</f>
        <v>8.50</v>
      </c>
      <c r="B149" s="281" t="str">
        <f>ADAPTAÇÕES!B150</f>
        <v>COTAÇÃO</v>
      </c>
      <c r="C149" s="212" t="str">
        <f>ADAPTAÇÕES!C150</f>
        <v>Construção de abrigo coberto para bomba com 6 m2 (mao de obra e materiais)</v>
      </c>
      <c r="D149" s="155" t="str">
        <f>ADAPTAÇÕES!D150</f>
        <v>VB</v>
      </c>
      <c r="E149" s="410">
        <f>ADAPTAÇÕES!E150</f>
        <v>1</v>
      </c>
      <c r="F149" s="158">
        <f>ADAPTAÇÕES!H150</f>
        <v>3000</v>
      </c>
      <c r="G149" s="159">
        <f>ADAPTAÇÕES!K150</f>
        <v>3000</v>
      </c>
      <c r="H149" s="51"/>
      <c r="Q149" s="162">
        <f>'MEDIÇÃO 1'!W149</f>
        <v>0</v>
      </c>
      <c r="R149" s="410">
        <f>'MEDIÇÃO 1'!X149</f>
        <v>0</v>
      </c>
      <c r="S149" s="410">
        <f>'MEDIÇÃO 1'!Y149</f>
        <v>0</v>
      </c>
      <c r="T149" s="164">
        <f aca="true" t="shared" si="80" ref="T149">U149/E149</f>
        <v>0</v>
      </c>
      <c r="U149" s="156">
        <v>0</v>
      </c>
      <c r="V149" s="163">
        <f aca="true" t="shared" si="81" ref="V149">U149*F149</f>
        <v>0</v>
      </c>
      <c r="W149" s="162">
        <f aca="true" t="shared" si="82" ref="W149">T149+Q149</f>
        <v>0</v>
      </c>
      <c r="X149" s="156">
        <f aca="true" t="shared" si="83" ref="X149">R149+U149</f>
        <v>0</v>
      </c>
      <c r="Y149" s="163">
        <f aca="true" t="shared" si="84" ref="Y149">V149+S149</f>
        <v>0</v>
      </c>
    </row>
    <row r="150" spans="1:25" s="24" customFormat="1" ht="32.1" customHeight="1">
      <c r="A150" s="165" t="str">
        <f>ADAPTAÇÕES!A151</f>
        <v>8.51</v>
      </c>
      <c r="B150" s="281" t="str">
        <f>ADAPTAÇÕES!B151</f>
        <v>COTAÇÃO</v>
      </c>
      <c r="C150" s="212" t="str">
        <f>ADAPTAÇÕES!C151</f>
        <v>Guarda-corpo (adequação da estrutura existente - sacada no salão onde são realizadas as sessões de câmara)</v>
      </c>
      <c r="D150" s="155" t="str">
        <f>ADAPTAÇÕES!D151</f>
        <v>VB</v>
      </c>
      <c r="E150" s="410">
        <f>ADAPTAÇÕES!E151</f>
        <v>1</v>
      </c>
      <c r="F150" s="158">
        <f>ADAPTAÇÕES!H151</f>
        <v>800</v>
      </c>
      <c r="G150" s="159">
        <f>ADAPTAÇÕES!K151</f>
        <v>800</v>
      </c>
      <c r="H150" s="51"/>
      <c r="Q150" s="162">
        <f>'MEDIÇÃO 1'!W150</f>
        <v>0</v>
      </c>
      <c r="R150" s="410">
        <f>'MEDIÇÃO 1'!X150</f>
        <v>0</v>
      </c>
      <c r="S150" s="410">
        <f>'MEDIÇÃO 1'!Y150</f>
        <v>0</v>
      </c>
      <c r="T150" s="164">
        <f t="shared" si="70"/>
        <v>0</v>
      </c>
      <c r="U150" s="156">
        <v>0</v>
      </c>
      <c r="V150" s="163">
        <f t="shared" si="71"/>
        <v>0</v>
      </c>
      <c r="W150" s="162">
        <f t="shared" si="72"/>
        <v>0</v>
      </c>
      <c r="X150" s="156">
        <f t="shared" si="73"/>
        <v>0</v>
      </c>
      <c r="Y150" s="163">
        <f t="shared" si="74"/>
        <v>0</v>
      </c>
    </row>
    <row r="151" spans="1:25" s="37" customFormat="1" ht="32.1" customHeight="1">
      <c r="A151" s="165" t="str">
        <f>ADAPTAÇÕES!A152</f>
        <v>8.52</v>
      </c>
      <c r="B151" s="281" t="str">
        <f>ADAPTAÇÕES!B152</f>
        <v>COTAÇÃO</v>
      </c>
      <c r="C151" s="212" t="str">
        <f>ADAPTAÇÕES!C152</f>
        <v>Mão de obra para a instalação de todos os equipamentos de prevenção e combate a incêndio</v>
      </c>
      <c r="D151" s="155" t="str">
        <f>ADAPTAÇÕES!D152</f>
        <v>VB</v>
      </c>
      <c r="E151" s="410">
        <f>ADAPTAÇÕES!E152</f>
        <v>1</v>
      </c>
      <c r="F151" s="158">
        <f>ADAPTAÇÕES!H152</f>
        <v>28000</v>
      </c>
      <c r="G151" s="159">
        <f>ADAPTAÇÕES!K152</f>
        <v>28000</v>
      </c>
      <c r="H151" s="51"/>
      <c r="Q151" s="162">
        <f>'MEDIÇÃO 1'!W151</f>
        <v>0</v>
      </c>
      <c r="R151" s="410">
        <f>'MEDIÇÃO 1'!X151</f>
        <v>0</v>
      </c>
      <c r="S151" s="410">
        <f>'MEDIÇÃO 1'!Y151</f>
        <v>0</v>
      </c>
      <c r="T151" s="164">
        <f t="shared" si="70"/>
        <v>0</v>
      </c>
      <c r="U151" s="156">
        <v>0</v>
      </c>
      <c r="V151" s="163">
        <f t="shared" si="71"/>
        <v>0</v>
      </c>
      <c r="W151" s="162">
        <f t="shared" si="72"/>
        <v>0</v>
      </c>
      <c r="X151" s="156">
        <f t="shared" si="73"/>
        <v>0</v>
      </c>
      <c r="Y151" s="163">
        <f t="shared" si="74"/>
        <v>0</v>
      </c>
    </row>
    <row r="152" spans="1:25" s="38" customFormat="1" ht="32.1" customHeight="1">
      <c r="A152" s="360"/>
      <c r="B152" s="373"/>
      <c r="C152" s="339" t="s">
        <v>7520</v>
      </c>
      <c r="D152" s="354" t="str">
        <f>A99</f>
        <v>8.</v>
      </c>
      <c r="E152" s="374"/>
      <c r="F152" s="375"/>
      <c r="G152" s="343">
        <f>SUM(G100:G151)</f>
        <v>100275.35859999998</v>
      </c>
      <c r="H152" s="49"/>
      <c r="Q152" s="348">
        <f>S152/G152</f>
        <v>0</v>
      </c>
      <c r="R152" s="173"/>
      <c r="S152" s="343">
        <f>SUM(S100:S151)</f>
        <v>0</v>
      </c>
      <c r="T152" s="348">
        <f>V152/G152</f>
        <v>0</v>
      </c>
      <c r="U152" s="173"/>
      <c r="V152" s="343">
        <f>SUBTOTAL(9,V100:V151)</f>
        <v>0</v>
      </c>
      <c r="W152" s="349">
        <f>Q152+T152</f>
        <v>0</v>
      </c>
      <c r="X152" s="341"/>
      <c r="Y152" s="350">
        <f>S152+V152</f>
        <v>0</v>
      </c>
    </row>
    <row r="153" spans="1:25" s="41" customFormat="1" ht="32.1" customHeight="1" thickBot="1">
      <c r="A153" s="10"/>
      <c r="B153" s="11"/>
      <c r="C153" s="12"/>
      <c r="D153" s="13"/>
      <c r="E153" s="14"/>
      <c r="F153" s="15"/>
      <c r="G153" s="181"/>
      <c r="H153" s="5"/>
      <c r="Q153" s="305"/>
      <c r="R153" s="306"/>
      <c r="S153" s="307"/>
      <c r="T153" s="305"/>
      <c r="U153" s="306"/>
      <c r="V153" s="307"/>
      <c r="W153" s="305"/>
      <c r="X153" s="306"/>
      <c r="Y153" s="307"/>
    </row>
    <row r="154" spans="1:25" s="41" customFormat="1" ht="32.1" customHeight="1" thickBot="1" thickTop="1">
      <c r="A154" s="551"/>
      <c r="B154" s="552"/>
      <c r="C154" s="553" t="s">
        <v>7521</v>
      </c>
      <c r="D154" s="553"/>
      <c r="E154" s="553"/>
      <c r="F154" s="362"/>
      <c r="G154" s="363">
        <f>G24+G44+G50+G61+G84+G89+G97+G152</f>
        <v>194657.29419999995</v>
      </c>
      <c r="H154" s="5"/>
      <c r="Q154" s="366"/>
      <c r="R154" s="367"/>
      <c r="S154" s="363">
        <f>SUM(S152+S97+S89+S50+S44+S24+S84)</f>
        <v>0</v>
      </c>
      <c r="T154" s="366">
        <f>V154/G154</f>
        <v>0</v>
      </c>
      <c r="U154" s="367"/>
      <c r="V154" s="444">
        <f>SUM(V152+V97+V89+V84+V50+V44+V24)</f>
        <v>0</v>
      </c>
      <c r="W154" s="366">
        <f>Q154+T154</f>
        <v>0</v>
      </c>
      <c r="X154" s="367"/>
      <c r="Y154" s="363">
        <f>V154+S154</f>
        <v>0</v>
      </c>
    </row>
    <row r="155" spans="1:25" s="41" customFormat="1" ht="32.1" customHeight="1" thickBot="1" thickTop="1">
      <c r="A155" s="551"/>
      <c r="B155" s="552"/>
      <c r="C155" s="553" t="s">
        <v>7522</v>
      </c>
      <c r="D155" s="553"/>
      <c r="E155" s="553"/>
      <c r="F155" s="407">
        <f>ADAPTAÇÕES!H155</f>
        <v>0.25</v>
      </c>
      <c r="G155" s="363">
        <f>G154*(1+F155)</f>
        <v>243321.61774999992</v>
      </c>
      <c r="H155" s="9"/>
      <c r="Q155" s="363"/>
      <c r="R155" s="367"/>
      <c r="S155" s="363">
        <f>S154*(1+F155)</f>
        <v>0</v>
      </c>
      <c r="T155" s="366">
        <f>V155/G155</f>
        <v>0</v>
      </c>
      <c r="U155" s="367"/>
      <c r="V155" s="363">
        <f>V154*(1+F155)</f>
        <v>0</v>
      </c>
      <c r="W155" s="441">
        <f>Q155+T155</f>
        <v>0</v>
      </c>
      <c r="X155" s="367"/>
      <c r="Y155" s="363">
        <f>V155+S155</f>
        <v>0</v>
      </c>
    </row>
    <row r="156" spans="1:8" s="41" customFormat="1" ht="15" thickTop="1">
      <c r="A156" s="44"/>
      <c r="B156" s="42"/>
      <c r="C156" s="50"/>
      <c r="D156" s="44"/>
      <c r="E156" s="45"/>
      <c r="F156" s="46"/>
      <c r="G156" s="51"/>
      <c r="H156" s="51"/>
    </row>
    <row r="157" spans="1:8" s="41" customFormat="1" ht="14.25">
      <c r="A157" s="44"/>
      <c r="B157" s="42"/>
      <c r="C157" s="50"/>
      <c r="D157" s="44"/>
      <c r="E157" s="45"/>
      <c r="F157" s="46"/>
      <c r="G157" s="51"/>
      <c r="H157" s="51"/>
    </row>
    <row r="158" spans="1:8" s="41" customFormat="1" ht="14.25">
      <c r="A158" s="44"/>
      <c r="B158" s="42"/>
      <c r="C158" s="50"/>
      <c r="D158" s="44"/>
      <c r="E158" s="45"/>
      <c r="F158" s="46"/>
      <c r="G158" s="51"/>
      <c r="H158" s="51"/>
    </row>
    <row r="159" spans="1:8" s="41" customFormat="1" ht="14.25">
      <c r="A159" s="44"/>
      <c r="B159" s="42"/>
      <c r="C159" s="50"/>
      <c r="D159" s="44"/>
      <c r="E159" s="45"/>
      <c r="F159" s="46"/>
      <c r="G159" s="51"/>
      <c r="H159" s="51"/>
    </row>
    <row r="160" spans="1:8" s="41" customFormat="1" ht="14.25">
      <c r="A160" s="44"/>
      <c r="B160" s="42"/>
      <c r="C160" s="50"/>
      <c r="D160" s="44"/>
      <c r="E160" s="45"/>
      <c r="F160" s="46"/>
      <c r="G160" s="51"/>
      <c r="H160" s="51"/>
    </row>
    <row r="161" spans="1:8" s="41" customFormat="1" ht="14.25">
      <c r="A161" s="44"/>
      <c r="B161" s="42"/>
      <c r="C161" s="50"/>
      <c r="D161" s="44"/>
      <c r="E161" s="45"/>
      <c r="F161" s="46"/>
      <c r="G161" s="51"/>
      <c r="H161" s="51"/>
    </row>
    <row r="162" spans="1:8" s="41" customFormat="1" ht="14.25">
      <c r="A162" s="44"/>
      <c r="B162" s="42"/>
      <c r="C162" s="50"/>
      <c r="D162" s="44"/>
      <c r="E162" s="45"/>
      <c r="F162" s="46"/>
      <c r="G162" s="51"/>
      <c r="H162" s="51"/>
    </row>
    <row r="163" spans="1:8" s="41" customFormat="1" ht="14.25">
      <c r="A163" s="44"/>
      <c r="B163" s="42"/>
      <c r="C163" s="50"/>
      <c r="D163" s="44"/>
      <c r="E163" s="45"/>
      <c r="F163" s="46"/>
      <c r="G163" s="51"/>
      <c r="H163" s="51"/>
    </row>
    <row r="164" spans="1:8" s="41" customFormat="1" ht="14.25">
      <c r="A164" s="44"/>
      <c r="B164" s="42"/>
      <c r="C164" s="50"/>
      <c r="D164" s="44"/>
      <c r="E164" s="45"/>
      <c r="F164" s="46"/>
      <c r="G164" s="51"/>
      <c r="H164" s="51"/>
    </row>
    <row r="165" spans="1:8" s="41" customFormat="1" ht="14.25">
      <c r="A165" s="44"/>
      <c r="B165" s="42"/>
      <c r="C165" s="50"/>
      <c r="D165" s="44"/>
      <c r="E165" s="45"/>
      <c r="F165" s="46"/>
      <c r="G165" s="51"/>
      <c r="H165" s="51"/>
    </row>
    <row r="166" spans="1:8" s="41" customFormat="1" ht="14.25">
      <c r="A166" s="44"/>
      <c r="B166" s="42"/>
      <c r="C166" s="50"/>
      <c r="D166" s="44"/>
      <c r="E166" s="45"/>
      <c r="F166" s="46"/>
      <c r="G166" s="51"/>
      <c r="H166" s="51"/>
    </row>
    <row r="167" spans="1:8" s="41" customFormat="1" ht="14.25">
      <c r="A167" s="44"/>
      <c r="B167" s="42"/>
      <c r="C167" s="50"/>
      <c r="D167" s="44"/>
      <c r="E167" s="45"/>
      <c r="F167" s="46"/>
      <c r="G167" s="51"/>
      <c r="H167" s="51"/>
    </row>
    <row r="168" spans="1:8" s="41" customFormat="1" ht="14.25">
      <c r="A168" s="44"/>
      <c r="B168" s="42"/>
      <c r="C168" s="50"/>
      <c r="D168" s="44"/>
      <c r="E168" s="45"/>
      <c r="F168" s="46"/>
      <c r="G168" s="51"/>
      <c r="H168" s="51"/>
    </row>
    <row r="169" spans="1:8" s="41" customFormat="1" ht="14.25">
      <c r="A169" s="44"/>
      <c r="B169" s="42"/>
      <c r="C169" s="50"/>
      <c r="D169" s="44"/>
      <c r="E169" s="45"/>
      <c r="F169" s="46"/>
      <c r="G169" s="51"/>
      <c r="H169" s="51"/>
    </row>
    <row r="170" spans="1:8" s="41" customFormat="1" ht="14.25">
      <c r="A170" s="44"/>
      <c r="B170" s="42"/>
      <c r="C170" s="50"/>
      <c r="D170" s="44"/>
      <c r="E170" s="45"/>
      <c r="F170" s="46"/>
      <c r="G170" s="51"/>
      <c r="H170" s="51"/>
    </row>
    <row r="171" spans="1:8" s="41" customFormat="1" ht="14.25">
      <c r="A171" s="44"/>
      <c r="B171" s="42"/>
      <c r="C171" s="50"/>
      <c r="D171" s="44"/>
      <c r="E171" s="45"/>
      <c r="F171" s="46"/>
      <c r="G171" s="23"/>
      <c r="H171" s="5"/>
    </row>
    <row r="172" spans="1:8" s="41" customFormat="1" ht="14.25">
      <c r="A172" s="44"/>
      <c r="B172" s="42"/>
      <c r="C172" s="50"/>
      <c r="D172" s="44"/>
      <c r="E172" s="45"/>
      <c r="F172" s="46"/>
      <c r="G172" s="26"/>
      <c r="H172" s="5"/>
    </row>
    <row r="173" spans="1:8" s="41" customFormat="1" ht="17.25">
      <c r="A173" s="44"/>
      <c r="B173" s="42"/>
      <c r="C173" s="50"/>
      <c r="D173" s="44"/>
      <c r="E173" s="45"/>
      <c r="F173" s="46"/>
      <c r="G173" s="7"/>
      <c r="H173" s="9"/>
    </row>
    <row r="174" spans="1:8" s="41" customFormat="1" ht="14.25">
      <c r="A174" s="44"/>
      <c r="B174" s="42"/>
      <c r="C174" s="50"/>
      <c r="D174" s="44"/>
      <c r="E174" s="45"/>
      <c r="F174" s="46"/>
      <c r="G174" s="35"/>
      <c r="H174" s="35"/>
    </row>
    <row r="175" spans="1:8" s="41" customFormat="1" ht="14.25">
      <c r="A175" s="44"/>
      <c r="B175" s="42"/>
      <c r="C175" s="50"/>
      <c r="D175" s="44"/>
      <c r="E175" s="45"/>
      <c r="F175" s="46"/>
      <c r="G175" s="35"/>
      <c r="H175" s="35"/>
    </row>
    <row r="176" spans="1:8" s="41" customFormat="1" ht="14.25">
      <c r="A176" s="44"/>
      <c r="B176" s="42"/>
      <c r="C176" s="50"/>
      <c r="D176" s="44"/>
      <c r="E176" s="45"/>
      <c r="F176" s="46"/>
      <c r="G176" s="35"/>
      <c r="H176" s="35"/>
    </row>
    <row r="177" spans="1:8" s="41" customFormat="1" ht="14.25">
      <c r="A177" s="44"/>
      <c r="B177" s="42"/>
      <c r="C177" s="50"/>
      <c r="D177" s="44"/>
      <c r="E177" s="45"/>
      <c r="F177" s="46"/>
      <c r="G177" s="51"/>
      <c r="H177" s="51"/>
    </row>
    <row r="178" spans="1:8" s="41" customFormat="1" ht="14.25">
      <c r="A178" s="44"/>
      <c r="B178" s="42"/>
      <c r="C178" s="50"/>
      <c r="D178" s="44"/>
      <c r="E178" s="45"/>
      <c r="F178" s="46"/>
      <c r="G178" s="35"/>
      <c r="H178" s="49"/>
    </row>
    <row r="179" spans="1:8" s="41" customFormat="1" ht="14.25">
      <c r="A179" s="44"/>
      <c r="B179" s="42"/>
      <c r="C179" s="50"/>
      <c r="D179" s="44"/>
      <c r="E179" s="45"/>
      <c r="F179" s="46"/>
      <c r="G179" s="51"/>
      <c r="H179" s="51"/>
    </row>
    <row r="180" spans="1:8" s="41" customFormat="1" ht="14.25">
      <c r="A180" s="44"/>
      <c r="B180" s="42"/>
      <c r="C180" s="50"/>
      <c r="D180" s="44"/>
      <c r="E180" s="45"/>
      <c r="F180" s="46"/>
      <c r="G180" s="51"/>
      <c r="H180" s="51"/>
    </row>
    <row r="181" spans="1:8" s="41" customFormat="1" ht="14.25">
      <c r="A181" s="44"/>
      <c r="B181" s="42"/>
      <c r="C181" s="50"/>
      <c r="D181" s="44"/>
      <c r="E181" s="45"/>
      <c r="F181" s="46"/>
      <c r="G181" s="51"/>
      <c r="H181" s="51"/>
    </row>
    <row r="182" spans="1:8" s="41" customFormat="1" ht="14.25">
      <c r="A182" s="44"/>
      <c r="B182" s="42"/>
      <c r="C182" s="50"/>
      <c r="D182" s="44"/>
      <c r="E182" s="45"/>
      <c r="F182" s="46"/>
      <c r="G182" s="51"/>
      <c r="H182" s="51"/>
    </row>
    <row r="183" spans="1:7" s="41" customFormat="1" ht="14.25">
      <c r="A183" s="44"/>
      <c r="B183" s="42"/>
      <c r="C183" s="50"/>
      <c r="D183" s="44"/>
      <c r="E183" s="45"/>
      <c r="F183" s="46"/>
      <c r="G183" s="23"/>
    </row>
    <row r="184" spans="1:7" s="41" customFormat="1" ht="14.25">
      <c r="A184" s="44"/>
      <c r="B184" s="42"/>
      <c r="C184" s="50"/>
      <c r="D184" s="44"/>
      <c r="E184" s="45"/>
      <c r="F184" s="46"/>
      <c r="G184" s="26"/>
    </row>
    <row r="185" spans="1:8" s="41" customFormat="1" ht="17.25">
      <c r="A185" s="44"/>
      <c r="B185" s="42"/>
      <c r="C185" s="50"/>
      <c r="D185" s="44"/>
      <c r="E185" s="45"/>
      <c r="F185" s="46"/>
      <c r="G185" s="7"/>
      <c r="H185" s="9"/>
    </row>
    <row r="186" spans="1:8" s="41" customFormat="1" ht="17.25">
      <c r="A186" s="44"/>
      <c r="B186" s="42"/>
      <c r="C186" s="50"/>
      <c r="D186" s="44"/>
      <c r="E186" s="45"/>
      <c r="F186" s="46"/>
      <c r="G186" s="7"/>
      <c r="H186" s="9"/>
    </row>
    <row r="187" spans="1:8" s="41" customFormat="1" ht="17.25">
      <c r="A187" s="44"/>
      <c r="B187" s="42"/>
      <c r="C187" s="50"/>
      <c r="D187" s="44"/>
      <c r="E187" s="45"/>
      <c r="F187" s="46"/>
      <c r="G187" s="7"/>
      <c r="H187" s="9"/>
    </row>
    <row r="188" spans="1:8" s="41" customFormat="1" ht="17.25">
      <c r="A188" s="44"/>
      <c r="B188" s="42"/>
      <c r="C188" s="50"/>
      <c r="D188" s="44"/>
      <c r="E188" s="45"/>
      <c r="F188" s="46"/>
      <c r="G188" s="7"/>
      <c r="H188" s="9"/>
    </row>
    <row r="189" spans="1:8" s="41" customFormat="1" ht="14.25">
      <c r="A189" s="44"/>
      <c r="B189" s="42"/>
      <c r="C189" s="50"/>
      <c r="D189" s="44"/>
      <c r="E189" s="45"/>
      <c r="F189" s="46"/>
      <c r="G189" s="51"/>
      <c r="H189" s="51"/>
    </row>
    <row r="190" spans="1:8" s="41" customFormat="1" ht="14.25">
      <c r="A190" s="44"/>
      <c r="B190" s="42"/>
      <c r="C190" s="50"/>
      <c r="D190" s="44"/>
      <c r="E190" s="45"/>
      <c r="F190" s="46"/>
      <c r="G190" s="51"/>
      <c r="H190" s="51"/>
    </row>
    <row r="191" spans="1:8" s="41" customFormat="1" ht="14.25">
      <c r="A191" s="44"/>
      <c r="B191" s="42"/>
      <c r="C191" s="50"/>
      <c r="D191" s="44"/>
      <c r="E191" s="45"/>
      <c r="F191" s="46"/>
      <c r="G191" s="51"/>
      <c r="H191" s="51"/>
    </row>
    <row r="192" spans="1:8" s="41" customFormat="1" ht="14.25">
      <c r="A192" s="44"/>
      <c r="B192" s="42"/>
      <c r="C192" s="50"/>
      <c r="D192" s="44"/>
      <c r="E192" s="45"/>
      <c r="F192" s="46"/>
      <c r="G192" s="51"/>
      <c r="H192" s="51"/>
    </row>
    <row r="193" spans="1:8" s="41" customFormat="1" ht="14.25">
      <c r="A193" s="44"/>
      <c r="B193" s="42"/>
      <c r="C193" s="50"/>
      <c r="D193" s="44"/>
      <c r="E193" s="45"/>
      <c r="F193" s="46"/>
      <c r="G193" s="23"/>
      <c r="H193" s="5"/>
    </row>
    <row r="194" spans="1:8" s="41" customFormat="1" ht="14.25">
      <c r="A194" s="44"/>
      <c r="B194" s="42"/>
      <c r="C194" s="50"/>
      <c r="D194" s="44"/>
      <c r="E194" s="45"/>
      <c r="F194" s="46"/>
      <c r="G194" s="26"/>
      <c r="H194" s="5"/>
    </row>
    <row r="195" spans="1:8" s="41" customFormat="1" ht="17.25">
      <c r="A195" s="44"/>
      <c r="B195" s="42"/>
      <c r="C195" s="50"/>
      <c r="D195" s="44"/>
      <c r="E195" s="45"/>
      <c r="F195" s="46"/>
      <c r="G195" s="7"/>
      <c r="H195" s="9"/>
    </row>
    <row r="196" spans="1:8" s="41" customFormat="1" ht="14.25">
      <c r="A196" s="44"/>
      <c r="B196" s="42"/>
      <c r="C196" s="50"/>
      <c r="D196" s="44"/>
      <c r="E196" s="45"/>
      <c r="F196" s="46"/>
      <c r="G196" s="51"/>
      <c r="H196" s="51"/>
    </row>
    <row r="197" spans="1:8" s="41" customFormat="1" ht="14.25">
      <c r="A197" s="44"/>
      <c r="B197" s="42"/>
      <c r="C197" s="50"/>
      <c r="D197" s="44"/>
      <c r="E197" s="45"/>
      <c r="F197" s="46"/>
      <c r="G197" s="51"/>
      <c r="H197" s="51"/>
    </row>
    <row r="198" spans="1:8" s="41" customFormat="1" ht="14.25">
      <c r="A198" s="44"/>
      <c r="B198" s="42"/>
      <c r="C198" s="50"/>
      <c r="D198" s="44"/>
      <c r="E198" s="45"/>
      <c r="F198" s="46"/>
      <c r="G198" s="51"/>
      <c r="H198" s="51"/>
    </row>
    <row r="199" spans="1:8" s="41" customFormat="1" ht="14.25">
      <c r="A199" s="44"/>
      <c r="B199" s="42"/>
      <c r="C199" s="50"/>
      <c r="D199" s="44"/>
      <c r="E199" s="45"/>
      <c r="F199" s="46"/>
      <c r="G199" s="23"/>
      <c r="H199" s="5"/>
    </row>
    <row r="200" spans="1:8" s="41" customFormat="1" ht="14.25">
      <c r="A200" s="44"/>
      <c r="B200" s="42"/>
      <c r="C200" s="50"/>
      <c r="D200" s="44"/>
      <c r="E200" s="45"/>
      <c r="F200" s="46"/>
      <c r="G200" s="23"/>
      <c r="H200" s="5"/>
    </row>
    <row r="201" spans="1:8" s="41" customFormat="1" ht="17.25">
      <c r="A201" s="44"/>
      <c r="B201" s="42"/>
      <c r="C201" s="50"/>
      <c r="D201" s="44"/>
      <c r="E201" s="45"/>
      <c r="F201" s="46"/>
      <c r="G201" s="57"/>
      <c r="H201" s="56"/>
    </row>
    <row r="202" spans="1:8" s="41" customFormat="1" ht="14.25">
      <c r="A202" s="44"/>
      <c r="B202" s="42"/>
      <c r="C202" s="50"/>
      <c r="D202" s="44"/>
      <c r="E202" s="45"/>
      <c r="F202" s="46"/>
      <c r="G202" s="51"/>
      <c r="H202" s="51"/>
    </row>
    <row r="203" spans="1:8" s="41" customFormat="1" ht="14.25">
      <c r="A203" s="44"/>
      <c r="B203" s="42"/>
      <c r="C203" s="50"/>
      <c r="D203" s="44"/>
      <c r="E203" s="45"/>
      <c r="F203" s="46"/>
      <c r="G203" s="23"/>
      <c r="H203" s="5"/>
    </row>
    <row r="204" spans="1:8" s="41" customFormat="1" ht="12.75">
      <c r="A204" s="44"/>
      <c r="B204" s="42"/>
      <c r="C204" s="50"/>
      <c r="D204" s="44"/>
      <c r="E204" s="45"/>
      <c r="F204" s="46"/>
      <c r="G204" s="61"/>
      <c r="H204" s="5"/>
    </row>
    <row r="205" spans="1:8" s="41" customFormat="1" ht="18">
      <c r="A205" s="44"/>
      <c r="B205" s="42"/>
      <c r="C205" s="50"/>
      <c r="D205" s="44"/>
      <c r="E205" s="45"/>
      <c r="F205" s="46"/>
      <c r="G205" s="62"/>
      <c r="H205" s="58"/>
    </row>
    <row r="206" spans="1:8" s="41" customFormat="1" ht="18">
      <c r="A206" s="44"/>
      <c r="B206" s="42"/>
      <c r="C206" s="50"/>
      <c r="D206" s="44"/>
      <c r="E206" s="45"/>
      <c r="F206" s="46"/>
      <c r="G206" s="62"/>
      <c r="H206" s="58"/>
    </row>
    <row r="207" spans="1:8" s="41" customFormat="1" ht="18">
      <c r="A207" s="44"/>
      <c r="B207" s="42"/>
      <c r="C207" s="50"/>
      <c r="D207" s="44"/>
      <c r="E207" s="45"/>
      <c r="F207" s="46"/>
      <c r="G207" s="62"/>
      <c r="H207" s="58"/>
    </row>
    <row r="208" spans="1:8" s="41" customFormat="1" ht="18">
      <c r="A208" s="44"/>
      <c r="B208" s="42"/>
      <c r="C208" s="50"/>
      <c r="D208" s="44"/>
      <c r="E208" s="45"/>
      <c r="F208" s="46"/>
      <c r="G208" s="22"/>
      <c r="H208" s="24"/>
    </row>
    <row r="209" spans="1:8" s="41" customFormat="1" ht="18">
      <c r="A209" s="44"/>
      <c r="B209" s="42"/>
      <c r="C209" s="50"/>
      <c r="D209" s="44"/>
      <c r="E209" s="45"/>
      <c r="F209" s="46"/>
      <c r="G209" s="24"/>
      <c r="H209" s="24"/>
    </row>
    <row r="210" spans="1:8" s="41" customFormat="1" ht="18">
      <c r="A210" s="44"/>
      <c r="B210" s="42"/>
      <c r="C210" s="50"/>
      <c r="D210" s="44"/>
      <c r="E210" s="45"/>
      <c r="F210" s="46"/>
      <c r="G210" s="25"/>
      <c r="H210" s="24"/>
    </row>
    <row r="211" spans="1:8" s="41" customFormat="1" ht="18">
      <c r="A211" s="44"/>
      <c r="B211" s="42"/>
      <c r="C211" s="50"/>
      <c r="D211" s="44"/>
      <c r="E211" s="45"/>
      <c r="F211" s="46"/>
      <c r="G211" s="25"/>
      <c r="H211" s="24"/>
    </row>
    <row r="212" spans="1:8" s="41" customFormat="1" ht="18">
      <c r="A212" s="44"/>
      <c r="B212" s="42"/>
      <c r="C212" s="50"/>
      <c r="D212" s="44"/>
      <c r="E212" s="45"/>
      <c r="F212" s="46"/>
      <c r="G212" s="63"/>
      <c r="H212" s="59"/>
    </row>
    <row r="213" spans="1:8" s="41" customFormat="1" ht="18">
      <c r="A213" s="44"/>
      <c r="B213" s="42"/>
      <c r="C213" s="50"/>
      <c r="D213" s="44"/>
      <c r="E213" s="45"/>
      <c r="F213" s="46"/>
      <c r="G213" s="64"/>
      <c r="H213" s="24"/>
    </row>
    <row r="214" spans="1:8" s="41" customFormat="1" ht="12.75">
      <c r="A214" s="44"/>
      <c r="B214" s="42"/>
      <c r="C214" s="50"/>
      <c r="D214" s="44"/>
      <c r="E214" s="45"/>
      <c r="F214" s="46"/>
      <c r="G214" s="37"/>
      <c r="H214" s="37"/>
    </row>
    <row r="215" spans="1:8" s="41" customFormat="1" ht="12.75">
      <c r="A215" s="44"/>
      <c r="B215" s="42"/>
      <c r="C215" s="50"/>
      <c r="D215" s="44"/>
      <c r="E215" s="45"/>
      <c r="F215" s="46"/>
      <c r="G215" s="38"/>
      <c r="H215" s="38"/>
    </row>
    <row r="216" spans="1:7" s="41" customFormat="1" ht="13.5">
      <c r="A216" s="44"/>
      <c r="B216" s="42"/>
      <c r="C216" s="50"/>
      <c r="D216" s="44"/>
      <c r="E216" s="45"/>
      <c r="F216" s="46"/>
      <c r="G216" s="39"/>
    </row>
    <row r="217" spans="1:7" s="41" customFormat="1" ht="12.75">
      <c r="A217" s="44"/>
      <c r="B217" s="42"/>
      <c r="C217" s="50"/>
      <c r="D217" s="44"/>
      <c r="E217" s="45"/>
      <c r="F217" s="46"/>
      <c r="G217" s="45"/>
    </row>
    <row r="218" spans="1:7" s="41" customFormat="1" ht="12.75">
      <c r="A218" s="44"/>
      <c r="B218" s="42"/>
      <c r="C218" s="50"/>
      <c r="D218" s="44"/>
      <c r="E218" s="45"/>
      <c r="F218" s="46"/>
      <c r="G218" s="45"/>
    </row>
    <row r="219" spans="1:7" s="41" customFormat="1" ht="12.75">
      <c r="A219" s="44"/>
      <c r="B219" s="42"/>
      <c r="C219" s="50"/>
      <c r="D219" s="44"/>
      <c r="E219" s="45"/>
      <c r="F219" s="46"/>
      <c r="G219" s="45"/>
    </row>
    <row r="220" spans="1:7" s="41" customFormat="1" ht="12.75">
      <c r="A220" s="44"/>
      <c r="B220" s="42"/>
      <c r="C220" s="50"/>
      <c r="D220" s="44"/>
      <c r="E220" s="45"/>
      <c r="F220" s="46"/>
      <c r="G220" s="45"/>
    </row>
    <row r="221" spans="1:7" s="41" customFormat="1" ht="12.75">
      <c r="A221" s="44"/>
      <c r="B221" s="42"/>
      <c r="C221" s="50"/>
      <c r="D221" s="44"/>
      <c r="E221" s="45"/>
      <c r="F221" s="46"/>
      <c r="G221" s="45"/>
    </row>
    <row r="222" spans="1:7" s="41" customFormat="1" ht="12.75">
      <c r="A222" s="44"/>
      <c r="B222" s="42"/>
      <c r="C222" s="50"/>
      <c r="D222" s="44"/>
      <c r="E222" s="45"/>
      <c r="F222" s="46"/>
      <c r="G222" s="45"/>
    </row>
    <row r="223" spans="1:7" s="41" customFormat="1" ht="12.75">
      <c r="A223" s="44"/>
      <c r="B223" s="42"/>
      <c r="C223" s="50"/>
      <c r="D223" s="44"/>
      <c r="E223" s="45"/>
      <c r="F223" s="46"/>
      <c r="G223" s="45"/>
    </row>
    <row r="224" spans="1:7" s="41" customFormat="1" ht="12.75">
      <c r="A224" s="44"/>
      <c r="B224" s="42"/>
      <c r="C224" s="50"/>
      <c r="D224" s="44"/>
      <c r="E224" s="45"/>
      <c r="F224" s="46"/>
      <c r="G224" s="45"/>
    </row>
    <row r="225" spans="1:7" s="41" customFormat="1" ht="12.75">
      <c r="A225" s="44"/>
      <c r="B225" s="42"/>
      <c r="C225" s="50"/>
      <c r="D225" s="44"/>
      <c r="E225" s="45"/>
      <c r="F225" s="46"/>
      <c r="G225" s="45"/>
    </row>
    <row r="226" spans="1:7" s="41" customFormat="1" ht="12.75">
      <c r="A226" s="44"/>
      <c r="B226" s="42"/>
      <c r="C226" s="50"/>
      <c r="D226" s="44"/>
      <c r="E226" s="45"/>
      <c r="F226" s="46"/>
      <c r="G226" s="45"/>
    </row>
    <row r="227" spans="1:7" s="41" customFormat="1" ht="12.75">
      <c r="A227" s="44"/>
      <c r="B227" s="42"/>
      <c r="C227" s="50"/>
      <c r="D227" s="44"/>
      <c r="E227" s="45"/>
      <c r="F227" s="46"/>
      <c r="G227" s="45"/>
    </row>
    <row r="228" spans="1:7" s="41" customFormat="1" ht="55.5" customHeight="1">
      <c r="A228" s="44"/>
      <c r="B228" s="42"/>
      <c r="C228" s="50"/>
      <c r="D228" s="44"/>
      <c r="E228" s="45"/>
      <c r="F228" s="46"/>
      <c r="G228" s="45"/>
    </row>
    <row r="229" spans="1:7" s="41" customFormat="1" ht="78" customHeight="1">
      <c r="A229" s="44"/>
      <c r="B229" s="42"/>
      <c r="C229" s="50"/>
      <c r="D229" s="44"/>
      <c r="E229" s="45"/>
      <c r="F229" s="46"/>
      <c r="G229" s="45"/>
    </row>
    <row r="230" spans="1:7" s="41" customFormat="1" ht="12.75">
      <c r="A230" s="44"/>
      <c r="B230" s="42"/>
      <c r="C230" s="50"/>
      <c r="D230" s="44"/>
      <c r="E230" s="45"/>
      <c r="F230" s="46"/>
      <c r="G230" s="45"/>
    </row>
    <row r="231" spans="1:7" s="41" customFormat="1" ht="12.75">
      <c r="A231" s="44"/>
      <c r="B231" s="42"/>
      <c r="C231" s="50"/>
      <c r="D231" s="44"/>
      <c r="E231" s="45"/>
      <c r="F231" s="46"/>
      <c r="G231" s="45"/>
    </row>
    <row r="232" spans="1:7" s="41" customFormat="1" ht="12.75">
      <c r="A232" s="44"/>
      <c r="B232" s="42"/>
      <c r="C232" s="50"/>
      <c r="D232" s="44"/>
      <c r="E232" s="45"/>
      <c r="F232" s="65"/>
      <c r="G232" s="45"/>
    </row>
    <row r="233" spans="1:7" s="41" customFormat="1" ht="12.75">
      <c r="A233" s="44"/>
      <c r="B233" s="42"/>
      <c r="C233" s="50"/>
      <c r="D233" s="44"/>
      <c r="E233" s="45"/>
      <c r="F233" s="65"/>
      <c r="G233" s="45"/>
    </row>
    <row r="234" spans="1:7" s="41" customFormat="1" ht="58.5" customHeight="1">
      <c r="A234" s="44"/>
      <c r="B234" s="42"/>
      <c r="C234" s="50"/>
      <c r="D234" s="44"/>
      <c r="E234" s="45"/>
      <c r="F234" s="65"/>
      <c r="G234" s="45"/>
    </row>
    <row r="235" spans="1:7" s="41" customFormat="1" ht="12.75">
      <c r="A235" s="44"/>
      <c r="B235" s="42"/>
      <c r="C235" s="50"/>
      <c r="D235" s="44"/>
      <c r="E235" s="45"/>
      <c r="F235" s="65"/>
      <c r="G235" s="45"/>
    </row>
    <row r="236" spans="1:7" s="41" customFormat="1" ht="12.75">
      <c r="A236" s="44"/>
      <c r="B236" s="42"/>
      <c r="C236" s="50"/>
      <c r="D236" s="44"/>
      <c r="E236" s="45"/>
      <c r="F236" s="65"/>
      <c r="G236" s="45"/>
    </row>
    <row r="237" spans="1:7" s="41" customFormat="1" ht="12.75">
      <c r="A237" s="44"/>
      <c r="B237" s="42"/>
      <c r="C237" s="50"/>
      <c r="D237" s="44"/>
      <c r="E237" s="45"/>
      <c r="F237" s="65"/>
      <c r="G237" s="45"/>
    </row>
    <row r="238" spans="1:7" s="41" customFormat="1" ht="12.75">
      <c r="A238" s="44"/>
      <c r="B238" s="42"/>
      <c r="C238" s="50"/>
      <c r="D238" s="44"/>
      <c r="E238" s="45"/>
      <c r="F238" s="65"/>
      <c r="G238" s="45"/>
    </row>
    <row r="239" spans="1:7" s="41" customFormat="1" ht="12.75">
      <c r="A239" s="44"/>
      <c r="B239" s="42"/>
      <c r="C239" s="50"/>
      <c r="D239" s="44"/>
      <c r="E239" s="45"/>
      <c r="F239" s="65"/>
      <c r="G239" s="45"/>
    </row>
    <row r="240" spans="1:7" s="41" customFormat="1" ht="12.75">
      <c r="A240" s="44"/>
      <c r="B240" s="42"/>
      <c r="C240" s="50"/>
      <c r="D240" s="44"/>
      <c r="E240" s="45"/>
      <c r="F240" s="65"/>
      <c r="G240" s="45"/>
    </row>
    <row r="241" spans="1:7" s="41" customFormat="1" ht="12.75">
      <c r="A241" s="44"/>
      <c r="B241" s="42"/>
      <c r="C241" s="50"/>
      <c r="D241" s="44"/>
      <c r="E241" s="45"/>
      <c r="F241" s="65"/>
      <c r="G241" s="45"/>
    </row>
    <row r="242" spans="1:7" s="41" customFormat="1" ht="12.75">
      <c r="A242" s="44"/>
      <c r="B242" s="42"/>
      <c r="C242" s="50"/>
      <c r="D242" s="44"/>
      <c r="E242" s="45"/>
      <c r="F242" s="65"/>
      <c r="G242" s="45"/>
    </row>
    <row r="243" spans="1:7" s="41" customFormat="1" ht="12.75">
      <c r="A243" s="44"/>
      <c r="B243" s="42"/>
      <c r="C243" s="50"/>
      <c r="D243" s="44"/>
      <c r="E243" s="45"/>
      <c r="F243" s="65"/>
      <c r="G243" s="45"/>
    </row>
    <row r="244" spans="1:7" s="41" customFormat="1" ht="12.75">
      <c r="A244" s="44"/>
      <c r="B244" s="42"/>
      <c r="C244" s="50"/>
      <c r="D244" s="44"/>
      <c r="E244" s="45"/>
      <c r="F244" s="65"/>
      <c r="G244" s="45"/>
    </row>
    <row r="245" spans="1:7" s="41" customFormat="1" ht="12.75">
      <c r="A245" s="44"/>
      <c r="B245" s="42"/>
      <c r="C245" s="50"/>
      <c r="D245" s="44"/>
      <c r="E245" s="45"/>
      <c r="F245" s="65"/>
      <c r="G245" s="45"/>
    </row>
    <row r="246" spans="1:7" s="41" customFormat="1" ht="12.75">
      <c r="A246" s="44"/>
      <c r="B246" s="42"/>
      <c r="C246" s="50"/>
      <c r="D246" s="44"/>
      <c r="E246" s="45"/>
      <c r="F246" s="65"/>
      <c r="G246" s="45"/>
    </row>
    <row r="247" spans="1:7" s="41" customFormat="1" ht="12.75">
      <c r="A247" s="44"/>
      <c r="B247" s="42"/>
      <c r="C247" s="50"/>
      <c r="D247" s="44"/>
      <c r="E247" s="45"/>
      <c r="F247" s="65"/>
      <c r="G247" s="45"/>
    </row>
    <row r="248" spans="1:7" s="41" customFormat="1" ht="12.75">
      <c r="A248" s="44"/>
      <c r="B248" s="42"/>
      <c r="C248" s="50"/>
      <c r="D248" s="44"/>
      <c r="E248" s="45"/>
      <c r="F248" s="65"/>
      <c r="G248" s="45"/>
    </row>
    <row r="249" spans="1:7" s="41" customFormat="1" ht="12.75">
      <c r="A249" s="44"/>
      <c r="B249" s="42"/>
      <c r="C249" s="50"/>
      <c r="D249" s="44"/>
      <c r="E249" s="45"/>
      <c r="F249" s="65"/>
      <c r="G249" s="45"/>
    </row>
    <row r="250" spans="1:7" s="41" customFormat="1" ht="12.75">
      <c r="A250" s="44"/>
      <c r="B250" s="42"/>
      <c r="C250" s="50"/>
      <c r="D250" s="44"/>
      <c r="E250" s="45"/>
      <c r="F250" s="65"/>
      <c r="G250" s="45"/>
    </row>
    <row r="251" spans="1:7" s="41" customFormat="1" ht="12.75">
      <c r="A251" s="44"/>
      <c r="B251" s="42"/>
      <c r="C251" s="50"/>
      <c r="D251" s="44"/>
      <c r="E251" s="45"/>
      <c r="F251" s="65"/>
      <c r="G251" s="45"/>
    </row>
    <row r="252" spans="1:7" s="41" customFormat="1" ht="12.75">
      <c r="A252" s="44"/>
      <c r="B252" s="42"/>
      <c r="C252" s="50"/>
      <c r="D252" s="44"/>
      <c r="E252" s="45"/>
      <c r="F252" s="65"/>
      <c r="G252" s="45"/>
    </row>
    <row r="253" spans="1:7" s="41" customFormat="1" ht="12.75">
      <c r="A253" s="44"/>
      <c r="B253" s="42"/>
      <c r="C253" s="50"/>
      <c r="D253" s="44"/>
      <c r="E253" s="45"/>
      <c r="F253" s="65"/>
      <c r="G253" s="45"/>
    </row>
    <row r="254" spans="1:7" s="41" customFormat="1" ht="12.75">
      <c r="A254" s="44"/>
      <c r="B254" s="42"/>
      <c r="C254" s="50"/>
      <c r="D254" s="44"/>
      <c r="E254" s="45"/>
      <c r="F254" s="65"/>
      <c r="G254" s="45"/>
    </row>
    <row r="255" spans="1:7" s="41" customFormat="1" ht="12.75">
      <c r="A255" s="44"/>
      <c r="B255" s="42"/>
      <c r="C255" s="50"/>
      <c r="D255" s="44"/>
      <c r="E255" s="45"/>
      <c r="F255" s="65"/>
      <c r="G255" s="45"/>
    </row>
    <row r="256" spans="1:7" s="41" customFormat="1" ht="12.75">
      <c r="A256" s="44"/>
      <c r="B256" s="42"/>
      <c r="C256" s="50"/>
      <c r="D256" s="44"/>
      <c r="E256" s="45"/>
      <c r="F256" s="65"/>
      <c r="G256" s="45"/>
    </row>
    <row r="257" spans="1:7" s="41" customFormat="1" ht="12.75">
      <c r="A257" s="44"/>
      <c r="B257" s="42"/>
      <c r="C257" s="50"/>
      <c r="D257" s="44"/>
      <c r="E257" s="45"/>
      <c r="F257" s="65"/>
      <c r="G257" s="45"/>
    </row>
    <row r="258" spans="1:7" s="41" customFormat="1" ht="12.75">
      <c r="A258" s="44"/>
      <c r="B258" s="42"/>
      <c r="C258" s="50"/>
      <c r="D258" s="44"/>
      <c r="E258" s="45"/>
      <c r="F258" s="65"/>
      <c r="G258" s="45"/>
    </row>
    <row r="259" spans="1:7" s="41" customFormat="1" ht="12.75">
      <c r="A259" s="44"/>
      <c r="B259" s="42"/>
      <c r="C259" s="50"/>
      <c r="D259" s="44"/>
      <c r="E259" s="45"/>
      <c r="F259" s="65"/>
      <c r="G259" s="45"/>
    </row>
    <row r="260" spans="1:7" s="41" customFormat="1" ht="12.75">
      <c r="A260" s="44"/>
      <c r="B260" s="42"/>
      <c r="C260" s="50"/>
      <c r="D260" s="44"/>
      <c r="E260" s="45"/>
      <c r="F260" s="65"/>
      <c r="G260" s="45"/>
    </row>
    <row r="261" spans="1:7" s="41" customFormat="1" ht="12.75">
      <c r="A261" s="44"/>
      <c r="B261" s="42"/>
      <c r="C261" s="50"/>
      <c r="D261" s="44"/>
      <c r="E261" s="45"/>
      <c r="F261" s="65"/>
      <c r="G261" s="45"/>
    </row>
    <row r="262" spans="1:7" s="41" customFormat="1" ht="12.75">
      <c r="A262" s="44"/>
      <c r="B262" s="42"/>
      <c r="C262" s="50"/>
      <c r="D262" s="44"/>
      <c r="E262" s="45"/>
      <c r="F262" s="65"/>
      <c r="G262" s="45"/>
    </row>
    <row r="263" spans="1:7" s="41" customFormat="1" ht="12.75">
      <c r="A263" s="44"/>
      <c r="B263" s="42"/>
      <c r="C263" s="50"/>
      <c r="D263" s="44"/>
      <c r="E263" s="45"/>
      <c r="F263" s="65"/>
      <c r="G263" s="45"/>
    </row>
    <row r="264" spans="1:7" s="41" customFormat="1" ht="12.75">
      <c r="A264" s="44"/>
      <c r="B264" s="42"/>
      <c r="C264" s="50"/>
      <c r="D264" s="44"/>
      <c r="E264" s="45"/>
      <c r="F264" s="65"/>
      <c r="G264" s="45"/>
    </row>
    <row r="265" spans="1:7" s="41" customFormat="1" ht="12.75">
      <c r="A265" s="44"/>
      <c r="B265" s="42"/>
      <c r="C265" s="50"/>
      <c r="D265" s="44"/>
      <c r="E265" s="45"/>
      <c r="F265" s="65"/>
      <c r="G265" s="45"/>
    </row>
    <row r="266" spans="1:7" s="41" customFormat="1" ht="12.75">
      <c r="A266" s="44"/>
      <c r="B266" s="42"/>
      <c r="C266" s="50"/>
      <c r="D266" s="44"/>
      <c r="E266" s="45"/>
      <c r="F266" s="65"/>
      <c r="G266" s="45"/>
    </row>
    <row r="267" spans="1:7" s="41" customFormat="1" ht="12.75">
      <c r="A267" s="44"/>
      <c r="B267" s="42"/>
      <c r="C267" s="50"/>
      <c r="D267" s="44"/>
      <c r="E267" s="45"/>
      <c r="F267" s="65"/>
      <c r="G267" s="45"/>
    </row>
    <row r="268" spans="1:7" s="41" customFormat="1" ht="12.75">
      <c r="A268" s="44"/>
      <c r="B268" s="42"/>
      <c r="C268" s="50"/>
      <c r="D268" s="44"/>
      <c r="E268" s="45"/>
      <c r="F268" s="65"/>
      <c r="G268" s="45"/>
    </row>
    <row r="269" spans="1:7" s="41" customFormat="1" ht="12.75">
      <c r="A269" s="44"/>
      <c r="B269" s="42"/>
      <c r="C269" s="50"/>
      <c r="D269" s="44"/>
      <c r="E269" s="45"/>
      <c r="F269" s="65"/>
      <c r="G269" s="45"/>
    </row>
    <row r="270" spans="1:7" s="41" customFormat="1" ht="12.75">
      <c r="A270" s="44"/>
      <c r="B270" s="42"/>
      <c r="C270" s="50"/>
      <c r="D270" s="44"/>
      <c r="E270" s="45"/>
      <c r="F270" s="65"/>
      <c r="G270" s="45"/>
    </row>
    <row r="271" ht="12.75">
      <c r="H271" s="41"/>
    </row>
    <row r="272" ht="12.75">
      <c r="H272" s="41"/>
    </row>
    <row r="273" ht="12.75">
      <c r="H273" s="41"/>
    </row>
    <row r="274" ht="12.75">
      <c r="H274" s="41"/>
    </row>
    <row r="275" ht="12.75">
      <c r="H275" s="41"/>
    </row>
    <row r="276" ht="12.75">
      <c r="H276" s="41"/>
    </row>
    <row r="277" ht="12.75">
      <c r="H277" s="41"/>
    </row>
    <row r="278" ht="12.75">
      <c r="H278" s="41"/>
    </row>
    <row r="279" ht="12.75">
      <c r="H279" s="41"/>
    </row>
    <row r="280" ht="12.75">
      <c r="H280" s="41"/>
    </row>
    <row r="281" ht="12.75">
      <c r="H281" s="41"/>
    </row>
    <row r="282" ht="12.75">
      <c r="H282" s="41"/>
    </row>
    <row r="283" ht="12.75">
      <c r="H283" s="41"/>
    </row>
    <row r="284" ht="12.75">
      <c r="H284" s="41"/>
    </row>
    <row r="285" ht="12.75">
      <c r="H285" s="41"/>
    </row>
    <row r="286" ht="12.75">
      <c r="H286" s="41"/>
    </row>
    <row r="287" ht="12.75">
      <c r="H287" s="41"/>
    </row>
    <row r="288" ht="12.75">
      <c r="H288" s="41"/>
    </row>
    <row r="289" ht="12.75">
      <c r="H289" s="41"/>
    </row>
    <row r="290" ht="12.75">
      <c r="H290" s="41"/>
    </row>
    <row r="291" ht="12.75">
      <c r="H291" s="41"/>
    </row>
    <row r="292" ht="12.75">
      <c r="H292" s="41"/>
    </row>
    <row r="293" ht="12.75">
      <c r="H293" s="41"/>
    </row>
    <row r="294" ht="12.75">
      <c r="H294" s="41"/>
    </row>
    <row r="295" ht="12.75">
      <c r="H295" s="41"/>
    </row>
    <row r="296" ht="12.75">
      <c r="H296" s="41"/>
    </row>
    <row r="297" ht="12.75">
      <c r="H297" s="41"/>
    </row>
    <row r="298" ht="12.75">
      <c r="H298" s="41"/>
    </row>
    <row r="299" ht="12.75">
      <c r="H299" s="41"/>
    </row>
    <row r="300" ht="12.75">
      <c r="H300" s="41"/>
    </row>
    <row r="301" ht="12.75">
      <c r="H301" s="41"/>
    </row>
    <row r="302" ht="12.75">
      <c r="H302" s="41"/>
    </row>
    <row r="303" ht="12.75">
      <c r="H303" s="41"/>
    </row>
    <row r="304" ht="12.75">
      <c r="H304" s="41"/>
    </row>
    <row r="305" ht="12.75">
      <c r="H305" s="41"/>
    </row>
    <row r="306" ht="12.75">
      <c r="H306" s="41"/>
    </row>
    <row r="307" ht="12.75">
      <c r="H307" s="41"/>
    </row>
    <row r="308" ht="12.75">
      <c r="H308" s="41"/>
    </row>
    <row r="309" ht="12.75">
      <c r="H309" s="41"/>
    </row>
    <row r="310" ht="12.75">
      <c r="H310" s="41"/>
    </row>
    <row r="311" ht="12.75">
      <c r="H311" s="41"/>
    </row>
    <row r="312" ht="12.75">
      <c r="H312" s="41"/>
    </row>
    <row r="313" ht="12.75">
      <c r="H313" s="41"/>
    </row>
    <row r="314" ht="12.75">
      <c r="H314" s="41"/>
    </row>
    <row r="315" spans="1:8" ht="12.75">
      <c r="A315" s="1"/>
      <c r="B315" s="1"/>
      <c r="C315" s="1"/>
      <c r="D315" s="1"/>
      <c r="E315" s="1"/>
      <c r="F315" s="1"/>
      <c r="H315" s="41"/>
    </row>
    <row r="316" spans="1:8" ht="12.75">
      <c r="A316" s="1"/>
      <c r="B316" s="1"/>
      <c r="C316" s="1"/>
      <c r="D316" s="1"/>
      <c r="E316" s="1"/>
      <c r="F316" s="1"/>
      <c r="H316" s="41"/>
    </row>
    <row r="317" spans="1:8" ht="12.75">
      <c r="A317" s="1"/>
      <c r="B317" s="1"/>
      <c r="C317" s="1"/>
      <c r="D317" s="1"/>
      <c r="E317" s="1"/>
      <c r="F317" s="1"/>
      <c r="H317" s="41"/>
    </row>
    <row r="318" spans="1:8" ht="12.75">
      <c r="A318" s="1"/>
      <c r="B318" s="1"/>
      <c r="C318" s="1"/>
      <c r="D318" s="1"/>
      <c r="E318" s="1"/>
      <c r="F318" s="1"/>
      <c r="H318" s="41"/>
    </row>
    <row r="319" spans="1:8" ht="12.75">
      <c r="A319" s="1"/>
      <c r="B319" s="1"/>
      <c r="C319" s="1"/>
      <c r="D319" s="1"/>
      <c r="E319" s="1"/>
      <c r="F319" s="1"/>
      <c r="H319" s="41"/>
    </row>
    <row r="320" spans="1:8" ht="12.75">
      <c r="A320" s="1"/>
      <c r="B320" s="1"/>
      <c r="C320" s="1"/>
      <c r="D320" s="1"/>
      <c r="E320" s="1"/>
      <c r="F320" s="1"/>
      <c r="H320" s="41"/>
    </row>
    <row r="321" spans="1:8" ht="12.75">
      <c r="A321" s="1"/>
      <c r="B321" s="1"/>
      <c r="C321" s="1"/>
      <c r="D321" s="1"/>
      <c r="E321" s="1"/>
      <c r="F321" s="1"/>
      <c r="H321" s="41"/>
    </row>
    <row r="322" spans="1:8" ht="12.75">
      <c r="A322" s="1"/>
      <c r="B322" s="1"/>
      <c r="C322" s="1"/>
      <c r="D322" s="1"/>
      <c r="E322" s="1"/>
      <c r="F322" s="1"/>
      <c r="H322" s="41"/>
    </row>
    <row r="323" spans="1:8" ht="12.75">
      <c r="A323" s="1"/>
      <c r="B323" s="1"/>
      <c r="C323" s="1"/>
      <c r="D323" s="1"/>
      <c r="E323" s="1"/>
      <c r="F323" s="1"/>
      <c r="H323" s="41"/>
    </row>
    <row r="324" spans="1:8" ht="12.75">
      <c r="A324" s="1"/>
      <c r="B324" s="1"/>
      <c r="C324" s="1"/>
      <c r="D324" s="1"/>
      <c r="E324" s="1"/>
      <c r="F324" s="1"/>
      <c r="H324" s="41"/>
    </row>
    <row r="325" spans="1:8" ht="12.75">
      <c r="A325" s="1"/>
      <c r="B325" s="1"/>
      <c r="C325" s="1"/>
      <c r="D325" s="1"/>
      <c r="E325" s="1"/>
      <c r="F325" s="1"/>
      <c r="H325" s="41"/>
    </row>
    <row r="326" spans="1:8" ht="12.75">
      <c r="A326" s="1"/>
      <c r="B326" s="1"/>
      <c r="C326" s="1"/>
      <c r="D326" s="1"/>
      <c r="E326" s="1"/>
      <c r="F326" s="1"/>
      <c r="H326" s="41"/>
    </row>
    <row r="327" spans="1:8" ht="12.75">
      <c r="A327" s="1"/>
      <c r="B327" s="1"/>
      <c r="C327" s="1"/>
      <c r="D327" s="1"/>
      <c r="E327" s="1"/>
      <c r="F327" s="1"/>
      <c r="H327" s="41"/>
    </row>
    <row r="328" spans="1:8" ht="12.75">
      <c r="A328" s="1"/>
      <c r="B328" s="1"/>
      <c r="C328" s="1"/>
      <c r="D328" s="1"/>
      <c r="E328" s="1"/>
      <c r="F328" s="1"/>
      <c r="H328" s="41"/>
    </row>
    <row r="329" spans="1:8" ht="12.75">
      <c r="A329" s="1"/>
      <c r="B329" s="1"/>
      <c r="C329" s="1"/>
      <c r="D329" s="1"/>
      <c r="E329" s="1"/>
      <c r="F329" s="1"/>
      <c r="H329" s="41"/>
    </row>
    <row r="330" spans="1:8" ht="12.75">
      <c r="A330" s="1"/>
      <c r="B330" s="1"/>
      <c r="C330" s="1"/>
      <c r="D330" s="1"/>
      <c r="E330" s="1"/>
      <c r="F330" s="1"/>
      <c r="H330" s="41"/>
    </row>
    <row r="331" spans="1:8" ht="12.75">
      <c r="A331" s="1"/>
      <c r="B331" s="1"/>
      <c r="C331" s="1"/>
      <c r="D331" s="1"/>
      <c r="E331" s="1"/>
      <c r="F331" s="1"/>
      <c r="H331" s="41"/>
    </row>
    <row r="332" spans="1:8" ht="12.75">
      <c r="A332" s="1"/>
      <c r="B332" s="1"/>
      <c r="C332" s="1"/>
      <c r="D332" s="1"/>
      <c r="E332" s="1"/>
      <c r="F332" s="1"/>
      <c r="H332" s="41"/>
    </row>
    <row r="333" spans="1:8" ht="12.75">
      <c r="A333" s="1"/>
      <c r="B333" s="1"/>
      <c r="C333" s="1"/>
      <c r="D333" s="1"/>
      <c r="E333" s="1"/>
      <c r="F333" s="1"/>
      <c r="H333" s="41"/>
    </row>
  </sheetData>
  <mergeCells count="25">
    <mergeCell ref="Q5:S6"/>
    <mergeCell ref="T5:V6"/>
    <mergeCell ref="T8:V8"/>
    <mergeCell ref="G5:G6"/>
    <mergeCell ref="H5:H6"/>
    <mergeCell ref="K5:K6"/>
    <mergeCell ref="L5:L6"/>
    <mergeCell ref="M5:M6"/>
    <mergeCell ref="N5:N6"/>
    <mergeCell ref="A154:B154"/>
    <mergeCell ref="C154:E154"/>
    <mergeCell ref="A155:B155"/>
    <mergeCell ref="C155:E155"/>
    <mergeCell ref="A1:Y1"/>
    <mergeCell ref="A2:Y2"/>
    <mergeCell ref="A3:Y3"/>
    <mergeCell ref="A4:Y4"/>
    <mergeCell ref="A5:A6"/>
    <mergeCell ref="B5:B6"/>
    <mergeCell ref="C5:C6"/>
    <mergeCell ref="D5:D6"/>
    <mergeCell ref="E5:E6"/>
    <mergeCell ref="F5:F6"/>
    <mergeCell ref="W5:Y6"/>
    <mergeCell ref="P5:P6"/>
  </mergeCells>
  <conditionalFormatting sqref="T47:T49 T44:T45 Q45">
    <cfRule type="cellIs" priority="390" dxfId="0" operator="greaterThan" stopIfTrue="1">
      <formula>1</formula>
    </cfRule>
  </conditionalFormatting>
  <conditionalFormatting sqref="W47:W49 W24:W25">
    <cfRule type="cellIs" priority="386" dxfId="8" operator="equal" stopIfTrue="1">
      <formula>1</formula>
    </cfRule>
    <cfRule type="cellIs" priority="387" dxfId="7" operator="equal" stopIfTrue="1">
      <formula>1</formula>
    </cfRule>
    <cfRule type="cellIs" priority="389" dxfId="0" operator="greaterThan" stopIfTrue="1">
      <formula>1</formula>
    </cfRule>
  </conditionalFormatting>
  <conditionalFormatting sqref="U44:U45">
    <cfRule type="cellIs" priority="388" dxfId="9" operator="greaterThan" stopIfTrue="1">
      <formula>0</formula>
    </cfRule>
  </conditionalFormatting>
  <conditionalFormatting sqref="T11:T13 T22:T23">
    <cfRule type="cellIs" priority="384" dxfId="0" operator="greaterThan" stopIfTrue="1">
      <formula>1</formula>
    </cfRule>
  </conditionalFormatting>
  <conditionalFormatting sqref="U11:U13 U22:U23">
    <cfRule type="cellIs" priority="383" dxfId="9" operator="greaterThan" stopIfTrue="1">
      <formula>0</formula>
    </cfRule>
  </conditionalFormatting>
  <conditionalFormatting sqref="W11:W13 W22:W23">
    <cfRule type="cellIs" priority="380" dxfId="8" operator="equal" stopIfTrue="1">
      <formula>1</formula>
    </cfRule>
    <cfRule type="cellIs" priority="381" dxfId="7" operator="equal" stopIfTrue="1">
      <formula>1</formula>
    </cfRule>
    <cfRule type="cellIs" priority="382" dxfId="0" operator="greaterThan" stopIfTrue="1">
      <formula>1</formula>
    </cfRule>
  </conditionalFormatting>
  <conditionalFormatting sqref="T27:T30">
    <cfRule type="cellIs" priority="378" dxfId="0" operator="greaterThan" stopIfTrue="1">
      <formula>1</formula>
    </cfRule>
  </conditionalFormatting>
  <conditionalFormatting sqref="T31 T42">
    <cfRule type="cellIs" priority="377" dxfId="0" operator="greaterThan" stopIfTrue="1">
      <formula>1</formula>
    </cfRule>
  </conditionalFormatting>
  <conditionalFormatting sqref="T43">
    <cfRule type="cellIs" priority="376" dxfId="0" operator="greaterThan" stopIfTrue="1">
      <formula>1</formula>
    </cfRule>
  </conditionalFormatting>
  <conditionalFormatting sqref="W27:W30">
    <cfRule type="cellIs" priority="373" dxfId="8" operator="equal" stopIfTrue="1">
      <formula>1</formula>
    </cfRule>
    <cfRule type="cellIs" priority="374" dxfId="7" operator="equal" stopIfTrue="1">
      <formula>1</formula>
    </cfRule>
    <cfRule type="cellIs" priority="375" dxfId="0" operator="greaterThan" stopIfTrue="1">
      <formula>1</formula>
    </cfRule>
  </conditionalFormatting>
  <conditionalFormatting sqref="W31 W42">
    <cfRule type="cellIs" priority="370" dxfId="8" operator="equal" stopIfTrue="1">
      <formula>1</formula>
    </cfRule>
    <cfRule type="cellIs" priority="371" dxfId="7" operator="equal" stopIfTrue="1">
      <formula>1</formula>
    </cfRule>
    <cfRule type="cellIs" priority="372" dxfId="0" operator="greaterThan" stopIfTrue="1">
      <formula>1</formula>
    </cfRule>
  </conditionalFormatting>
  <conditionalFormatting sqref="W43">
    <cfRule type="cellIs" priority="367" dxfId="8" operator="equal" stopIfTrue="1">
      <formula>1</formula>
    </cfRule>
    <cfRule type="cellIs" priority="368" dxfId="7" operator="equal" stopIfTrue="1">
      <formula>1</formula>
    </cfRule>
    <cfRule type="cellIs" priority="369" dxfId="0" operator="greaterThan" stopIfTrue="1">
      <formula>1</formula>
    </cfRule>
  </conditionalFormatting>
  <conditionalFormatting sqref="Q26">
    <cfRule type="cellIs" priority="366" dxfId="0" operator="greaterThan" stopIfTrue="1">
      <formula>1</formula>
    </cfRule>
  </conditionalFormatting>
  <conditionalFormatting sqref="T26">
    <cfRule type="cellIs" priority="365" dxfId="0" operator="greaterThan" stopIfTrue="1">
      <formula>1</formula>
    </cfRule>
  </conditionalFormatting>
  <conditionalFormatting sqref="U26">
    <cfRule type="cellIs" priority="364" dxfId="9" operator="greaterThan" stopIfTrue="1">
      <formula>0</formula>
    </cfRule>
  </conditionalFormatting>
  <conditionalFormatting sqref="W26">
    <cfRule type="cellIs" priority="361" dxfId="8" operator="equal" stopIfTrue="1">
      <formula>1</formula>
    </cfRule>
    <cfRule type="cellIs" priority="362" dxfId="7" operator="equal" stopIfTrue="1">
      <formula>1</formula>
    </cfRule>
    <cfRule type="cellIs" priority="363" dxfId="0" operator="greaterThan" stopIfTrue="1">
      <formula>1</formula>
    </cfRule>
  </conditionalFormatting>
  <conditionalFormatting sqref="Q25">
    <cfRule type="cellIs" priority="359" dxfId="0" operator="greaterThan" stopIfTrue="1">
      <formula>1</formula>
    </cfRule>
  </conditionalFormatting>
  <conditionalFormatting sqref="T64:T80 T82:T83">
    <cfRule type="cellIs" priority="358" dxfId="0" operator="greaterThan" stopIfTrue="1">
      <formula>1</formula>
    </cfRule>
  </conditionalFormatting>
  <conditionalFormatting sqref="W64:W80 W82:W83">
    <cfRule type="cellIs" priority="355" dxfId="8" operator="equal" stopIfTrue="1">
      <formula>1</formula>
    </cfRule>
    <cfRule type="cellIs" priority="356" dxfId="7" operator="equal" stopIfTrue="1">
      <formula>1</formula>
    </cfRule>
    <cfRule type="cellIs" priority="357" dxfId="0" operator="greaterThan" stopIfTrue="1">
      <formula>1</formula>
    </cfRule>
  </conditionalFormatting>
  <conditionalFormatting sqref="U30">
    <cfRule type="cellIs" priority="279" dxfId="9" operator="greaterThan" stopIfTrue="1">
      <formula>0</formula>
    </cfRule>
  </conditionalFormatting>
  <conditionalFormatting sqref="T88">
    <cfRule type="cellIs" priority="353" dxfId="0" operator="greaterThan" stopIfTrue="1">
      <formula>1</formula>
    </cfRule>
  </conditionalFormatting>
  <conditionalFormatting sqref="W88">
    <cfRule type="cellIs" priority="350" dxfId="8" operator="equal" stopIfTrue="1">
      <formula>1</formula>
    </cfRule>
    <cfRule type="cellIs" priority="351" dxfId="7" operator="equal" stopIfTrue="1">
      <formula>1</formula>
    </cfRule>
    <cfRule type="cellIs" priority="352" dxfId="0" operator="greaterThan" stopIfTrue="1">
      <formula>1</formula>
    </cfRule>
  </conditionalFormatting>
  <conditionalFormatting sqref="T93 T98 Q98 T96">
    <cfRule type="cellIs" priority="348" dxfId="0" operator="greaterThan" stopIfTrue="1">
      <formula>1</formula>
    </cfRule>
  </conditionalFormatting>
  <conditionalFormatting sqref="W93 W98 W96">
    <cfRule type="cellIs" priority="344" dxfId="8" operator="equal" stopIfTrue="1">
      <formula>1</formula>
    </cfRule>
    <cfRule type="cellIs" priority="345" dxfId="7" operator="equal" stopIfTrue="1">
      <formula>1</formula>
    </cfRule>
    <cfRule type="cellIs" priority="347" dxfId="0" operator="greaterThan" stopIfTrue="1">
      <formula>1</formula>
    </cfRule>
  </conditionalFormatting>
  <conditionalFormatting sqref="U98">
    <cfRule type="cellIs" priority="346" dxfId="9" operator="greaterThan" stopIfTrue="1">
      <formula>0</formula>
    </cfRule>
  </conditionalFormatting>
  <conditionalFormatting sqref="W152">
    <cfRule type="cellIs" priority="183" dxfId="8" operator="equal" stopIfTrue="1">
      <formula>1</formula>
    </cfRule>
    <cfRule type="cellIs" priority="184" dxfId="7" operator="equal" stopIfTrue="1">
      <formula>1</formula>
    </cfRule>
    <cfRule type="cellIs" priority="185" dxfId="0" operator="greaterThan" stopIfTrue="1">
      <formula>1</formula>
    </cfRule>
  </conditionalFormatting>
  <conditionalFormatting sqref="U47">
    <cfRule type="cellIs" priority="275" dxfId="9" operator="greaterThan" stopIfTrue="1">
      <formula>0</formula>
    </cfRule>
  </conditionalFormatting>
  <conditionalFormatting sqref="T135:T139">
    <cfRule type="cellIs" priority="342" dxfId="0" operator="greaterThan" stopIfTrue="1">
      <formula>1</formula>
    </cfRule>
  </conditionalFormatting>
  <conditionalFormatting sqref="W135:W139">
    <cfRule type="cellIs" priority="339" dxfId="8" operator="equal" stopIfTrue="1">
      <formula>1</formula>
    </cfRule>
    <cfRule type="cellIs" priority="340" dxfId="7" operator="equal" stopIfTrue="1">
      <formula>1</formula>
    </cfRule>
    <cfRule type="cellIs" priority="341" dxfId="0" operator="greaterThan" stopIfTrue="1">
      <formula>1</formula>
    </cfRule>
  </conditionalFormatting>
  <conditionalFormatting sqref="U29">
    <cfRule type="cellIs" priority="280" dxfId="9" operator="greaterThan" stopIfTrue="1">
      <formula>0</formula>
    </cfRule>
  </conditionalFormatting>
  <conditionalFormatting sqref="T100:T104">
    <cfRule type="cellIs" priority="337" dxfId="0" operator="greaterThan" stopIfTrue="1">
      <formula>1</formula>
    </cfRule>
  </conditionalFormatting>
  <conditionalFormatting sqref="W100:W104">
    <cfRule type="cellIs" priority="334" dxfId="8" operator="equal" stopIfTrue="1">
      <formula>1</formula>
    </cfRule>
    <cfRule type="cellIs" priority="335" dxfId="7" operator="equal" stopIfTrue="1">
      <formula>1</formula>
    </cfRule>
    <cfRule type="cellIs" priority="336" dxfId="0" operator="greaterThan" stopIfTrue="1">
      <formula>1</formula>
    </cfRule>
  </conditionalFormatting>
  <conditionalFormatting sqref="U31">
    <cfRule type="cellIs" priority="278" dxfId="9" operator="greaterThan" stopIfTrue="1">
      <formula>0</formula>
    </cfRule>
  </conditionalFormatting>
  <conditionalFormatting sqref="T105:T109">
    <cfRule type="cellIs" priority="332" dxfId="0" operator="greaterThan" stopIfTrue="1">
      <formula>1</formula>
    </cfRule>
  </conditionalFormatting>
  <conditionalFormatting sqref="W105:W109">
    <cfRule type="cellIs" priority="329" dxfId="8" operator="equal" stopIfTrue="1">
      <formula>1</formula>
    </cfRule>
    <cfRule type="cellIs" priority="330" dxfId="7" operator="equal" stopIfTrue="1">
      <formula>1</formula>
    </cfRule>
    <cfRule type="cellIs" priority="331" dxfId="0" operator="greaterThan" stopIfTrue="1">
      <formula>1</formula>
    </cfRule>
  </conditionalFormatting>
  <conditionalFormatting sqref="U43">
    <cfRule type="cellIs" priority="276" dxfId="9" operator="greaterThan" stopIfTrue="1">
      <formula>0</formula>
    </cfRule>
  </conditionalFormatting>
  <conditionalFormatting sqref="T110:T114">
    <cfRule type="cellIs" priority="327" dxfId="0" operator="greaterThan" stopIfTrue="1">
      <formula>1</formula>
    </cfRule>
  </conditionalFormatting>
  <conditionalFormatting sqref="W110:W114">
    <cfRule type="cellIs" priority="324" dxfId="8" operator="equal" stopIfTrue="1">
      <formula>1</formula>
    </cfRule>
    <cfRule type="cellIs" priority="325" dxfId="7" operator="equal" stopIfTrue="1">
      <formula>1</formula>
    </cfRule>
    <cfRule type="cellIs" priority="326" dxfId="0" operator="greaterThan" stopIfTrue="1">
      <formula>1</formula>
    </cfRule>
  </conditionalFormatting>
  <conditionalFormatting sqref="T115:T119">
    <cfRule type="cellIs" priority="322" dxfId="0" operator="greaterThan" stopIfTrue="1">
      <formula>1</formula>
    </cfRule>
  </conditionalFormatting>
  <conditionalFormatting sqref="W115:W119">
    <cfRule type="cellIs" priority="319" dxfId="8" operator="equal" stopIfTrue="1">
      <formula>1</formula>
    </cfRule>
    <cfRule type="cellIs" priority="320" dxfId="7" operator="equal" stopIfTrue="1">
      <formula>1</formula>
    </cfRule>
    <cfRule type="cellIs" priority="321" dxfId="0" operator="greaterThan" stopIfTrue="1">
      <formula>1</formula>
    </cfRule>
  </conditionalFormatting>
  <conditionalFormatting sqref="U27">
    <cfRule type="cellIs" priority="282" dxfId="9" operator="greaterThan" stopIfTrue="1">
      <formula>0</formula>
    </cfRule>
  </conditionalFormatting>
  <conditionalFormatting sqref="T120:T124">
    <cfRule type="cellIs" priority="317" dxfId="0" operator="greaterThan" stopIfTrue="1">
      <formula>1</formula>
    </cfRule>
  </conditionalFormatting>
  <conditionalFormatting sqref="W120:W124">
    <cfRule type="cellIs" priority="314" dxfId="8" operator="equal" stopIfTrue="1">
      <formula>1</formula>
    </cfRule>
    <cfRule type="cellIs" priority="315" dxfId="7" operator="equal" stopIfTrue="1">
      <formula>1</formula>
    </cfRule>
    <cfRule type="cellIs" priority="316" dxfId="0" operator="greaterThan" stopIfTrue="1">
      <formula>1</formula>
    </cfRule>
  </conditionalFormatting>
  <conditionalFormatting sqref="T125:T129">
    <cfRule type="cellIs" priority="312" dxfId="0" operator="greaterThan" stopIfTrue="1">
      <formula>1</formula>
    </cfRule>
  </conditionalFormatting>
  <conditionalFormatting sqref="W125:W129">
    <cfRule type="cellIs" priority="309" dxfId="8" operator="equal" stopIfTrue="1">
      <formula>1</formula>
    </cfRule>
    <cfRule type="cellIs" priority="310" dxfId="7" operator="equal" stopIfTrue="1">
      <formula>1</formula>
    </cfRule>
    <cfRule type="cellIs" priority="311" dxfId="0" operator="greaterThan" stopIfTrue="1">
      <formula>1</formula>
    </cfRule>
  </conditionalFormatting>
  <conditionalFormatting sqref="T130:T134">
    <cfRule type="cellIs" priority="307" dxfId="0" operator="greaterThan" stopIfTrue="1">
      <formula>1</formula>
    </cfRule>
  </conditionalFormatting>
  <conditionalFormatting sqref="W130:W134">
    <cfRule type="cellIs" priority="304" dxfId="8" operator="equal" stopIfTrue="1">
      <formula>1</formula>
    </cfRule>
    <cfRule type="cellIs" priority="305" dxfId="7" operator="equal" stopIfTrue="1">
      <formula>1</formula>
    </cfRule>
    <cfRule type="cellIs" priority="306" dxfId="0" operator="greaterThan" stopIfTrue="1">
      <formula>1</formula>
    </cfRule>
  </conditionalFormatting>
  <conditionalFormatting sqref="T140:T142">
    <cfRule type="cellIs" priority="302" dxfId="0" operator="greaterThan" stopIfTrue="1">
      <formula>1</formula>
    </cfRule>
  </conditionalFormatting>
  <conditionalFormatting sqref="W140:W142">
    <cfRule type="cellIs" priority="299" dxfId="8" operator="equal" stopIfTrue="1">
      <formula>1</formula>
    </cfRule>
    <cfRule type="cellIs" priority="300" dxfId="7" operator="equal" stopIfTrue="1">
      <formula>1</formula>
    </cfRule>
    <cfRule type="cellIs" priority="301" dxfId="0" operator="greaterThan" stopIfTrue="1">
      <formula>1</formula>
    </cfRule>
  </conditionalFormatting>
  <conditionalFormatting sqref="U42">
    <cfRule type="cellIs" priority="277" dxfId="9" operator="greaterThan" stopIfTrue="1">
      <formula>0</formula>
    </cfRule>
  </conditionalFormatting>
  <conditionalFormatting sqref="T143:T144">
    <cfRule type="cellIs" priority="298" dxfId="0" operator="greaterThan" stopIfTrue="1">
      <formula>1</formula>
    </cfRule>
  </conditionalFormatting>
  <conditionalFormatting sqref="W143:W144">
    <cfRule type="cellIs" priority="295" dxfId="8" operator="equal" stopIfTrue="1">
      <formula>1</formula>
    </cfRule>
    <cfRule type="cellIs" priority="296" dxfId="7" operator="equal" stopIfTrue="1">
      <formula>1</formula>
    </cfRule>
    <cfRule type="cellIs" priority="297" dxfId="0" operator="greaterThan" stopIfTrue="1">
      <formula>1</formula>
    </cfRule>
  </conditionalFormatting>
  <conditionalFormatting sqref="T145:T147">
    <cfRule type="cellIs" priority="294" dxfId="0" operator="greaterThan" stopIfTrue="1">
      <formula>1</formula>
    </cfRule>
  </conditionalFormatting>
  <conditionalFormatting sqref="W145:W147">
    <cfRule type="cellIs" priority="291" dxfId="8" operator="equal" stopIfTrue="1">
      <formula>1</formula>
    </cfRule>
    <cfRule type="cellIs" priority="292" dxfId="7" operator="equal" stopIfTrue="1">
      <formula>1</formula>
    </cfRule>
    <cfRule type="cellIs" priority="293" dxfId="0" operator="greaterThan" stopIfTrue="1">
      <formula>1</formula>
    </cfRule>
  </conditionalFormatting>
  <conditionalFormatting sqref="T148:T150">
    <cfRule type="cellIs" priority="290" dxfId="0" operator="greaterThan" stopIfTrue="1">
      <formula>1</formula>
    </cfRule>
  </conditionalFormatting>
  <conditionalFormatting sqref="W148:W150">
    <cfRule type="cellIs" priority="287" dxfId="8" operator="equal" stopIfTrue="1">
      <formula>1</formula>
    </cfRule>
    <cfRule type="cellIs" priority="288" dxfId="7" operator="equal" stopIfTrue="1">
      <formula>1</formula>
    </cfRule>
    <cfRule type="cellIs" priority="289" dxfId="0" operator="greaterThan" stopIfTrue="1">
      <formula>1</formula>
    </cfRule>
  </conditionalFormatting>
  <conditionalFormatting sqref="T151">
    <cfRule type="cellIs" priority="286" dxfId="0" operator="greaterThan" stopIfTrue="1">
      <formula>1</formula>
    </cfRule>
  </conditionalFormatting>
  <conditionalFormatting sqref="W151">
    <cfRule type="cellIs" priority="283" dxfId="8" operator="equal" stopIfTrue="1">
      <formula>1</formula>
    </cfRule>
    <cfRule type="cellIs" priority="284" dxfId="7" operator="equal" stopIfTrue="1">
      <formula>1</formula>
    </cfRule>
    <cfRule type="cellIs" priority="285" dxfId="0" operator="greaterThan" stopIfTrue="1">
      <formula>1</formula>
    </cfRule>
  </conditionalFormatting>
  <conditionalFormatting sqref="U49">
    <cfRule type="cellIs" priority="273" dxfId="9" operator="greaterThan" stopIfTrue="1">
      <formula>0</formula>
    </cfRule>
  </conditionalFormatting>
  <conditionalFormatting sqref="U28">
    <cfRule type="cellIs" priority="281" dxfId="9" operator="greaterThan" stopIfTrue="1">
      <formula>0</formula>
    </cfRule>
  </conditionalFormatting>
  <conditionalFormatting sqref="U48">
    <cfRule type="cellIs" priority="274" dxfId="9" operator="greaterThan" stopIfTrue="1">
      <formula>0</formula>
    </cfRule>
  </conditionalFormatting>
  <conditionalFormatting sqref="U64">
    <cfRule type="cellIs" priority="272" dxfId="9" operator="greaterThan" stopIfTrue="1">
      <formula>0</formula>
    </cfRule>
  </conditionalFormatting>
  <conditionalFormatting sqref="U65">
    <cfRule type="cellIs" priority="271" dxfId="9" operator="greaterThan" stopIfTrue="1">
      <formula>0</formula>
    </cfRule>
  </conditionalFormatting>
  <conditionalFormatting sqref="U66">
    <cfRule type="cellIs" priority="270" dxfId="9" operator="greaterThan" stopIfTrue="1">
      <formula>0</formula>
    </cfRule>
  </conditionalFormatting>
  <conditionalFormatting sqref="U67">
    <cfRule type="cellIs" priority="269" dxfId="9" operator="greaterThan" stopIfTrue="1">
      <formula>0</formula>
    </cfRule>
  </conditionalFormatting>
  <conditionalFormatting sqref="U68">
    <cfRule type="cellIs" priority="268" dxfId="9" operator="greaterThan" stopIfTrue="1">
      <formula>0</formula>
    </cfRule>
  </conditionalFormatting>
  <conditionalFormatting sqref="U69">
    <cfRule type="cellIs" priority="267" dxfId="9" operator="greaterThan" stopIfTrue="1">
      <formula>0</formula>
    </cfRule>
  </conditionalFormatting>
  <conditionalFormatting sqref="U70">
    <cfRule type="cellIs" priority="266" dxfId="9" operator="greaterThan" stopIfTrue="1">
      <formula>0</formula>
    </cfRule>
  </conditionalFormatting>
  <conditionalFormatting sqref="U71">
    <cfRule type="cellIs" priority="265" dxfId="9" operator="greaterThan" stopIfTrue="1">
      <formula>0</formula>
    </cfRule>
  </conditionalFormatting>
  <conditionalFormatting sqref="U72">
    <cfRule type="cellIs" priority="264" dxfId="9" operator="greaterThan" stopIfTrue="1">
      <formula>0</formula>
    </cfRule>
  </conditionalFormatting>
  <conditionalFormatting sqref="U73">
    <cfRule type="cellIs" priority="263" dxfId="9" operator="greaterThan" stopIfTrue="1">
      <formula>0</formula>
    </cfRule>
  </conditionalFormatting>
  <conditionalFormatting sqref="U74">
    <cfRule type="cellIs" priority="262" dxfId="9" operator="greaterThan" stopIfTrue="1">
      <formula>0</formula>
    </cfRule>
  </conditionalFormatting>
  <conditionalFormatting sqref="U75">
    <cfRule type="cellIs" priority="261" dxfId="9" operator="greaterThan" stopIfTrue="1">
      <formula>0</formula>
    </cfRule>
  </conditionalFormatting>
  <conditionalFormatting sqref="U76">
    <cfRule type="cellIs" priority="260" dxfId="9" operator="greaterThan" stopIfTrue="1">
      <formula>0</formula>
    </cfRule>
  </conditionalFormatting>
  <conditionalFormatting sqref="U77">
    <cfRule type="cellIs" priority="259" dxfId="9" operator="greaterThan" stopIfTrue="1">
      <formula>0</formula>
    </cfRule>
  </conditionalFormatting>
  <conditionalFormatting sqref="U78">
    <cfRule type="cellIs" priority="258" dxfId="9" operator="greaterThan" stopIfTrue="1">
      <formula>0</formula>
    </cfRule>
  </conditionalFormatting>
  <conditionalFormatting sqref="U79">
    <cfRule type="cellIs" priority="257" dxfId="9" operator="greaterThan" stopIfTrue="1">
      <formula>0</formula>
    </cfRule>
  </conditionalFormatting>
  <conditionalFormatting sqref="U80">
    <cfRule type="cellIs" priority="256" dxfId="9" operator="greaterThan" stopIfTrue="1">
      <formula>0</formula>
    </cfRule>
  </conditionalFormatting>
  <conditionalFormatting sqref="U82:U83">
    <cfRule type="cellIs" priority="255" dxfId="9" operator="greaterThan" stopIfTrue="1">
      <formula>0</formula>
    </cfRule>
  </conditionalFormatting>
  <conditionalFormatting sqref="U88">
    <cfRule type="cellIs" priority="254" dxfId="9" operator="greaterThan" stopIfTrue="1">
      <formula>0</formula>
    </cfRule>
  </conditionalFormatting>
  <conditionalFormatting sqref="U93">
    <cfRule type="cellIs" priority="253" dxfId="9" operator="greaterThan" stopIfTrue="1">
      <formula>0</formula>
    </cfRule>
  </conditionalFormatting>
  <conditionalFormatting sqref="U96">
    <cfRule type="cellIs" priority="252" dxfId="9" operator="greaterThan" stopIfTrue="1">
      <formula>0</formula>
    </cfRule>
  </conditionalFormatting>
  <conditionalFormatting sqref="U100">
    <cfRule type="cellIs" priority="251" dxfId="9" operator="greaterThan" stopIfTrue="1">
      <formula>0</formula>
    </cfRule>
  </conditionalFormatting>
  <conditionalFormatting sqref="U101">
    <cfRule type="cellIs" priority="250" dxfId="9" operator="greaterThan" stopIfTrue="1">
      <formula>0</formula>
    </cfRule>
  </conditionalFormatting>
  <conditionalFormatting sqref="U102">
    <cfRule type="cellIs" priority="249" dxfId="9" operator="greaterThan" stopIfTrue="1">
      <formula>0</formula>
    </cfRule>
  </conditionalFormatting>
  <conditionalFormatting sqref="U103">
    <cfRule type="cellIs" priority="248" dxfId="9" operator="greaterThan" stopIfTrue="1">
      <formula>0</formula>
    </cfRule>
  </conditionalFormatting>
  <conditionalFormatting sqref="U104">
    <cfRule type="cellIs" priority="247" dxfId="9" operator="greaterThan" stopIfTrue="1">
      <formula>0</formula>
    </cfRule>
  </conditionalFormatting>
  <conditionalFormatting sqref="U105">
    <cfRule type="cellIs" priority="246" dxfId="9" operator="greaterThan" stopIfTrue="1">
      <formula>0</formula>
    </cfRule>
  </conditionalFormatting>
  <conditionalFormatting sqref="U106">
    <cfRule type="cellIs" priority="245" dxfId="9" operator="greaterThan" stopIfTrue="1">
      <formula>0</formula>
    </cfRule>
  </conditionalFormatting>
  <conditionalFormatting sqref="U107">
    <cfRule type="cellIs" priority="244" dxfId="9" operator="greaterThan" stopIfTrue="1">
      <formula>0</formula>
    </cfRule>
  </conditionalFormatting>
  <conditionalFormatting sqref="U108">
    <cfRule type="cellIs" priority="243" dxfId="9" operator="greaterThan" stopIfTrue="1">
      <formula>0</formula>
    </cfRule>
  </conditionalFormatting>
  <conditionalFormatting sqref="U109">
    <cfRule type="cellIs" priority="242" dxfId="9" operator="greaterThan" stopIfTrue="1">
      <formula>0</formula>
    </cfRule>
  </conditionalFormatting>
  <conditionalFormatting sqref="U110">
    <cfRule type="cellIs" priority="241" dxfId="9" operator="greaterThan" stopIfTrue="1">
      <formula>0</formula>
    </cfRule>
  </conditionalFormatting>
  <conditionalFormatting sqref="U111">
    <cfRule type="cellIs" priority="240" dxfId="9" operator="greaterThan" stopIfTrue="1">
      <formula>0</formula>
    </cfRule>
  </conditionalFormatting>
  <conditionalFormatting sqref="U112">
    <cfRule type="cellIs" priority="239" dxfId="9" operator="greaterThan" stopIfTrue="1">
      <formula>0</formula>
    </cfRule>
  </conditionalFormatting>
  <conditionalFormatting sqref="U113">
    <cfRule type="cellIs" priority="238" dxfId="9" operator="greaterThan" stopIfTrue="1">
      <formula>0</formula>
    </cfRule>
  </conditionalFormatting>
  <conditionalFormatting sqref="U114">
    <cfRule type="cellIs" priority="237" dxfId="9" operator="greaterThan" stopIfTrue="1">
      <formula>0</formula>
    </cfRule>
  </conditionalFormatting>
  <conditionalFormatting sqref="U115">
    <cfRule type="cellIs" priority="236" dxfId="9" operator="greaterThan" stopIfTrue="1">
      <formula>0</formula>
    </cfRule>
  </conditionalFormatting>
  <conditionalFormatting sqref="U116">
    <cfRule type="cellIs" priority="235" dxfId="9" operator="greaterThan" stopIfTrue="1">
      <formula>0</formula>
    </cfRule>
  </conditionalFormatting>
  <conditionalFormatting sqref="U117">
    <cfRule type="cellIs" priority="234" dxfId="9" operator="greaterThan" stopIfTrue="1">
      <formula>0</formula>
    </cfRule>
  </conditionalFormatting>
  <conditionalFormatting sqref="U118">
    <cfRule type="cellIs" priority="233" dxfId="9" operator="greaterThan" stopIfTrue="1">
      <formula>0</formula>
    </cfRule>
  </conditionalFormatting>
  <conditionalFormatting sqref="U119">
    <cfRule type="cellIs" priority="232" dxfId="9" operator="greaterThan" stopIfTrue="1">
      <formula>0</formula>
    </cfRule>
  </conditionalFormatting>
  <conditionalFormatting sqref="U120">
    <cfRule type="cellIs" priority="231" dxfId="9" operator="greaterThan" stopIfTrue="1">
      <formula>0</formula>
    </cfRule>
  </conditionalFormatting>
  <conditionalFormatting sqref="U121">
    <cfRule type="cellIs" priority="230" dxfId="9" operator="greaterThan" stopIfTrue="1">
      <formula>0</formula>
    </cfRule>
  </conditionalFormatting>
  <conditionalFormatting sqref="U122">
    <cfRule type="cellIs" priority="229" dxfId="9" operator="greaterThan" stopIfTrue="1">
      <formula>0</formula>
    </cfRule>
  </conditionalFormatting>
  <conditionalFormatting sqref="U123">
    <cfRule type="cellIs" priority="228" dxfId="9" operator="greaterThan" stopIfTrue="1">
      <formula>0</formula>
    </cfRule>
  </conditionalFormatting>
  <conditionalFormatting sqref="U124">
    <cfRule type="cellIs" priority="227" dxfId="9" operator="greaterThan" stopIfTrue="1">
      <formula>0</formula>
    </cfRule>
  </conditionalFormatting>
  <conditionalFormatting sqref="U125">
    <cfRule type="cellIs" priority="226" dxfId="9" operator="greaterThan" stopIfTrue="1">
      <formula>0</formula>
    </cfRule>
  </conditionalFormatting>
  <conditionalFormatting sqref="U126">
    <cfRule type="cellIs" priority="225" dxfId="9" operator="greaterThan" stopIfTrue="1">
      <formula>0</formula>
    </cfRule>
  </conditionalFormatting>
  <conditionalFormatting sqref="U127">
    <cfRule type="cellIs" priority="224" dxfId="9" operator="greaterThan" stopIfTrue="1">
      <formula>0</formula>
    </cfRule>
  </conditionalFormatting>
  <conditionalFormatting sqref="U128">
    <cfRule type="cellIs" priority="223" dxfId="9" operator="greaterThan" stopIfTrue="1">
      <formula>0</formula>
    </cfRule>
  </conditionalFormatting>
  <conditionalFormatting sqref="U129">
    <cfRule type="cellIs" priority="222" dxfId="9" operator="greaterThan" stopIfTrue="1">
      <formula>0</formula>
    </cfRule>
  </conditionalFormatting>
  <conditionalFormatting sqref="U130">
    <cfRule type="cellIs" priority="221" dxfId="9" operator="greaterThan" stopIfTrue="1">
      <formula>0</formula>
    </cfRule>
  </conditionalFormatting>
  <conditionalFormatting sqref="U131">
    <cfRule type="cellIs" priority="220" dxfId="9" operator="greaterThan" stopIfTrue="1">
      <formula>0</formula>
    </cfRule>
  </conditionalFormatting>
  <conditionalFormatting sqref="U132">
    <cfRule type="cellIs" priority="219" dxfId="9" operator="greaterThan" stopIfTrue="1">
      <formula>0</formula>
    </cfRule>
  </conditionalFormatting>
  <conditionalFormatting sqref="U133">
    <cfRule type="cellIs" priority="218" dxfId="9" operator="greaterThan" stopIfTrue="1">
      <formula>0</formula>
    </cfRule>
  </conditionalFormatting>
  <conditionalFormatting sqref="U134">
    <cfRule type="cellIs" priority="217" dxfId="9" operator="greaterThan" stopIfTrue="1">
      <formula>0</formula>
    </cfRule>
  </conditionalFormatting>
  <conditionalFormatting sqref="U135">
    <cfRule type="cellIs" priority="216" dxfId="9" operator="greaterThan" stopIfTrue="1">
      <formula>0</formula>
    </cfRule>
  </conditionalFormatting>
  <conditionalFormatting sqref="U136">
    <cfRule type="cellIs" priority="215" dxfId="9" operator="greaterThan" stopIfTrue="1">
      <formula>0</formula>
    </cfRule>
  </conditionalFormatting>
  <conditionalFormatting sqref="U137">
    <cfRule type="cellIs" priority="214" dxfId="9" operator="greaterThan" stopIfTrue="1">
      <formula>0</formula>
    </cfRule>
  </conditionalFormatting>
  <conditionalFormatting sqref="U138">
    <cfRule type="cellIs" priority="213" dxfId="9" operator="greaterThan" stopIfTrue="1">
      <formula>0</formula>
    </cfRule>
  </conditionalFormatting>
  <conditionalFormatting sqref="U139">
    <cfRule type="cellIs" priority="212" dxfId="9" operator="greaterThan" stopIfTrue="1">
      <formula>0</formula>
    </cfRule>
  </conditionalFormatting>
  <conditionalFormatting sqref="U140">
    <cfRule type="cellIs" priority="211" dxfId="9" operator="greaterThan" stopIfTrue="1">
      <formula>0</formula>
    </cfRule>
  </conditionalFormatting>
  <conditionalFormatting sqref="U141">
    <cfRule type="cellIs" priority="210" dxfId="9" operator="greaterThan" stopIfTrue="1">
      <formula>0</formula>
    </cfRule>
  </conditionalFormatting>
  <conditionalFormatting sqref="U142">
    <cfRule type="cellIs" priority="209" dxfId="9" operator="greaterThan" stopIfTrue="1">
      <formula>0</formula>
    </cfRule>
  </conditionalFormatting>
  <conditionalFormatting sqref="U143">
    <cfRule type="cellIs" priority="208" dxfId="9" operator="greaterThan" stopIfTrue="1">
      <formula>0</formula>
    </cfRule>
  </conditionalFormatting>
  <conditionalFormatting sqref="U144">
    <cfRule type="cellIs" priority="207" dxfId="9" operator="greaterThan" stopIfTrue="1">
      <formula>0</formula>
    </cfRule>
  </conditionalFormatting>
  <conditionalFormatting sqref="U145">
    <cfRule type="cellIs" priority="206" dxfId="9" operator="greaterThan" stopIfTrue="1">
      <formula>0</formula>
    </cfRule>
  </conditionalFormatting>
  <conditionalFormatting sqref="U146">
    <cfRule type="cellIs" priority="205" dxfId="9" operator="greaterThan" stopIfTrue="1">
      <formula>0</formula>
    </cfRule>
  </conditionalFormatting>
  <conditionalFormatting sqref="U147">
    <cfRule type="cellIs" priority="204" dxfId="9" operator="greaterThan" stopIfTrue="1">
      <formula>0</formula>
    </cfRule>
  </conditionalFormatting>
  <conditionalFormatting sqref="U148">
    <cfRule type="cellIs" priority="203" dxfId="9" operator="greaterThan" stopIfTrue="1">
      <formula>0</formula>
    </cfRule>
  </conditionalFormatting>
  <conditionalFormatting sqref="U149:U150">
    <cfRule type="cellIs" priority="202" dxfId="9" operator="greaterThan" stopIfTrue="1">
      <formula>0</formula>
    </cfRule>
  </conditionalFormatting>
  <conditionalFormatting sqref="U151">
    <cfRule type="cellIs" priority="201" dxfId="9" operator="greaterThan" stopIfTrue="1">
      <formula>0</formula>
    </cfRule>
  </conditionalFormatting>
  <conditionalFormatting sqref="W44:W45">
    <cfRule type="cellIs" priority="198" dxfId="8" operator="equal" stopIfTrue="1">
      <formula>1</formula>
    </cfRule>
    <cfRule type="cellIs" priority="199" dxfId="7" operator="equal" stopIfTrue="1">
      <formula>1</formula>
    </cfRule>
    <cfRule type="cellIs" priority="200" dxfId="0" operator="greaterThan" stopIfTrue="1">
      <formula>1</formula>
    </cfRule>
  </conditionalFormatting>
  <conditionalFormatting sqref="W50:W51">
    <cfRule type="cellIs" priority="195" dxfId="8" operator="equal" stopIfTrue="1">
      <formula>1</formula>
    </cfRule>
    <cfRule type="cellIs" priority="196" dxfId="7" operator="equal" stopIfTrue="1">
      <formula>1</formula>
    </cfRule>
    <cfRule type="cellIs" priority="197" dxfId="0" operator="greaterThan" stopIfTrue="1">
      <formula>1</formula>
    </cfRule>
  </conditionalFormatting>
  <conditionalFormatting sqref="W84">
    <cfRule type="cellIs" priority="192" dxfId="8" operator="equal" stopIfTrue="1">
      <formula>1</formula>
    </cfRule>
    <cfRule type="cellIs" priority="193" dxfId="7" operator="equal" stopIfTrue="1">
      <formula>1</formula>
    </cfRule>
    <cfRule type="cellIs" priority="194" dxfId="0" operator="greaterThan" stopIfTrue="1">
      <formula>1</formula>
    </cfRule>
  </conditionalFormatting>
  <conditionalFormatting sqref="W89">
    <cfRule type="cellIs" priority="189" dxfId="8" operator="equal" stopIfTrue="1">
      <formula>1</formula>
    </cfRule>
    <cfRule type="cellIs" priority="190" dxfId="7" operator="equal" stopIfTrue="1">
      <formula>1</formula>
    </cfRule>
    <cfRule type="cellIs" priority="191" dxfId="0" operator="greaterThan" stopIfTrue="1">
      <formula>1</formula>
    </cfRule>
  </conditionalFormatting>
  <conditionalFormatting sqref="W97">
    <cfRule type="cellIs" priority="186" dxfId="8" operator="equal" stopIfTrue="1">
      <formula>1</formula>
    </cfRule>
    <cfRule type="cellIs" priority="187" dxfId="7" operator="equal" stopIfTrue="1">
      <formula>1</formula>
    </cfRule>
    <cfRule type="cellIs" priority="188" dxfId="0" operator="greaterThan" stopIfTrue="1">
      <formula>1</formula>
    </cfRule>
  </conditionalFormatting>
  <conditionalFormatting sqref="T24:T25">
    <cfRule type="cellIs" priority="182" dxfId="0" operator="greaterThan" stopIfTrue="1">
      <formula>1</formula>
    </cfRule>
  </conditionalFormatting>
  <conditionalFormatting sqref="T53:T54 T60">
    <cfRule type="cellIs" priority="181" dxfId="0" operator="greaterThan" stopIfTrue="1">
      <formula>1</formula>
    </cfRule>
  </conditionalFormatting>
  <conditionalFormatting sqref="W53:W54 W60">
    <cfRule type="cellIs" priority="178" dxfId="8" operator="equal" stopIfTrue="1">
      <formula>1</formula>
    </cfRule>
    <cfRule type="cellIs" priority="179" dxfId="7" operator="equal" stopIfTrue="1">
      <formula>1</formula>
    </cfRule>
    <cfRule type="cellIs" priority="180" dxfId="0" operator="greaterThan" stopIfTrue="1">
      <formula>1</formula>
    </cfRule>
  </conditionalFormatting>
  <conditionalFormatting sqref="U53">
    <cfRule type="cellIs" priority="176" dxfId="9" operator="greaterThan" stopIfTrue="1">
      <formula>0</formula>
    </cfRule>
  </conditionalFormatting>
  <conditionalFormatting sqref="U60">
    <cfRule type="cellIs" priority="174" dxfId="9" operator="greaterThan" stopIfTrue="1">
      <formula>0</formula>
    </cfRule>
  </conditionalFormatting>
  <conditionalFormatting sqref="U54">
    <cfRule type="cellIs" priority="175" dxfId="9" operator="greaterThan" stopIfTrue="1">
      <formula>0</formula>
    </cfRule>
  </conditionalFormatting>
  <conditionalFormatting sqref="W61:W62">
    <cfRule type="cellIs" priority="171" dxfId="8" operator="equal" stopIfTrue="1">
      <formula>1</formula>
    </cfRule>
    <cfRule type="cellIs" priority="172" dxfId="7" operator="equal" stopIfTrue="1">
      <formula>1</formula>
    </cfRule>
    <cfRule type="cellIs" priority="173" dxfId="0" operator="greaterThan" stopIfTrue="1">
      <formula>1</formula>
    </cfRule>
  </conditionalFormatting>
  <conditionalFormatting sqref="T21">
    <cfRule type="cellIs" priority="169" dxfId="0" operator="greaterThan" stopIfTrue="1">
      <formula>1</formula>
    </cfRule>
  </conditionalFormatting>
  <conditionalFormatting sqref="U21">
    <cfRule type="cellIs" priority="168" dxfId="9" operator="greaterThan" stopIfTrue="1">
      <formula>0</formula>
    </cfRule>
  </conditionalFormatting>
  <conditionalFormatting sqref="W21">
    <cfRule type="cellIs" priority="165" dxfId="8" operator="equal" stopIfTrue="1">
      <formula>1</formula>
    </cfRule>
    <cfRule type="cellIs" priority="166" dxfId="7" operator="equal" stopIfTrue="1">
      <formula>1</formula>
    </cfRule>
    <cfRule type="cellIs" priority="167" dxfId="0" operator="greaterThan" stopIfTrue="1">
      <formula>1</formula>
    </cfRule>
  </conditionalFormatting>
  <conditionalFormatting sqref="T15">
    <cfRule type="cellIs" priority="163" dxfId="0" operator="greaterThan" stopIfTrue="1">
      <formula>1</formula>
    </cfRule>
  </conditionalFormatting>
  <conditionalFormatting sqref="U15">
    <cfRule type="cellIs" priority="162" dxfId="9" operator="greaterThan" stopIfTrue="1">
      <formula>0</formula>
    </cfRule>
  </conditionalFormatting>
  <conditionalFormatting sqref="W15">
    <cfRule type="cellIs" priority="159" dxfId="8" operator="equal" stopIfTrue="1">
      <formula>1</formula>
    </cfRule>
    <cfRule type="cellIs" priority="160" dxfId="7" operator="equal" stopIfTrue="1">
      <formula>1</formula>
    </cfRule>
    <cfRule type="cellIs" priority="161" dxfId="0" operator="greaterThan" stopIfTrue="1">
      <formula>1</formula>
    </cfRule>
  </conditionalFormatting>
  <conditionalFormatting sqref="T14">
    <cfRule type="cellIs" priority="157" dxfId="0" operator="greaterThan" stopIfTrue="1">
      <formula>1</formula>
    </cfRule>
  </conditionalFormatting>
  <conditionalFormatting sqref="U14">
    <cfRule type="cellIs" priority="156" dxfId="9" operator="greaterThan" stopIfTrue="1">
      <formula>0</formula>
    </cfRule>
  </conditionalFormatting>
  <conditionalFormatting sqref="W14">
    <cfRule type="cellIs" priority="153" dxfId="8" operator="equal" stopIfTrue="1">
      <formula>1</formula>
    </cfRule>
    <cfRule type="cellIs" priority="154" dxfId="7" operator="equal" stopIfTrue="1">
      <formula>1</formula>
    </cfRule>
    <cfRule type="cellIs" priority="155" dxfId="0" operator="greaterThan" stopIfTrue="1">
      <formula>1</formula>
    </cfRule>
  </conditionalFormatting>
  <conditionalFormatting sqref="T20">
    <cfRule type="cellIs" priority="151" dxfId="0" operator="greaterThan" stopIfTrue="1">
      <formula>1</formula>
    </cfRule>
  </conditionalFormatting>
  <conditionalFormatting sqref="U20">
    <cfRule type="cellIs" priority="150" dxfId="9" operator="greaterThan" stopIfTrue="1">
      <formula>0</formula>
    </cfRule>
  </conditionalFormatting>
  <conditionalFormatting sqref="W20">
    <cfRule type="cellIs" priority="147" dxfId="8" operator="equal" stopIfTrue="1">
      <formula>1</formula>
    </cfRule>
    <cfRule type="cellIs" priority="148" dxfId="7" operator="equal" stopIfTrue="1">
      <formula>1</formula>
    </cfRule>
    <cfRule type="cellIs" priority="149" dxfId="0" operator="greaterThan" stopIfTrue="1">
      <formula>1</formula>
    </cfRule>
  </conditionalFormatting>
  <conditionalFormatting sqref="T17">
    <cfRule type="cellIs" priority="145" dxfId="0" operator="greaterThan" stopIfTrue="1">
      <formula>1</formula>
    </cfRule>
  </conditionalFormatting>
  <conditionalFormatting sqref="U17">
    <cfRule type="cellIs" priority="144" dxfId="9" operator="greaterThan" stopIfTrue="1">
      <formula>0</formula>
    </cfRule>
  </conditionalFormatting>
  <conditionalFormatting sqref="W17">
    <cfRule type="cellIs" priority="141" dxfId="8" operator="equal" stopIfTrue="1">
      <formula>1</formula>
    </cfRule>
    <cfRule type="cellIs" priority="142" dxfId="7" operator="equal" stopIfTrue="1">
      <formula>1</formula>
    </cfRule>
    <cfRule type="cellIs" priority="143" dxfId="0" operator="greaterThan" stopIfTrue="1">
      <formula>1</formula>
    </cfRule>
  </conditionalFormatting>
  <conditionalFormatting sqref="T16">
    <cfRule type="cellIs" priority="139" dxfId="0" operator="greaterThan" stopIfTrue="1">
      <formula>1</formula>
    </cfRule>
  </conditionalFormatting>
  <conditionalFormatting sqref="U16">
    <cfRule type="cellIs" priority="138" dxfId="9" operator="greaterThan" stopIfTrue="1">
      <formula>0</formula>
    </cfRule>
  </conditionalFormatting>
  <conditionalFormatting sqref="W16">
    <cfRule type="cellIs" priority="135" dxfId="8" operator="equal" stopIfTrue="1">
      <formula>1</formula>
    </cfRule>
    <cfRule type="cellIs" priority="136" dxfId="7" operator="equal" stopIfTrue="1">
      <formula>1</formula>
    </cfRule>
    <cfRule type="cellIs" priority="137" dxfId="0" operator="greaterThan" stopIfTrue="1">
      <formula>1</formula>
    </cfRule>
  </conditionalFormatting>
  <conditionalFormatting sqref="T18">
    <cfRule type="cellIs" priority="133" dxfId="0" operator="greaterThan" stopIfTrue="1">
      <formula>1</formula>
    </cfRule>
  </conditionalFormatting>
  <conditionalFormatting sqref="U18">
    <cfRule type="cellIs" priority="132" dxfId="9" operator="greaterThan" stopIfTrue="1">
      <formula>0</formula>
    </cfRule>
  </conditionalFormatting>
  <conditionalFormatting sqref="W18">
    <cfRule type="cellIs" priority="129" dxfId="8" operator="equal" stopIfTrue="1">
      <formula>1</formula>
    </cfRule>
    <cfRule type="cellIs" priority="130" dxfId="7" operator="equal" stopIfTrue="1">
      <formula>1</formula>
    </cfRule>
    <cfRule type="cellIs" priority="131" dxfId="0" operator="greaterThan" stopIfTrue="1">
      <formula>1</formula>
    </cfRule>
  </conditionalFormatting>
  <conditionalFormatting sqref="T19">
    <cfRule type="cellIs" priority="127" dxfId="0" operator="greaterThan" stopIfTrue="1">
      <formula>1</formula>
    </cfRule>
  </conditionalFormatting>
  <conditionalFormatting sqref="U19">
    <cfRule type="cellIs" priority="126" dxfId="9" operator="greaterThan" stopIfTrue="1">
      <formula>0</formula>
    </cfRule>
  </conditionalFormatting>
  <conditionalFormatting sqref="W19">
    <cfRule type="cellIs" priority="123" dxfId="8" operator="equal" stopIfTrue="1">
      <formula>1</formula>
    </cfRule>
    <cfRule type="cellIs" priority="124" dxfId="7" operator="equal" stopIfTrue="1">
      <formula>1</formula>
    </cfRule>
    <cfRule type="cellIs" priority="125" dxfId="0" operator="greaterThan" stopIfTrue="1">
      <formula>1</formula>
    </cfRule>
  </conditionalFormatting>
  <conditionalFormatting sqref="T34:T35">
    <cfRule type="cellIs" priority="121" dxfId="0" operator="greaterThan" stopIfTrue="1">
      <formula>1</formula>
    </cfRule>
  </conditionalFormatting>
  <conditionalFormatting sqref="W34:W35">
    <cfRule type="cellIs" priority="118" dxfId="8" operator="equal" stopIfTrue="1">
      <formula>1</formula>
    </cfRule>
    <cfRule type="cellIs" priority="119" dxfId="7" operator="equal" stopIfTrue="1">
      <formula>1</formula>
    </cfRule>
    <cfRule type="cellIs" priority="120" dxfId="0" operator="greaterThan" stopIfTrue="1">
      <formula>1</formula>
    </cfRule>
  </conditionalFormatting>
  <conditionalFormatting sqref="U34:U35">
    <cfRule type="cellIs" priority="117" dxfId="9" operator="greaterThan" stopIfTrue="1">
      <formula>0</formula>
    </cfRule>
  </conditionalFormatting>
  <conditionalFormatting sqref="T32">
    <cfRule type="cellIs" priority="115" dxfId="0" operator="greaterThan" stopIfTrue="1">
      <formula>1</formula>
    </cfRule>
  </conditionalFormatting>
  <conditionalFormatting sqref="W32">
    <cfRule type="cellIs" priority="112" dxfId="8" operator="equal" stopIfTrue="1">
      <formula>1</formula>
    </cfRule>
    <cfRule type="cellIs" priority="113" dxfId="7" operator="equal" stopIfTrue="1">
      <formula>1</formula>
    </cfRule>
    <cfRule type="cellIs" priority="114" dxfId="0" operator="greaterThan" stopIfTrue="1">
      <formula>1</formula>
    </cfRule>
  </conditionalFormatting>
  <conditionalFormatting sqref="U32">
    <cfRule type="cellIs" priority="111" dxfId="9" operator="greaterThan" stopIfTrue="1">
      <formula>0</formula>
    </cfRule>
  </conditionalFormatting>
  <conditionalFormatting sqref="T33">
    <cfRule type="cellIs" priority="109" dxfId="0" operator="greaterThan" stopIfTrue="1">
      <formula>1</formula>
    </cfRule>
  </conditionalFormatting>
  <conditionalFormatting sqref="W33">
    <cfRule type="cellIs" priority="106" dxfId="8" operator="equal" stopIfTrue="1">
      <formula>1</formula>
    </cfRule>
    <cfRule type="cellIs" priority="107" dxfId="7" operator="equal" stopIfTrue="1">
      <formula>1</formula>
    </cfRule>
    <cfRule type="cellIs" priority="108" dxfId="0" operator="greaterThan" stopIfTrue="1">
      <formula>1</formula>
    </cfRule>
  </conditionalFormatting>
  <conditionalFormatting sqref="U33">
    <cfRule type="cellIs" priority="105" dxfId="9" operator="greaterThan" stopIfTrue="1">
      <formula>0</formula>
    </cfRule>
  </conditionalFormatting>
  <conditionalFormatting sqref="T41">
    <cfRule type="cellIs" priority="103" dxfId="0" operator="greaterThan" stopIfTrue="1">
      <formula>1</formula>
    </cfRule>
  </conditionalFormatting>
  <conditionalFormatting sqref="W41">
    <cfRule type="cellIs" priority="100" dxfId="8" operator="equal" stopIfTrue="1">
      <formula>1</formula>
    </cfRule>
    <cfRule type="cellIs" priority="101" dxfId="7" operator="equal" stopIfTrue="1">
      <formula>1</formula>
    </cfRule>
    <cfRule type="cellIs" priority="102" dxfId="0" operator="greaterThan" stopIfTrue="1">
      <formula>1</formula>
    </cfRule>
  </conditionalFormatting>
  <conditionalFormatting sqref="U41">
    <cfRule type="cellIs" priority="99" dxfId="9" operator="greaterThan" stopIfTrue="1">
      <formula>0</formula>
    </cfRule>
  </conditionalFormatting>
  <conditionalFormatting sqref="T36">
    <cfRule type="cellIs" priority="97" dxfId="0" operator="greaterThan" stopIfTrue="1">
      <formula>1</formula>
    </cfRule>
  </conditionalFormatting>
  <conditionalFormatting sqref="W36">
    <cfRule type="cellIs" priority="94" dxfId="8" operator="equal" stopIfTrue="1">
      <formula>1</formula>
    </cfRule>
    <cfRule type="cellIs" priority="95" dxfId="7" operator="equal" stopIfTrue="1">
      <formula>1</formula>
    </cfRule>
    <cfRule type="cellIs" priority="96" dxfId="0" operator="greaterThan" stopIfTrue="1">
      <formula>1</formula>
    </cfRule>
  </conditionalFormatting>
  <conditionalFormatting sqref="U36">
    <cfRule type="cellIs" priority="93" dxfId="9" operator="greaterThan" stopIfTrue="1">
      <formula>0</formula>
    </cfRule>
  </conditionalFormatting>
  <conditionalFormatting sqref="T37">
    <cfRule type="cellIs" priority="91" dxfId="0" operator="greaterThan" stopIfTrue="1">
      <formula>1</formula>
    </cfRule>
  </conditionalFormatting>
  <conditionalFormatting sqref="W37">
    <cfRule type="cellIs" priority="88" dxfId="8" operator="equal" stopIfTrue="1">
      <formula>1</formula>
    </cfRule>
    <cfRule type="cellIs" priority="89" dxfId="7" operator="equal" stopIfTrue="1">
      <formula>1</formula>
    </cfRule>
    <cfRule type="cellIs" priority="90" dxfId="0" operator="greaterThan" stopIfTrue="1">
      <formula>1</formula>
    </cfRule>
  </conditionalFormatting>
  <conditionalFormatting sqref="U37">
    <cfRule type="cellIs" priority="87" dxfId="9" operator="greaterThan" stopIfTrue="1">
      <formula>0</formula>
    </cfRule>
  </conditionalFormatting>
  <conditionalFormatting sqref="T39">
    <cfRule type="cellIs" priority="85" dxfId="0" operator="greaterThan" stopIfTrue="1">
      <formula>1</formula>
    </cfRule>
  </conditionalFormatting>
  <conditionalFormatting sqref="W39">
    <cfRule type="cellIs" priority="82" dxfId="8" operator="equal" stopIfTrue="1">
      <formula>1</formula>
    </cfRule>
    <cfRule type="cellIs" priority="83" dxfId="7" operator="equal" stopIfTrue="1">
      <formula>1</formula>
    </cfRule>
    <cfRule type="cellIs" priority="84" dxfId="0" operator="greaterThan" stopIfTrue="1">
      <formula>1</formula>
    </cfRule>
  </conditionalFormatting>
  <conditionalFormatting sqref="U39">
    <cfRule type="cellIs" priority="81" dxfId="9" operator="greaterThan" stopIfTrue="1">
      <formula>0</formula>
    </cfRule>
  </conditionalFormatting>
  <conditionalFormatting sqref="T38">
    <cfRule type="cellIs" priority="79" dxfId="0" operator="greaterThan" stopIfTrue="1">
      <formula>1</formula>
    </cfRule>
  </conditionalFormatting>
  <conditionalFormatting sqref="W38">
    <cfRule type="cellIs" priority="76" dxfId="8" operator="equal" stopIfTrue="1">
      <formula>1</formula>
    </cfRule>
    <cfRule type="cellIs" priority="77" dxfId="7" operator="equal" stopIfTrue="1">
      <formula>1</formula>
    </cfRule>
    <cfRule type="cellIs" priority="78" dxfId="0" operator="greaterThan" stopIfTrue="1">
      <formula>1</formula>
    </cfRule>
  </conditionalFormatting>
  <conditionalFormatting sqref="U38">
    <cfRule type="cellIs" priority="75" dxfId="9" operator="greaterThan" stopIfTrue="1">
      <formula>0</formula>
    </cfRule>
  </conditionalFormatting>
  <conditionalFormatting sqref="T40">
    <cfRule type="cellIs" priority="73" dxfId="0" operator="greaterThan" stopIfTrue="1">
      <formula>1</formula>
    </cfRule>
  </conditionalFormatting>
  <conditionalFormatting sqref="W40">
    <cfRule type="cellIs" priority="70" dxfId="8" operator="equal" stopIfTrue="1">
      <formula>1</formula>
    </cfRule>
    <cfRule type="cellIs" priority="71" dxfId="7" operator="equal" stopIfTrue="1">
      <formula>1</formula>
    </cfRule>
    <cfRule type="cellIs" priority="72" dxfId="0" operator="greaterThan" stopIfTrue="1">
      <formula>1</formula>
    </cfRule>
  </conditionalFormatting>
  <conditionalFormatting sqref="U40">
    <cfRule type="cellIs" priority="69" dxfId="9" operator="greaterThan" stopIfTrue="1">
      <formula>0</formula>
    </cfRule>
  </conditionalFormatting>
  <conditionalFormatting sqref="T59">
    <cfRule type="cellIs" priority="68" dxfId="0" operator="greaterThan" stopIfTrue="1">
      <formula>1</formula>
    </cfRule>
  </conditionalFormatting>
  <conditionalFormatting sqref="W59">
    <cfRule type="cellIs" priority="65" dxfId="8" operator="equal" stopIfTrue="1">
      <formula>1</formula>
    </cfRule>
    <cfRule type="cellIs" priority="66" dxfId="7" operator="equal" stopIfTrue="1">
      <formula>1</formula>
    </cfRule>
    <cfRule type="cellIs" priority="67" dxfId="0" operator="greaterThan" stopIfTrue="1">
      <formula>1</formula>
    </cfRule>
  </conditionalFormatting>
  <conditionalFormatting sqref="U59">
    <cfRule type="cellIs" priority="64" dxfId="9" operator="greaterThan" stopIfTrue="1">
      <formula>0</formula>
    </cfRule>
  </conditionalFormatting>
  <conditionalFormatting sqref="T55">
    <cfRule type="cellIs" priority="63" dxfId="0" operator="greaterThan" stopIfTrue="1">
      <formula>1</formula>
    </cfRule>
  </conditionalFormatting>
  <conditionalFormatting sqref="W55">
    <cfRule type="cellIs" priority="60" dxfId="8" operator="equal" stopIfTrue="1">
      <formula>1</formula>
    </cfRule>
    <cfRule type="cellIs" priority="61" dxfId="7" operator="equal" stopIfTrue="1">
      <formula>1</formula>
    </cfRule>
    <cfRule type="cellIs" priority="62" dxfId="0" operator="greaterThan" stopIfTrue="1">
      <formula>1</formula>
    </cfRule>
  </conditionalFormatting>
  <conditionalFormatting sqref="U55">
    <cfRule type="cellIs" priority="59" dxfId="9" operator="greaterThan" stopIfTrue="1">
      <formula>0</formula>
    </cfRule>
  </conditionalFormatting>
  <conditionalFormatting sqref="T56">
    <cfRule type="cellIs" priority="58" dxfId="0" operator="greaterThan" stopIfTrue="1">
      <formula>1</formula>
    </cfRule>
  </conditionalFormatting>
  <conditionalFormatting sqref="W56">
    <cfRule type="cellIs" priority="55" dxfId="8" operator="equal" stopIfTrue="1">
      <formula>1</formula>
    </cfRule>
    <cfRule type="cellIs" priority="56" dxfId="7" operator="equal" stopIfTrue="1">
      <formula>1</formula>
    </cfRule>
    <cfRule type="cellIs" priority="57" dxfId="0" operator="greaterThan" stopIfTrue="1">
      <formula>1</formula>
    </cfRule>
  </conditionalFormatting>
  <conditionalFormatting sqref="U56">
    <cfRule type="cellIs" priority="54" dxfId="9" operator="greaterThan" stopIfTrue="1">
      <formula>0</formula>
    </cfRule>
  </conditionalFormatting>
  <conditionalFormatting sqref="T57">
    <cfRule type="cellIs" priority="53" dxfId="0" operator="greaterThan" stopIfTrue="1">
      <formula>1</formula>
    </cfRule>
  </conditionalFormatting>
  <conditionalFormatting sqref="W57">
    <cfRule type="cellIs" priority="50" dxfId="8" operator="equal" stopIfTrue="1">
      <formula>1</formula>
    </cfRule>
    <cfRule type="cellIs" priority="51" dxfId="7" operator="equal" stopIfTrue="1">
      <formula>1</formula>
    </cfRule>
    <cfRule type="cellIs" priority="52" dxfId="0" operator="greaterThan" stopIfTrue="1">
      <formula>1</formula>
    </cfRule>
  </conditionalFormatting>
  <conditionalFormatting sqref="U57">
    <cfRule type="cellIs" priority="49" dxfId="9" operator="greaterThan" stopIfTrue="1">
      <formula>0</formula>
    </cfRule>
  </conditionalFormatting>
  <conditionalFormatting sqref="T58">
    <cfRule type="cellIs" priority="48" dxfId="0" operator="greaterThan" stopIfTrue="1">
      <formula>1</formula>
    </cfRule>
  </conditionalFormatting>
  <conditionalFormatting sqref="W58">
    <cfRule type="cellIs" priority="45" dxfId="8" operator="equal" stopIfTrue="1">
      <formula>1</formula>
    </cfRule>
    <cfRule type="cellIs" priority="46" dxfId="7" operator="equal" stopIfTrue="1">
      <formula>1</formula>
    </cfRule>
    <cfRule type="cellIs" priority="47" dxfId="0" operator="greaterThan" stopIfTrue="1">
      <formula>1</formula>
    </cfRule>
  </conditionalFormatting>
  <conditionalFormatting sqref="U58">
    <cfRule type="cellIs" priority="44" dxfId="9" operator="greaterThan" stopIfTrue="1">
      <formula>0</formula>
    </cfRule>
  </conditionalFormatting>
  <conditionalFormatting sqref="T81">
    <cfRule type="cellIs" priority="43" dxfId="0" operator="greaterThan" stopIfTrue="1">
      <formula>1</formula>
    </cfRule>
  </conditionalFormatting>
  <conditionalFormatting sqref="W81">
    <cfRule type="cellIs" priority="40" dxfId="8" operator="equal" stopIfTrue="1">
      <formula>1</formula>
    </cfRule>
    <cfRule type="cellIs" priority="41" dxfId="7" operator="equal" stopIfTrue="1">
      <formula>1</formula>
    </cfRule>
    <cfRule type="cellIs" priority="42" dxfId="0" operator="greaterThan" stopIfTrue="1">
      <formula>1</formula>
    </cfRule>
  </conditionalFormatting>
  <conditionalFormatting sqref="U81">
    <cfRule type="cellIs" priority="39" dxfId="9" operator="greaterThan" stopIfTrue="1">
      <formula>0</formula>
    </cfRule>
  </conditionalFormatting>
  <conditionalFormatting sqref="T87">
    <cfRule type="cellIs" priority="38" dxfId="0" operator="greaterThan" stopIfTrue="1">
      <formula>1</formula>
    </cfRule>
  </conditionalFormatting>
  <conditionalFormatting sqref="W87">
    <cfRule type="cellIs" priority="35" dxfId="8" operator="equal" stopIfTrue="1">
      <formula>1</formula>
    </cfRule>
    <cfRule type="cellIs" priority="36" dxfId="7" operator="equal" stopIfTrue="1">
      <formula>1</formula>
    </cfRule>
    <cfRule type="cellIs" priority="37" dxfId="0" operator="greaterThan" stopIfTrue="1">
      <formula>1</formula>
    </cfRule>
  </conditionalFormatting>
  <conditionalFormatting sqref="U87">
    <cfRule type="cellIs" priority="33" dxfId="9" operator="greaterThan" stopIfTrue="1">
      <formula>0</formula>
    </cfRule>
  </conditionalFormatting>
  <conditionalFormatting sqref="T92">
    <cfRule type="cellIs" priority="32" dxfId="0" operator="greaterThan" stopIfTrue="1">
      <formula>1</formula>
    </cfRule>
  </conditionalFormatting>
  <conditionalFormatting sqref="W92">
    <cfRule type="cellIs" priority="29" dxfId="8" operator="equal" stopIfTrue="1">
      <formula>1</formula>
    </cfRule>
    <cfRule type="cellIs" priority="30" dxfId="7" operator="equal" stopIfTrue="1">
      <formula>1</formula>
    </cfRule>
    <cfRule type="cellIs" priority="31" dxfId="0" operator="greaterThan" stopIfTrue="1">
      <formula>1</formula>
    </cfRule>
  </conditionalFormatting>
  <conditionalFormatting sqref="U92">
    <cfRule type="cellIs" priority="27" dxfId="9" operator="greaterThan" stopIfTrue="1">
      <formula>0</formula>
    </cfRule>
  </conditionalFormatting>
  <conditionalFormatting sqref="T95">
    <cfRule type="cellIs" priority="26" dxfId="0" operator="greaterThan" stopIfTrue="1">
      <formula>1</formula>
    </cfRule>
  </conditionalFormatting>
  <conditionalFormatting sqref="W95">
    <cfRule type="cellIs" priority="23" dxfId="8" operator="equal" stopIfTrue="1">
      <formula>1</formula>
    </cfRule>
    <cfRule type="cellIs" priority="24" dxfId="7" operator="equal" stopIfTrue="1">
      <formula>1</formula>
    </cfRule>
    <cfRule type="cellIs" priority="25" dxfId="0" operator="greaterThan" stopIfTrue="1">
      <formula>1</formula>
    </cfRule>
  </conditionalFormatting>
  <conditionalFormatting sqref="U95">
    <cfRule type="cellIs" priority="21" dxfId="9" operator="greaterThan" stopIfTrue="1">
      <formula>0</formula>
    </cfRule>
  </conditionalFormatting>
  <conditionalFormatting sqref="T94">
    <cfRule type="cellIs" priority="20" dxfId="0" operator="greaterThan" stopIfTrue="1">
      <formula>1</formula>
    </cfRule>
  </conditionalFormatting>
  <conditionalFormatting sqref="W94">
    <cfRule type="cellIs" priority="17" dxfId="8" operator="equal" stopIfTrue="1">
      <formula>1</formula>
    </cfRule>
    <cfRule type="cellIs" priority="18" dxfId="7" operator="equal" stopIfTrue="1">
      <formula>1</formula>
    </cfRule>
    <cfRule type="cellIs" priority="19" dxfId="0" operator="greaterThan" stopIfTrue="1">
      <formula>1</formula>
    </cfRule>
  </conditionalFormatting>
  <conditionalFormatting sqref="U94">
    <cfRule type="cellIs" priority="15" dxfId="9" operator="greaterThan" stopIfTrue="1">
      <formula>0</formula>
    </cfRule>
  </conditionalFormatting>
  <conditionalFormatting sqref="T10">
    <cfRule type="cellIs" priority="13" dxfId="0" operator="greaterThan" stopIfTrue="1">
      <formula>1</formula>
    </cfRule>
  </conditionalFormatting>
  <conditionalFormatting sqref="U10">
    <cfRule type="cellIs" priority="12" dxfId="9" operator="greaterThan" stopIfTrue="1">
      <formula>0</formula>
    </cfRule>
  </conditionalFormatting>
  <conditionalFormatting sqref="W10">
    <cfRule type="cellIs" priority="9" dxfId="8" operator="equal" stopIfTrue="1">
      <formula>1</formula>
    </cfRule>
    <cfRule type="cellIs" priority="10" dxfId="7" operator="equal" stopIfTrue="1">
      <formula>1</formula>
    </cfRule>
    <cfRule type="cellIs" priority="11" dxfId="0" operator="greaterThan" stopIfTrue="1">
      <formula>1</formula>
    </cfRule>
  </conditionalFormatting>
  <conditionalFormatting sqref="Q10:Q23">
    <cfRule type="cellIs" priority="8" dxfId="0" operator="greaterThan" stopIfTrue="1">
      <formula>1</formula>
    </cfRule>
  </conditionalFormatting>
  <conditionalFormatting sqref="Q27:Q43">
    <cfRule type="cellIs" priority="7" dxfId="0" operator="greaterThan" stopIfTrue="1">
      <formula>1</formula>
    </cfRule>
  </conditionalFormatting>
  <conditionalFormatting sqref="Q47:Q49">
    <cfRule type="cellIs" priority="6" dxfId="0" operator="greaterThan" stopIfTrue="1">
      <formula>1</formula>
    </cfRule>
  </conditionalFormatting>
  <conditionalFormatting sqref="Q53:Q60">
    <cfRule type="cellIs" priority="5" dxfId="0" operator="greaterThan" stopIfTrue="1">
      <formula>1</formula>
    </cfRule>
  </conditionalFormatting>
  <conditionalFormatting sqref="Q64:Q83">
    <cfRule type="cellIs" priority="4" dxfId="0" operator="greaterThan" stopIfTrue="1">
      <formula>1</formula>
    </cfRule>
  </conditionalFormatting>
  <conditionalFormatting sqref="Q87:Q88">
    <cfRule type="cellIs" priority="3" dxfId="0" operator="greaterThan" stopIfTrue="1">
      <formula>1</formula>
    </cfRule>
  </conditionalFormatting>
  <conditionalFormatting sqref="Q92:Q96">
    <cfRule type="cellIs" priority="2" dxfId="0" operator="greaterThan" stopIfTrue="1">
      <formula>1</formula>
    </cfRule>
  </conditionalFormatting>
  <conditionalFormatting sqref="Q100:Q151">
    <cfRule type="cellIs" priority="1" dxfId="0" operator="greaterThan" stopIfTrue="1">
      <formula>1</formula>
    </cfRule>
  </conditionalFormatting>
  <printOptions horizontalCentered="1"/>
  <pageMargins left="0.32" right="0.35" top="0.54" bottom="0.47" header="0.31496062992125984" footer="0.31496062992125984"/>
  <pageSetup fitToHeight="2" fitToWidth="1" horizontalDpi="600" verticalDpi="600" orientation="landscape" paperSize="9" scale="3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A5AF-6894-4C18-BF88-D5F33D66ABF0}">
  <sheetPr>
    <tabColor rgb="FFFFFF00"/>
    <pageSetUpPr fitToPage="1"/>
  </sheetPr>
  <dimension ref="A1:AA333"/>
  <sheetViews>
    <sheetView zoomScale="70" zoomScaleNormal="70" workbookViewId="0" topLeftCell="A1">
      <selection activeCell="A1" sqref="A1:Y1"/>
    </sheetView>
  </sheetViews>
  <sheetFormatPr defaultColWidth="9.140625" defaultRowHeight="12.75"/>
  <cols>
    <col min="1" max="1" width="11.57421875" style="44" customWidth="1"/>
    <col min="2" max="2" width="16.00390625" style="42" customWidth="1"/>
    <col min="3" max="3" width="86.57421875" style="50" customWidth="1"/>
    <col min="4" max="4" width="10.140625" style="44" customWidth="1"/>
    <col min="5" max="5" width="18.28125" style="45" customWidth="1"/>
    <col min="6" max="6" width="23.28125" style="65" customWidth="1"/>
    <col min="7" max="7" width="25.7109375" style="45" customWidth="1"/>
    <col min="8" max="8" width="22.8515625" style="1" hidden="1" customWidth="1"/>
    <col min="9" max="9" width="4.7109375" style="1" customWidth="1"/>
    <col min="10" max="10" width="26.421875" style="1" hidden="1" customWidth="1"/>
    <col min="11" max="14" width="30.7109375" style="1" hidden="1" customWidth="1"/>
    <col min="15" max="15" width="9.140625" style="1" hidden="1" customWidth="1"/>
    <col min="16" max="16" width="33.140625" style="1" hidden="1" customWidth="1"/>
    <col min="17" max="17" width="18.28125" style="1" customWidth="1"/>
    <col min="18" max="18" width="18.7109375" style="1" customWidth="1"/>
    <col min="19" max="19" width="25.7109375" style="1" customWidth="1"/>
    <col min="20" max="20" width="18.28125" style="1" customWidth="1"/>
    <col min="21" max="21" width="18.7109375" style="1" customWidth="1"/>
    <col min="22" max="22" width="25.7109375" style="1" customWidth="1"/>
    <col min="23" max="23" width="18.28125" style="1" customWidth="1"/>
    <col min="24" max="24" width="18.7109375" style="1" customWidth="1"/>
    <col min="25" max="25" width="25.7109375" style="1" customWidth="1"/>
    <col min="26" max="26" width="9.140625" style="1" customWidth="1"/>
    <col min="27" max="27" width="17.421875" style="1" customWidth="1"/>
    <col min="28" max="28" width="9.140625" style="1" customWidth="1"/>
    <col min="29" max="29" width="9.421875" style="1" bestFit="1" customWidth="1"/>
    <col min="30" max="31" width="12.8515625" style="1" bestFit="1" customWidth="1"/>
    <col min="32" max="32" width="9.421875" style="1" bestFit="1" customWidth="1"/>
    <col min="33" max="36" width="9.140625" style="1" customWidth="1"/>
    <col min="37" max="37" width="9.421875" style="1" bestFit="1" customWidth="1"/>
    <col min="38" max="39" width="12.8515625" style="1" bestFit="1" customWidth="1"/>
    <col min="40" max="40" width="9.421875" style="1" bestFit="1" customWidth="1"/>
    <col min="41" max="44" width="9.140625" style="1" customWidth="1"/>
    <col min="45" max="45" width="9.421875" style="1" bestFit="1" customWidth="1"/>
    <col min="46" max="47" width="12.8515625" style="1" bestFit="1" customWidth="1"/>
    <col min="48" max="48" width="9.421875" style="1" bestFit="1" customWidth="1"/>
    <col min="49" max="52" width="9.140625" style="1" customWidth="1"/>
    <col min="53" max="53" width="9.421875" style="1" bestFit="1" customWidth="1"/>
    <col min="54" max="55" width="12.8515625" style="1" bestFit="1" customWidth="1"/>
    <col min="56" max="56" width="9.421875" style="1" bestFit="1" customWidth="1"/>
    <col min="57" max="60" width="9.140625" style="1" customWidth="1"/>
    <col min="61" max="61" width="9.421875" style="1" bestFit="1" customWidth="1"/>
    <col min="62" max="63" width="12.8515625" style="1" bestFit="1" customWidth="1"/>
    <col min="64" max="64" width="9.421875" style="1" bestFit="1" customWidth="1"/>
    <col min="65" max="68" width="9.140625" style="1" customWidth="1"/>
    <col min="69" max="69" width="9.421875" style="1" bestFit="1" customWidth="1"/>
    <col min="70" max="71" width="12.8515625" style="1" bestFit="1" customWidth="1"/>
    <col min="72" max="72" width="9.421875" style="1" bestFit="1" customWidth="1"/>
    <col min="73" max="76" width="9.140625" style="1" customWidth="1"/>
    <col min="77" max="77" width="9.421875" style="1" bestFit="1" customWidth="1"/>
    <col min="78" max="79" width="12.8515625" style="1" bestFit="1" customWidth="1"/>
    <col min="80" max="80" width="9.421875" style="1" bestFit="1" customWidth="1"/>
    <col min="81" max="84" width="9.140625" style="1" customWidth="1"/>
    <col min="85" max="85" width="9.421875" style="1" bestFit="1" customWidth="1"/>
    <col min="86" max="87" width="12.8515625" style="1" bestFit="1" customWidth="1"/>
    <col min="88" max="88" width="9.421875" style="1" bestFit="1" customWidth="1"/>
    <col min="89" max="92" width="9.140625" style="1" customWidth="1"/>
    <col min="93" max="93" width="9.421875" style="1" bestFit="1" customWidth="1"/>
    <col min="94" max="95" width="12.8515625" style="1" bestFit="1" customWidth="1"/>
    <col min="96" max="96" width="9.421875" style="1" bestFit="1" customWidth="1"/>
    <col min="97" max="100" width="9.140625" style="1" customWidth="1"/>
    <col min="101" max="101" width="9.421875" style="1" bestFit="1" customWidth="1"/>
    <col min="102" max="103" width="12.8515625" style="1" bestFit="1" customWidth="1"/>
    <col min="104" max="104" width="9.421875" style="1" bestFit="1" customWidth="1"/>
    <col min="105" max="108" width="9.140625" style="1" customWidth="1"/>
    <col min="109" max="109" width="9.421875" style="1" bestFit="1" customWidth="1"/>
    <col min="110" max="111" width="12.8515625" style="1" bestFit="1" customWidth="1"/>
    <col min="112" max="112" width="9.421875" style="1" bestFit="1" customWidth="1"/>
    <col min="113" max="116" width="9.140625" style="1" customWidth="1"/>
    <col min="117" max="117" width="9.421875" style="1" bestFit="1" customWidth="1"/>
    <col min="118" max="119" width="12.8515625" style="1" bestFit="1" customWidth="1"/>
    <col min="120" max="120" width="9.421875" style="1" bestFit="1" customWidth="1"/>
    <col min="121" max="124" width="9.140625" style="1" customWidth="1"/>
    <col min="125" max="125" width="9.421875" style="1" bestFit="1" customWidth="1"/>
    <col min="126" max="127" width="12.8515625" style="1" bestFit="1" customWidth="1"/>
    <col min="128" max="128" width="9.421875" style="1" bestFit="1" customWidth="1"/>
    <col min="129" max="132" width="9.140625" style="1" customWidth="1"/>
    <col min="133" max="133" width="9.421875" style="1" bestFit="1" customWidth="1"/>
    <col min="134" max="135" width="12.8515625" style="1" bestFit="1" customWidth="1"/>
    <col min="136" max="136" width="9.421875" style="1" bestFit="1" customWidth="1"/>
    <col min="137" max="140" width="9.140625" style="1" customWidth="1"/>
    <col min="141" max="141" width="9.421875" style="1" bestFit="1" customWidth="1"/>
    <col min="142" max="143" width="12.8515625" style="1" bestFit="1" customWidth="1"/>
    <col min="144" max="144" width="9.421875" style="1" bestFit="1" customWidth="1"/>
    <col min="145" max="148" width="9.140625" style="1" customWidth="1"/>
    <col min="149" max="149" width="9.421875" style="1" bestFit="1" customWidth="1"/>
    <col min="150" max="151" width="12.8515625" style="1" bestFit="1" customWidth="1"/>
    <col min="152" max="152" width="9.421875" style="1" bestFit="1" customWidth="1"/>
    <col min="153" max="156" width="9.140625" style="1" customWidth="1"/>
    <col min="157" max="157" width="9.421875" style="1" bestFit="1" customWidth="1"/>
    <col min="158" max="159" width="12.8515625" style="1" bestFit="1" customWidth="1"/>
    <col min="160" max="160" width="9.421875" style="1" bestFit="1" customWidth="1"/>
    <col min="161" max="164" width="9.140625" style="1" customWidth="1"/>
    <col min="165" max="165" width="9.421875" style="1" bestFit="1" customWidth="1"/>
    <col min="166" max="167" width="12.8515625" style="1" bestFit="1" customWidth="1"/>
    <col min="168" max="168" width="9.421875" style="1" bestFit="1" customWidth="1"/>
    <col min="169" max="172" width="9.140625" style="1" customWidth="1"/>
    <col min="173" max="173" width="9.421875" style="1" bestFit="1" customWidth="1"/>
    <col min="174" max="175" width="12.8515625" style="1" bestFit="1" customWidth="1"/>
    <col min="176" max="176" width="9.421875" style="1" bestFit="1" customWidth="1"/>
    <col min="177" max="180" width="9.140625" style="1" customWidth="1"/>
    <col min="181" max="181" width="9.421875" style="1" bestFit="1" customWidth="1"/>
    <col min="182" max="183" width="12.8515625" style="1" bestFit="1" customWidth="1"/>
    <col min="184" max="184" width="9.421875" style="1" bestFit="1" customWidth="1"/>
    <col min="185" max="188" width="9.140625" style="1" customWidth="1"/>
    <col min="189" max="189" width="9.421875" style="1" bestFit="1" customWidth="1"/>
    <col min="190" max="191" width="12.8515625" style="1" bestFit="1" customWidth="1"/>
    <col min="192" max="192" width="9.421875" style="1" bestFit="1" customWidth="1"/>
    <col min="193" max="196" width="9.140625" style="1" customWidth="1"/>
    <col min="197" max="197" width="9.421875" style="1" bestFit="1" customWidth="1"/>
    <col min="198" max="199" width="12.8515625" style="1" bestFit="1" customWidth="1"/>
    <col min="200" max="200" width="9.421875" style="1" bestFit="1" customWidth="1"/>
    <col min="201" max="204" width="9.140625" style="1" customWidth="1"/>
    <col min="205" max="205" width="9.421875" style="1" bestFit="1" customWidth="1"/>
    <col min="206" max="207" width="12.8515625" style="1" bestFit="1" customWidth="1"/>
    <col min="208" max="208" width="9.421875" style="1" bestFit="1" customWidth="1"/>
    <col min="209" max="212" width="9.140625" style="1" customWidth="1"/>
    <col min="213" max="213" width="9.421875" style="1" bestFit="1" customWidth="1"/>
    <col min="214" max="215" width="12.8515625" style="1" bestFit="1" customWidth="1"/>
    <col min="216" max="216" width="9.421875" style="1" bestFit="1" customWidth="1"/>
    <col min="217" max="220" width="9.140625" style="1" customWidth="1"/>
    <col min="221" max="221" width="9.421875" style="1" bestFit="1" customWidth="1"/>
    <col min="222" max="223" width="12.8515625" style="1" bestFit="1" customWidth="1"/>
    <col min="224" max="224" width="9.421875" style="1" bestFit="1" customWidth="1"/>
    <col min="225" max="228" width="9.140625" style="1" customWidth="1"/>
    <col min="229" max="229" width="9.421875" style="1" bestFit="1" customWidth="1"/>
    <col min="230" max="231" width="12.8515625" style="1" bestFit="1" customWidth="1"/>
    <col min="232" max="232" width="9.421875" style="1" bestFit="1" customWidth="1"/>
    <col min="233" max="236" width="9.140625" style="1" customWidth="1"/>
    <col min="237" max="237" width="9.421875" style="1" bestFit="1" customWidth="1"/>
    <col min="238" max="239" width="12.8515625" style="1" bestFit="1" customWidth="1"/>
    <col min="240" max="240" width="9.421875" style="1" bestFit="1" customWidth="1"/>
    <col min="241" max="244" width="9.140625" style="1" customWidth="1"/>
    <col min="245" max="245" width="9.421875" style="1" bestFit="1" customWidth="1"/>
    <col min="246" max="247" width="12.8515625" style="1" bestFit="1" customWidth="1"/>
    <col min="248" max="248" width="9.421875" style="1" bestFit="1" customWidth="1"/>
    <col min="249" max="252" width="9.140625" style="1" customWidth="1"/>
    <col min="253" max="253" width="11.57421875" style="1" customWidth="1"/>
    <col min="254" max="254" width="16.00390625" style="1" customWidth="1"/>
    <col min="255" max="255" width="86.57421875" style="1" customWidth="1"/>
    <col min="256" max="256" width="10.140625" style="1" customWidth="1"/>
    <col min="257" max="257" width="18.28125" style="1" customWidth="1"/>
    <col min="258" max="259" width="9.140625" style="1" hidden="1" customWidth="1"/>
    <col min="260" max="260" width="21.421875" style="1" customWidth="1"/>
    <col min="261" max="262" width="9.140625" style="1" hidden="1" customWidth="1"/>
    <col min="263" max="263" width="25.7109375" style="1" customWidth="1"/>
    <col min="264" max="264" width="9.140625" style="1" hidden="1" customWidth="1"/>
    <col min="265" max="265" width="4.7109375" style="1" customWidth="1"/>
    <col min="266" max="272" width="9.140625" style="1" hidden="1" customWidth="1"/>
    <col min="273" max="273" width="15.57421875" style="1" customWidth="1"/>
    <col min="274" max="274" width="18.7109375" style="1" customWidth="1"/>
    <col min="275" max="275" width="25.7109375" style="1" customWidth="1"/>
    <col min="276" max="276" width="15.57421875" style="1" customWidth="1"/>
    <col min="277" max="277" width="18.7109375" style="1" customWidth="1"/>
    <col min="278" max="278" width="25.7109375" style="1" customWidth="1"/>
    <col min="279" max="279" width="15.57421875" style="1" customWidth="1"/>
    <col min="280" max="280" width="18.7109375" style="1" customWidth="1"/>
    <col min="281" max="281" width="25.7109375" style="1" customWidth="1"/>
    <col min="282" max="282" width="9.140625" style="1" customWidth="1"/>
    <col min="283" max="283" width="17.421875" style="1" customWidth="1"/>
    <col min="284" max="284" width="9.140625" style="1" customWidth="1"/>
    <col min="285" max="285" width="9.421875" style="1" bestFit="1" customWidth="1"/>
    <col min="286" max="287" width="12.8515625" style="1" bestFit="1" customWidth="1"/>
    <col min="288" max="288" width="9.421875" style="1" bestFit="1" customWidth="1"/>
    <col min="289" max="292" width="9.140625" style="1" customWidth="1"/>
    <col min="293" max="293" width="9.421875" style="1" bestFit="1" customWidth="1"/>
    <col min="294" max="295" width="12.8515625" style="1" bestFit="1" customWidth="1"/>
    <col min="296" max="296" width="9.421875" style="1" bestFit="1" customWidth="1"/>
    <col min="297" max="300" width="9.140625" style="1" customWidth="1"/>
    <col min="301" max="301" width="9.421875" style="1" bestFit="1" customWidth="1"/>
    <col min="302" max="303" width="12.8515625" style="1" bestFit="1" customWidth="1"/>
    <col min="304" max="304" width="9.421875" style="1" bestFit="1" customWidth="1"/>
    <col min="305" max="308" width="9.140625" style="1" customWidth="1"/>
    <col min="309" max="309" width="9.421875" style="1" bestFit="1" customWidth="1"/>
    <col min="310" max="311" width="12.8515625" style="1" bestFit="1" customWidth="1"/>
    <col min="312" max="312" width="9.421875" style="1" bestFit="1" customWidth="1"/>
    <col min="313" max="316" width="9.140625" style="1" customWidth="1"/>
    <col min="317" max="317" width="9.421875" style="1" bestFit="1" customWidth="1"/>
    <col min="318" max="319" width="12.8515625" style="1" bestFit="1" customWidth="1"/>
    <col min="320" max="320" width="9.421875" style="1" bestFit="1" customWidth="1"/>
    <col min="321" max="324" width="9.140625" style="1" customWidth="1"/>
    <col min="325" max="325" width="9.421875" style="1" bestFit="1" customWidth="1"/>
    <col min="326" max="327" width="12.8515625" style="1" bestFit="1" customWidth="1"/>
    <col min="328" max="328" width="9.421875" style="1" bestFit="1" customWidth="1"/>
    <col min="329" max="332" width="9.140625" style="1" customWidth="1"/>
    <col min="333" max="333" width="9.421875" style="1" bestFit="1" customWidth="1"/>
    <col min="334" max="335" width="12.8515625" style="1" bestFit="1" customWidth="1"/>
    <col min="336" max="336" width="9.421875" style="1" bestFit="1" customWidth="1"/>
    <col min="337" max="340" width="9.140625" style="1" customWidth="1"/>
    <col min="341" max="341" width="9.421875" style="1" bestFit="1" customWidth="1"/>
    <col min="342" max="343" width="12.8515625" style="1" bestFit="1" customWidth="1"/>
    <col min="344" max="344" width="9.421875" style="1" bestFit="1" customWidth="1"/>
    <col min="345" max="348" width="9.140625" style="1" customWidth="1"/>
    <col min="349" max="349" width="9.421875" style="1" bestFit="1" customWidth="1"/>
    <col min="350" max="351" width="12.8515625" style="1" bestFit="1" customWidth="1"/>
    <col min="352" max="352" width="9.421875" style="1" bestFit="1" customWidth="1"/>
    <col min="353" max="356" width="9.140625" style="1" customWidth="1"/>
    <col min="357" max="357" width="9.421875" style="1" bestFit="1" customWidth="1"/>
    <col min="358" max="359" width="12.8515625" style="1" bestFit="1" customWidth="1"/>
    <col min="360" max="360" width="9.421875" style="1" bestFit="1" customWidth="1"/>
    <col min="361" max="364" width="9.140625" style="1" customWidth="1"/>
    <col min="365" max="365" width="9.421875" style="1" bestFit="1" customWidth="1"/>
    <col min="366" max="367" width="12.8515625" style="1" bestFit="1" customWidth="1"/>
    <col min="368" max="368" width="9.421875" style="1" bestFit="1" customWidth="1"/>
    <col min="369" max="372" width="9.140625" style="1" customWidth="1"/>
    <col min="373" max="373" width="9.421875" style="1" bestFit="1" customWidth="1"/>
    <col min="374" max="375" width="12.8515625" style="1" bestFit="1" customWidth="1"/>
    <col min="376" max="376" width="9.421875" style="1" bestFit="1" customWidth="1"/>
    <col min="377" max="380" width="9.140625" style="1" customWidth="1"/>
    <col min="381" max="381" width="9.421875" style="1" bestFit="1" customWidth="1"/>
    <col min="382" max="383" width="12.8515625" style="1" bestFit="1" customWidth="1"/>
    <col min="384" max="384" width="9.421875" style="1" bestFit="1" customWidth="1"/>
    <col min="385" max="388" width="9.140625" style="1" customWidth="1"/>
    <col min="389" max="389" width="9.421875" style="1" bestFit="1" customWidth="1"/>
    <col min="390" max="391" width="12.8515625" style="1" bestFit="1" customWidth="1"/>
    <col min="392" max="392" width="9.421875" style="1" bestFit="1" customWidth="1"/>
    <col min="393" max="396" width="9.140625" style="1" customWidth="1"/>
    <col min="397" max="397" width="9.421875" style="1" bestFit="1" customWidth="1"/>
    <col min="398" max="399" width="12.8515625" style="1" bestFit="1" customWidth="1"/>
    <col min="400" max="400" width="9.421875" style="1" bestFit="1" customWidth="1"/>
    <col min="401" max="404" width="9.140625" style="1" customWidth="1"/>
    <col min="405" max="405" width="9.421875" style="1" bestFit="1" customWidth="1"/>
    <col min="406" max="407" width="12.8515625" style="1" bestFit="1" customWidth="1"/>
    <col min="408" max="408" width="9.421875" style="1" bestFit="1" customWidth="1"/>
    <col min="409" max="412" width="9.140625" style="1" customWidth="1"/>
    <col min="413" max="413" width="9.421875" style="1" bestFit="1" customWidth="1"/>
    <col min="414" max="415" width="12.8515625" style="1" bestFit="1" customWidth="1"/>
    <col min="416" max="416" width="9.421875" style="1" bestFit="1" customWidth="1"/>
    <col min="417" max="420" width="9.140625" style="1" customWidth="1"/>
    <col min="421" max="421" width="9.421875" style="1" bestFit="1" customWidth="1"/>
    <col min="422" max="423" width="12.8515625" style="1" bestFit="1" customWidth="1"/>
    <col min="424" max="424" width="9.421875" style="1" bestFit="1" customWidth="1"/>
    <col min="425" max="428" width="9.140625" style="1" customWidth="1"/>
    <col min="429" max="429" width="9.421875" style="1" bestFit="1" customWidth="1"/>
    <col min="430" max="431" width="12.8515625" style="1" bestFit="1" customWidth="1"/>
    <col min="432" max="432" width="9.421875" style="1" bestFit="1" customWidth="1"/>
    <col min="433" max="436" width="9.140625" style="1" customWidth="1"/>
    <col min="437" max="437" width="9.421875" style="1" bestFit="1" customWidth="1"/>
    <col min="438" max="439" width="12.8515625" style="1" bestFit="1" customWidth="1"/>
    <col min="440" max="440" width="9.421875" style="1" bestFit="1" customWidth="1"/>
    <col min="441" max="444" width="9.140625" style="1" customWidth="1"/>
    <col min="445" max="445" width="9.421875" style="1" bestFit="1" customWidth="1"/>
    <col min="446" max="447" width="12.8515625" style="1" bestFit="1" customWidth="1"/>
    <col min="448" max="448" width="9.421875" style="1" bestFit="1" customWidth="1"/>
    <col min="449" max="452" width="9.140625" style="1" customWidth="1"/>
    <col min="453" max="453" width="9.421875" style="1" bestFit="1" customWidth="1"/>
    <col min="454" max="455" width="12.8515625" style="1" bestFit="1" customWidth="1"/>
    <col min="456" max="456" width="9.421875" style="1" bestFit="1" customWidth="1"/>
    <col min="457" max="460" width="9.140625" style="1" customWidth="1"/>
    <col min="461" max="461" width="9.421875" style="1" bestFit="1" customWidth="1"/>
    <col min="462" max="463" width="12.8515625" style="1" bestFit="1" customWidth="1"/>
    <col min="464" max="464" width="9.421875" style="1" bestFit="1" customWidth="1"/>
    <col min="465" max="468" width="9.140625" style="1" customWidth="1"/>
    <col min="469" max="469" width="9.421875" style="1" bestFit="1" customWidth="1"/>
    <col min="470" max="471" width="12.8515625" style="1" bestFit="1" customWidth="1"/>
    <col min="472" max="472" width="9.421875" style="1" bestFit="1" customWidth="1"/>
    <col min="473" max="476" width="9.140625" style="1" customWidth="1"/>
    <col min="477" max="477" width="9.421875" style="1" bestFit="1" customWidth="1"/>
    <col min="478" max="479" width="12.8515625" style="1" bestFit="1" customWidth="1"/>
    <col min="480" max="480" width="9.421875" style="1" bestFit="1" customWidth="1"/>
    <col min="481" max="484" width="9.140625" style="1" customWidth="1"/>
    <col min="485" max="485" width="9.421875" style="1" bestFit="1" customWidth="1"/>
    <col min="486" max="487" width="12.8515625" style="1" bestFit="1" customWidth="1"/>
    <col min="488" max="488" width="9.421875" style="1" bestFit="1" customWidth="1"/>
    <col min="489" max="492" width="9.140625" style="1" customWidth="1"/>
    <col min="493" max="493" width="9.421875" style="1" bestFit="1" customWidth="1"/>
    <col min="494" max="495" width="12.8515625" style="1" bestFit="1" customWidth="1"/>
    <col min="496" max="496" width="9.421875" style="1" bestFit="1" customWidth="1"/>
    <col min="497" max="500" width="9.140625" style="1" customWidth="1"/>
    <col min="501" max="501" width="9.421875" style="1" bestFit="1" customWidth="1"/>
    <col min="502" max="503" width="12.8515625" style="1" bestFit="1" customWidth="1"/>
    <col min="504" max="504" width="9.421875" style="1" bestFit="1" customWidth="1"/>
    <col min="505" max="508" width="9.140625" style="1" customWidth="1"/>
    <col min="509" max="509" width="11.57421875" style="1" customWidth="1"/>
    <col min="510" max="510" width="16.00390625" style="1" customWidth="1"/>
    <col min="511" max="511" width="86.57421875" style="1" customWidth="1"/>
    <col min="512" max="512" width="10.140625" style="1" customWidth="1"/>
    <col min="513" max="513" width="18.28125" style="1" customWidth="1"/>
    <col min="514" max="515" width="9.140625" style="1" hidden="1" customWidth="1"/>
    <col min="516" max="516" width="21.421875" style="1" customWidth="1"/>
    <col min="517" max="518" width="9.140625" style="1" hidden="1" customWidth="1"/>
    <col min="519" max="519" width="25.7109375" style="1" customWidth="1"/>
    <col min="520" max="520" width="9.140625" style="1" hidden="1" customWidth="1"/>
    <col min="521" max="521" width="4.7109375" style="1" customWidth="1"/>
    <col min="522" max="528" width="9.140625" style="1" hidden="1" customWidth="1"/>
    <col min="529" max="529" width="15.57421875" style="1" customWidth="1"/>
    <col min="530" max="530" width="18.7109375" style="1" customWidth="1"/>
    <col min="531" max="531" width="25.7109375" style="1" customWidth="1"/>
    <col min="532" max="532" width="15.57421875" style="1" customWidth="1"/>
    <col min="533" max="533" width="18.7109375" style="1" customWidth="1"/>
    <col min="534" max="534" width="25.7109375" style="1" customWidth="1"/>
    <col min="535" max="535" width="15.57421875" style="1" customWidth="1"/>
    <col min="536" max="536" width="18.7109375" style="1" customWidth="1"/>
    <col min="537" max="537" width="25.7109375" style="1" customWidth="1"/>
    <col min="538" max="538" width="9.140625" style="1" customWidth="1"/>
    <col min="539" max="539" width="17.421875" style="1" customWidth="1"/>
    <col min="540" max="540" width="9.140625" style="1" customWidth="1"/>
    <col min="541" max="541" width="9.421875" style="1" bestFit="1" customWidth="1"/>
    <col min="542" max="543" width="12.8515625" style="1" bestFit="1" customWidth="1"/>
    <col min="544" max="544" width="9.421875" style="1" bestFit="1" customWidth="1"/>
    <col min="545" max="548" width="9.140625" style="1" customWidth="1"/>
    <col min="549" max="549" width="9.421875" style="1" bestFit="1" customWidth="1"/>
    <col min="550" max="551" width="12.8515625" style="1" bestFit="1" customWidth="1"/>
    <col min="552" max="552" width="9.421875" style="1" bestFit="1" customWidth="1"/>
    <col min="553" max="556" width="9.140625" style="1" customWidth="1"/>
    <col min="557" max="557" width="9.421875" style="1" bestFit="1" customWidth="1"/>
    <col min="558" max="559" width="12.8515625" style="1" bestFit="1" customWidth="1"/>
    <col min="560" max="560" width="9.421875" style="1" bestFit="1" customWidth="1"/>
    <col min="561" max="564" width="9.140625" style="1" customWidth="1"/>
    <col min="565" max="565" width="9.421875" style="1" bestFit="1" customWidth="1"/>
    <col min="566" max="567" width="12.8515625" style="1" bestFit="1" customWidth="1"/>
    <col min="568" max="568" width="9.421875" style="1" bestFit="1" customWidth="1"/>
    <col min="569" max="572" width="9.140625" style="1" customWidth="1"/>
    <col min="573" max="573" width="9.421875" style="1" bestFit="1" customWidth="1"/>
    <col min="574" max="575" width="12.8515625" style="1" bestFit="1" customWidth="1"/>
    <col min="576" max="576" width="9.421875" style="1" bestFit="1" customWidth="1"/>
    <col min="577" max="580" width="9.140625" style="1" customWidth="1"/>
    <col min="581" max="581" width="9.421875" style="1" bestFit="1" customWidth="1"/>
    <col min="582" max="583" width="12.8515625" style="1" bestFit="1" customWidth="1"/>
    <col min="584" max="584" width="9.421875" style="1" bestFit="1" customWidth="1"/>
    <col min="585" max="588" width="9.140625" style="1" customWidth="1"/>
    <col min="589" max="589" width="9.421875" style="1" bestFit="1" customWidth="1"/>
    <col min="590" max="591" width="12.8515625" style="1" bestFit="1" customWidth="1"/>
    <col min="592" max="592" width="9.421875" style="1" bestFit="1" customWidth="1"/>
    <col min="593" max="596" width="9.140625" style="1" customWidth="1"/>
    <col min="597" max="597" width="9.421875" style="1" bestFit="1" customWidth="1"/>
    <col min="598" max="599" width="12.8515625" style="1" bestFit="1" customWidth="1"/>
    <col min="600" max="600" width="9.421875" style="1" bestFit="1" customWidth="1"/>
    <col min="601" max="604" width="9.140625" style="1" customWidth="1"/>
    <col min="605" max="605" width="9.421875" style="1" bestFit="1" customWidth="1"/>
    <col min="606" max="607" width="12.8515625" style="1" bestFit="1" customWidth="1"/>
    <col min="608" max="608" width="9.421875" style="1" bestFit="1" customWidth="1"/>
    <col min="609" max="612" width="9.140625" style="1" customWidth="1"/>
    <col min="613" max="613" width="9.421875" style="1" bestFit="1" customWidth="1"/>
    <col min="614" max="615" width="12.8515625" style="1" bestFit="1" customWidth="1"/>
    <col min="616" max="616" width="9.421875" style="1" bestFit="1" customWidth="1"/>
    <col min="617" max="620" width="9.140625" style="1" customWidth="1"/>
    <col min="621" max="621" width="9.421875" style="1" bestFit="1" customWidth="1"/>
    <col min="622" max="623" width="12.8515625" style="1" bestFit="1" customWidth="1"/>
    <col min="624" max="624" width="9.421875" style="1" bestFit="1" customWidth="1"/>
    <col min="625" max="628" width="9.140625" style="1" customWidth="1"/>
    <col min="629" max="629" width="9.421875" style="1" bestFit="1" customWidth="1"/>
    <col min="630" max="631" width="12.8515625" style="1" bestFit="1" customWidth="1"/>
    <col min="632" max="632" width="9.421875" style="1" bestFit="1" customWidth="1"/>
    <col min="633" max="636" width="9.140625" style="1" customWidth="1"/>
    <col min="637" max="637" width="9.421875" style="1" bestFit="1" customWidth="1"/>
    <col min="638" max="639" width="12.8515625" style="1" bestFit="1" customWidth="1"/>
    <col min="640" max="640" width="9.421875" style="1" bestFit="1" customWidth="1"/>
    <col min="641" max="644" width="9.140625" style="1" customWidth="1"/>
    <col min="645" max="645" width="9.421875" style="1" bestFit="1" customWidth="1"/>
    <col min="646" max="647" width="12.8515625" style="1" bestFit="1" customWidth="1"/>
    <col min="648" max="648" width="9.421875" style="1" bestFit="1" customWidth="1"/>
    <col min="649" max="652" width="9.140625" style="1" customWidth="1"/>
    <col min="653" max="653" width="9.421875" style="1" bestFit="1" customWidth="1"/>
    <col min="654" max="655" width="12.8515625" style="1" bestFit="1" customWidth="1"/>
    <col min="656" max="656" width="9.421875" style="1" bestFit="1" customWidth="1"/>
    <col min="657" max="660" width="9.140625" style="1" customWidth="1"/>
    <col min="661" max="661" width="9.421875" style="1" bestFit="1" customWidth="1"/>
    <col min="662" max="663" width="12.8515625" style="1" bestFit="1" customWidth="1"/>
    <col min="664" max="664" width="9.421875" style="1" bestFit="1" customWidth="1"/>
    <col min="665" max="668" width="9.140625" style="1" customWidth="1"/>
    <col min="669" max="669" width="9.421875" style="1" bestFit="1" customWidth="1"/>
    <col min="670" max="671" width="12.8515625" style="1" bestFit="1" customWidth="1"/>
    <col min="672" max="672" width="9.421875" style="1" bestFit="1" customWidth="1"/>
    <col min="673" max="676" width="9.140625" style="1" customWidth="1"/>
    <col min="677" max="677" width="9.421875" style="1" bestFit="1" customWidth="1"/>
    <col min="678" max="679" width="12.8515625" style="1" bestFit="1" customWidth="1"/>
    <col min="680" max="680" width="9.421875" style="1" bestFit="1" customWidth="1"/>
    <col min="681" max="684" width="9.140625" style="1" customWidth="1"/>
    <col min="685" max="685" width="9.421875" style="1" bestFit="1" customWidth="1"/>
    <col min="686" max="687" width="12.8515625" style="1" bestFit="1" customWidth="1"/>
    <col min="688" max="688" width="9.421875" style="1" bestFit="1" customWidth="1"/>
    <col min="689" max="692" width="9.140625" style="1" customWidth="1"/>
    <col min="693" max="693" width="9.421875" style="1" bestFit="1" customWidth="1"/>
    <col min="694" max="695" width="12.8515625" style="1" bestFit="1" customWidth="1"/>
    <col min="696" max="696" width="9.421875" style="1" bestFit="1" customWidth="1"/>
    <col min="697" max="700" width="9.140625" style="1" customWidth="1"/>
    <col min="701" max="701" width="9.421875" style="1" bestFit="1" customWidth="1"/>
    <col min="702" max="703" width="12.8515625" style="1" bestFit="1" customWidth="1"/>
    <col min="704" max="704" width="9.421875" style="1" bestFit="1" customWidth="1"/>
    <col min="705" max="708" width="9.140625" style="1" customWidth="1"/>
    <col min="709" max="709" width="9.421875" style="1" bestFit="1" customWidth="1"/>
    <col min="710" max="711" width="12.8515625" style="1" bestFit="1" customWidth="1"/>
    <col min="712" max="712" width="9.421875" style="1" bestFit="1" customWidth="1"/>
    <col min="713" max="716" width="9.140625" style="1" customWidth="1"/>
    <col min="717" max="717" width="9.421875" style="1" bestFit="1" customWidth="1"/>
    <col min="718" max="719" width="12.8515625" style="1" bestFit="1" customWidth="1"/>
    <col min="720" max="720" width="9.421875" style="1" bestFit="1" customWidth="1"/>
    <col min="721" max="724" width="9.140625" style="1" customWidth="1"/>
    <col min="725" max="725" width="9.421875" style="1" bestFit="1" customWidth="1"/>
    <col min="726" max="727" width="12.8515625" style="1" bestFit="1" customWidth="1"/>
    <col min="728" max="728" width="9.421875" style="1" bestFit="1" customWidth="1"/>
    <col min="729" max="732" width="9.140625" style="1" customWidth="1"/>
    <col min="733" max="733" width="9.421875" style="1" bestFit="1" customWidth="1"/>
    <col min="734" max="735" width="12.8515625" style="1" bestFit="1" customWidth="1"/>
    <col min="736" max="736" width="9.421875" style="1" bestFit="1" customWidth="1"/>
    <col min="737" max="740" width="9.140625" style="1" customWidth="1"/>
    <col min="741" max="741" width="9.421875" style="1" bestFit="1" customWidth="1"/>
    <col min="742" max="743" width="12.8515625" style="1" bestFit="1" customWidth="1"/>
    <col min="744" max="744" width="9.421875" style="1" bestFit="1" customWidth="1"/>
    <col min="745" max="748" width="9.140625" style="1" customWidth="1"/>
    <col min="749" max="749" width="9.421875" style="1" bestFit="1" customWidth="1"/>
    <col min="750" max="751" width="12.8515625" style="1" bestFit="1" customWidth="1"/>
    <col min="752" max="752" width="9.421875" style="1" bestFit="1" customWidth="1"/>
    <col min="753" max="756" width="9.140625" style="1" customWidth="1"/>
    <col min="757" max="757" width="9.421875" style="1" bestFit="1" customWidth="1"/>
    <col min="758" max="759" width="12.8515625" style="1" bestFit="1" customWidth="1"/>
    <col min="760" max="760" width="9.421875" style="1" bestFit="1" customWidth="1"/>
    <col min="761" max="764" width="9.140625" style="1" customWidth="1"/>
    <col min="765" max="765" width="11.57421875" style="1" customWidth="1"/>
    <col min="766" max="766" width="16.00390625" style="1" customWidth="1"/>
    <col min="767" max="767" width="86.57421875" style="1" customWidth="1"/>
    <col min="768" max="768" width="10.140625" style="1" customWidth="1"/>
    <col min="769" max="769" width="18.28125" style="1" customWidth="1"/>
    <col min="770" max="771" width="9.140625" style="1" hidden="1" customWidth="1"/>
    <col min="772" max="772" width="21.421875" style="1" customWidth="1"/>
    <col min="773" max="774" width="9.140625" style="1" hidden="1" customWidth="1"/>
    <col min="775" max="775" width="25.7109375" style="1" customWidth="1"/>
    <col min="776" max="776" width="9.140625" style="1" hidden="1" customWidth="1"/>
    <col min="777" max="777" width="4.7109375" style="1" customWidth="1"/>
    <col min="778" max="784" width="9.140625" style="1" hidden="1" customWidth="1"/>
    <col min="785" max="785" width="15.57421875" style="1" customWidth="1"/>
    <col min="786" max="786" width="18.7109375" style="1" customWidth="1"/>
    <col min="787" max="787" width="25.7109375" style="1" customWidth="1"/>
    <col min="788" max="788" width="15.57421875" style="1" customWidth="1"/>
    <col min="789" max="789" width="18.7109375" style="1" customWidth="1"/>
    <col min="790" max="790" width="25.7109375" style="1" customWidth="1"/>
    <col min="791" max="791" width="15.57421875" style="1" customWidth="1"/>
    <col min="792" max="792" width="18.7109375" style="1" customWidth="1"/>
    <col min="793" max="793" width="25.7109375" style="1" customWidth="1"/>
    <col min="794" max="794" width="9.140625" style="1" customWidth="1"/>
    <col min="795" max="795" width="17.421875" style="1" customWidth="1"/>
    <col min="796" max="796" width="9.140625" style="1" customWidth="1"/>
    <col min="797" max="797" width="9.421875" style="1" bestFit="1" customWidth="1"/>
    <col min="798" max="799" width="12.8515625" style="1" bestFit="1" customWidth="1"/>
    <col min="800" max="800" width="9.421875" style="1" bestFit="1" customWidth="1"/>
    <col min="801" max="804" width="9.140625" style="1" customWidth="1"/>
    <col min="805" max="805" width="9.421875" style="1" bestFit="1" customWidth="1"/>
    <col min="806" max="807" width="12.8515625" style="1" bestFit="1" customWidth="1"/>
    <col min="808" max="808" width="9.421875" style="1" bestFit="1" customWidth="1"/>
    <col min="809" max="812" width="9.140625" style="1" customWidth="1"/>
    <col min="813" max="813" width="9.421875" style="1" bestFit="1" customWidth="1"/>
    <col min="814" max="815" width="12.8515625" style="1" bestFit="1" customWidth="1"/>
    <col min="816" max="816" width="9.421875" style="1" bestFit="1" customWidth="1"/>
    <col min="817" max="820" width="9.140625" style="1" customWidth="1"/>
    <col min="821" max="821" width="9.421875" style="1" bestFit="1" customWidth="1"/>
    <col min="822" max="823" width="12.8515625" style="1" bestFit="1" customWidth="1"/>
    <col min="824" max="824" width="9.421875" style="1" bestFit="1" customWidth="1"/>
    <col min="825" max="828" width="9.140625" style="1" customWidth="1"/>
    <col min="829" max="829" width="9.421875" style="1" bestFit="1" customWidth="1"/>
    <col min="830" max="831" width="12.8515625" style="1" bestFit="1" customWidth="1"/>
    <col min="832" max="832" width="9.421875" style="1" bestFit="1" customWidth="1"/>
    <col min="833" max="836" width="9.140625" style="1" customWidth="1"/>
    <col min="837" max="837" width="9.421875" style="1" bestFit="1" customWidth="1"/>
    <col min="838" max="839" width="12.8515625" style="1" bestFit="1" customWidth="1"/>
    <col min="840" max="840" width="9.421875" style="1" bestFit="1" customWidth="1"/>
    <col min="841" max="844" width="9.140625" style="1" customWidth="1"/>
    <col min="845" max="845" width="9.421875" style="1" bestFit="1" customWidth="1"/>
    <col min="846" max="847" width="12.8515625" style="1" bestFit="1" customWidth="1"/>
    <col min="848" max="848" width="9.421875" style="1" bestFit="1" customWidth="1"/>
    <col min="849" max="852" width="9.140625" style="1" customWidth="1"/>
    <col min="853" max="853" width="9.421875" style="1" bestFit="1" customWidth="1"/>
    <col min="854" max="855" width="12.8515625" style="1" bestFit="1" customWidth="1"/>
    <col min="856" max="856" width="9.421875" style="1" bestFit="1" customWidth="1"/>
    <col min="857" max="860" width="9.140625" style="1" customWidth="1"/>
    <col min="861" max="861" width="9.421875" style="1" bestFit="1" customWidth="1"/>
    <col min="862" max="863" width="12.8515625" style="1" bestFit="1" customWidth="1"/>
    <col min="864" max="864" width="9.421875" style="1" bestFit="1" customWidth="1"/>
    <col min="865" max="868" width="9.140625" style="1" customWidth="1"/>
    <col min="869" max="869" width="9.421875" style="1" bestFit="1" customWidth="1"/>
    <col min="870" max="871" width="12.8515625" style="1" bestFit="1" customWidth="1"/>
    <col min="872" max="872" width="9.421875" style="1" bestFit="1" customWidth="1"/>
    <col min="873" max="876" width="9.140625" style="1" customWidth="1"/>
    <col min="877" max="877" width="9.421875" style="1" bestFit="1" customWidth="1"/>
    <col min="878" max="879" width="12.8515625" style="1" bestFit="1" customWidth="1"/>
    <col min="880" max="880" width="9.421875" style="1" bestFit="1" customWidth="1"/>
    <col min="881" max="884" width="9.140625" style="1" customWidth="1"/>
    <col min="885" max="885" width="9.421875" style="1" bestFit="1" customWidth="1"/>
    <col min="886" max="887" width="12.8515625" style="1" bestFit="1" customWidth="1"/>
    <col min="888" max="888" width="9.421875" style="1" bestFit="1" customWidth="1"/>
    <col min="889" max="892" width="9.140625" style="1" customWidth="1"/>
    <col min="893" max="893" width="9.421875" style="1" bestFit="1" customWidth="1"/>
    <col min="894" max="895" width="12.8515625" style="1" bestFit="1" customWidth="1"/>
    <col min="896" max="896" width="9.421875" style="1" bestFit="1" customWidth="1"/>
    <col min="897" max="900" width="9.140625" style="1" customWidth="1"/>
    <col min="901" max="901" width="9.421875" style="1" bestFit="1" customWidth="1"/>
    <col min="902" max="903" width="12.8515625" style="1" bestFit="1" customWidth="1"/>
    <col min="904" max="904" width="9.421875" style="1" bestFit="1" customWidth="1"/>
    <col min="905" max="908" width="9.140625" style="1" customWidth="1"/>
    <col min="909" max="909" width="9.421875" style="1" bestFit="1" customWidth="1"/>
    <col min="910" max="911" width="12.8515625" style="1" bestFit="1" customWidth="1"/>
    <col min="912" max="912" width="9.421875" style="1" bestFit="1" customWidth="1"/>
    <col min="913" max="916" width="9.140625" style="1" customWidth="1"/>
    <col min="917" max="917" width="9.421875" style="1" bestFit="1" customWidth="1"/>
    <col min="918" max="919" width="12.8515625" style="1" bestFit="1" customWidth="1"/>
    <col min="920" max="920" width="9.421875" style="1" bestFit="1" customWidth="1"/>
    <col min="921" max="924" width="9.140625" style="1" customWidth="1"/>
    <col min="925" max="925" width="9.421875" style="1" bestFit="1" customWidth="1"/>
    <col min="926" max="927" width="12.8515625" style="1" bestFit="1" customWidth="1"/>
    <col min="928" max="928" width="9.421875" style="1" bestFit="1" customWidth="1"/>
    <col min="929" max="932" width="9.140625" style="1" customWidth="1"/>
    <col min="933" max="933" width="9.421875" style="1" bestFit="1" customWidth="1"/>
    <col min="934" max="935" width="12.8515625" style="1" bestFit="1" customWidth="1"/>
    <col min="936" max="936" width="9.421875" style="1" bestFit="1" customWidth="1"/>
    <col min="937" max="940" width="9.140625" style="1" customWidth="1"/>
    <col min="941" max="941" width="9.421875" style="1" bestFit="1" customWidth="1"/>
    <col min="942" max="943" width="12.8515625" style="1" bestFit="1" customWidth="1"/>
    <col min="944" max="944" width="9.421875" style="1" bestFit="1" customWidth="1"/>
    <col min="945" max="948" width="9.140625" style="1" customWidth="1"/>
    <col min="949" max="949" width="9.421875" style="1" bestFit="1" customWidth="1"/>
    <col min="950" max="951" width="12.8515625" style="1" bestFit="1" customWidth="1"/>
    <col min="952" max="952" width="9.421875" style="1" bestFit="1" customWidth="1"/>
    <col min="953" max="956" width="9.140625" style="1" customWidth="1"/>
    <col min="957" max="957" width="9.421875" style="1" bestFit="1" customWidth="1"/>
    <col min="958" max="959" width="12.8515625" style="1" bestFit="1" customWidth="1"/>
    <col min="960" max="960" width="9.421875" style="1" bestFit="1" customWidth="1"/>
    <col min="961" max="964" width="9.140625" style="1" customWidth="1"/>
    <col min="965" max="965" width="9.421875" style="1" bestFit="1" customWidth="1"/>
    <col min="966" max="967" width="12.8515625" style="1" bestFit="1" customWidth="1"/>
    <col min="968" max="968" width="9.421875" style="1" bestFit="1" customWidth="1"/>
    <col min="969" max="972" width="9.140625" style="1" customWidth="1"/>
    <col min="973" max="973" width="9.421875" style="1" bestFit="1" customWidth="1"/>
    <col min="974" max="975" width="12.8515625" style="1" bestFit="1" customWidth="1"/>
    <col min="976" max="976" width="9.421875" style="1" bestFit="1" customWidth="1"/>
    <col min="977" max="980" width="9.140625" style="1" customWidth="1"/>
    <col min="981" max="981" width="9.421875" style="1" bestFit="1" customWidth="1"/>
    <col min="982" max="983" width="12.8515625" style="1" bestFit="1" customWidth="1"/>
    <col min="984" max="984" width="9.421875" style="1" bestFit="1" customWidth="1"/>
    <col min="985" max="988" width="9.140625" style="1" customWidth="1"/>
    <col min="989" max="989" width="9.421875" style="1" bestFit="1" customWidth="1"/>
    <col min="990" max="991" width="12.8515625" style="1" bestFit="1" customWidth="1"/>
    <col min="992" max="992" width="9.421875" style="1" bestFit="1" customWidth="1"/>
    <col min="993" max="996" width="9.140625" style="1" customWidth="1"/>
    <col min="997" max="997" width="9.421875" style="1" bestFit="1" customWidth="1"/>
    <col min="998" max="999" width="12.8515625" style="1" bestFit="1" customWidth="1"/>
    <col min="1000" max="1000" width="9.421875" style="1" bestFit="1" customWidth="1"/>
    <col min="1001" max="1004" width="9.140625" style="1" customWidth="1"/>
    <col min="1005" max="1005" width="9.421875" style="1" bestFit="1" customWidth="1"/>
    <col min="1006" max="1007" width="12.8515625" style="1" bestFit="1" customWidth="1"/>
    <col min="1008" max="1008" width="9.421875" style="1" bestFit="1" customWidth="1"/>
    <col min="1009" max="1012" width="9.140625" style="1" customWidth="1"/>
    <col min="1013" max="1013" width="9.421875" style="1" bestFit="1" customWidth="1"/>
    <col min="1014" max="1015" width="12.8515625" style="1" bestFit="1" customWidth="1"/>
    <col min="1016" max="1016" width="9.421875" style="1" bestFit="1" customWidth="1"/>
    <col min="1017" max="1020" width="9.140625" style="1" customWidth="1"/>
    <col min="1021" max="1021" width="11.57421875" style="1" customWidth="1"/>
    <col min="1022" max="1022" width="16.00390625" style="1" customWidth="1"/>
    <col min="1023" max="1023" width="86.57421875" style="1" customWidth="1"/>
    <col min="1024" max="1024" width="10.140625" style="1" customWidth="1"/>
    <col min="1025" max="1025" width="18.28125" style="1" customWidth="1"/>
    <col min="1026" max="1027" width="9.140625" style="1" hidden="1" customWidth="1"/>
    <col min="1028" max="1028" width="21.421875" style="1" customWidth="1"/>
    <col min="1029" max="1030" width="9.140625" style="1" hidden="1" customWidth="1"/>
    <col min="1031" max="1031" width="25.7109375" style="1" customWidth="1"/>
    <col min="1032" max="1032" width="9.140625" style="1" hidden="1" customWidth="1"/>
    <col min="1033" max="1033" width="4.7109375" style="1" customWidth="1"/>
    <col min="1034" max="1040" width="9.140625" style="1" hidden="1" customWidth="1"/>
    <col min="1041" max="1041" width="15.57421875" style="1" customWidth="1"/>
    <col min="1042" max="1042" width="18.7109375" style="1" customWidth="1"/>
    <col min="1043" max="1043" width="25.7109375" style="1" customWidth="1"/>
    <col min="1044" max="1044" width="15.57421875" style="1" customWidth="1"/>
    <col min="1045" max="1045" width="18.7109375" style="1" customWidth="1"/>
    <col min="1046" max="1046" width="25.7109375" style="1" customWidth="1"/>
    <col min="1047" max="1047" width="15.57421875" style="1" customWidth="1"/>
    <col min="1048" max="1048" width="18.7109375" style="1" customWidth="1"/>
    <col min="1049" max="1049" width="25.7109375" style="1" customWidth="1"/>
    <col min="1050" max="1050" width="9.140625" style="1" customWidth="1"/>
    <col min="1051" max="1051" width="17.421875" style="1" customWidth="1"/>
    <col min="1052" max="1052" width="9.140625" style="1" customWidth="1"/>
    <col min="1053" max="1053" width="9.421875" style="1" bestFit="1" customWidth="1"/>
    <col min="1054" max="1055" width="12.8515625" style="1" bestFit="1" customWidth="1"/>
    <col min="1056" max="1056" width="9.421875" style="1" bestFit="1" customWidth="1"/>
    <col min="1057" max="1060" width="9.140625" style="1" customWidth="1"/>
    <col min="1061" max="1061" width="9.421875" style="1" bestFit="1" customWidth="1"/>
    <col min="1062" max="1063" width="12.8515625" style="1" bestFit="1" customWidth="1"/>
    <col min="1064" max="1064" width="9.421875" style="1" bestFit="1" customWidth="1"/>
    <col min="1065" max="1068" width="9.140625" style="1" customWidth="1"/>
    <col min="1069" max="1069" width="9.421875" style="1" bestFit="1" customWidth="1"/>
    <col min="1070" max="1071" width="12.8515625" style="1" bestFit="1" customWidth="1"/>
    <col min="1072" max="1072" width="9.421875" style="1" bestFit="1" customWidth="1"/>
    <col min="1073" max="1076" width="9.140625" style="1" customWidth="1"/>
    <col min="1077" max="1077" width="9.421875" style="1" bestFit="1" customWidth="1"/>
    <col min="1078" max="1079" width="12.8515625" style="1" bestFit="1" customWidth="1"/>
    <col min="1080" max="1080" width="9.421875" style="1" bestFit="1" customWidth="1"/>
    <col min="1081" max="1084" width="9.140625" style="1" customWidth="1"/>
    <col min="1085" max="1085" width="9.421875" style="1" bestFit="1" customWidth="1"/>
    <col min="1086" max="1087" width="12.8515625" style="1" bestFit="1" customWidth="1"/>
    <col min="1088" max="1088" width="9.421875" style="1" bestFit="1" customWidth="1"/>
    <col min="1089" max="1092" width="9.140625" style="1" customWidth="1"/>
    <col min="1093" max="1093" width="9.421875" style="1" bestFit="1" customWidth="1"/>
    <col min="1094" max="1095" width="12.8515625" style="1" bestFit="1" customWidth="1"/>
    <col min="1096" max="1096" width="9.421875" style="1" bestFit="1" customWidth="1"/>
    <col min="1097" max="1100" width="9.140625" style="1" customWidth="1"/>
    <col min="1101" max="1101" width="9.421875" style="1" bestFit="1" customWidth="1"/>
    <col min="1102" max="1103" width="12.8515625" style="1" bestFit="1" customWidth="1"/>
    <col min="1104" max="1104" width="9.421875" style="1" bestFit="1" customWidth="1"/>
    <col min="1105" max="1108" width="9.140625" style="1" customWidth="1"/>
    <col min="1109" max="1109" width="9.421875" style="1" bestFit="1" customWidth="1"/>
    <col min="1110" max="1111" width="12.8515625" style="1" bestFit="1" customWidth="1"/>
    <col min="1112" max="1112" width="9.421875" style="1" bestFit="1" customWidth="1"/>
    <col min="1113" max="1116" width="9.140625" style="1" customWidth="1"/>
    <col min="1117" max="1117" width="9.421875" style="1" bestFit="1" customWidth="1"/>
    <col min="1118" max="1119" width="12.8515625" style="1" bestFit="1" customWidth="1"/>
    <col min="1120" max="1120" width="9.421875" style="1" bestFit="1" customWidth="1"/>
    <col min="1121" max="1124" width="9.140625" style="1" customWidth="1"/>
    <col min="1125" max="1125" width="9.421875" style="1" bestFit="1" customWidth="1"/>
    <col min="1126" max="1127" width="12.8515625" style="1" bestFit="1" customWidth="1"/>
    <col min="1128" max="1128" width="9.421875" style="1" bestFit="1" customWidth="1"/>
    <col min="1129" max="1132" width="9.140625" style="1" customWidth="1"/>
    <col min="1133" max="1133" width="9.421875" style="1" bestFit="1" customWidth="1"/>
    <col min="1134" max="1135" width="12.8515625" style="1" bestFit="1" customWidth="1"/>
    <col min="1136" max="1136" width="9.421875" style="1" bestFit="1" customWidth="1"/>
    <col min="1137" max="1140" width="9.140625" style="1" customWidth="1"/>
    <col min="1141" max="1141" width="9.421875" style="1" bestFit="1" customWidth="1"/>
    <col min="1142" max="1143" width="12.8515625" style="1" bestFit="1" customWidth="1"/>
    <col min="1144" max="1144" width="9.421875" style="1" bestFit="1" customWidth="1"/>
    <col min="1145" max="1148" width="9.140625" style="1" customWidth="1"/>
    <col min="1149" max="1149" width="9.421875" style="1" bestFit="1" customWidth="1"/>
    <col min="1150" max="1151" width="12.8515625" style="1" bestFit="1" customWidth="1"/>
    <col min="1152" max="1152" width="9.421875" style="1" bestFit="1" customWidth="1"/>
    <col min="1153" max="1156" width="9.140625" style="1" customWidth="1"/>
    <col min="1157" max="1157" width="9.421875" style="1" bestFit="1" customWidth="1"/>
    <col min="1158" max="1159" width="12.8515625" style="1" bestFit="1" customWidth="1"/>
    <col min="1160" max="1160" width="9.421875" style="1" bestFit="1" customWidth="1"/>
    <col min="1161" max="1164" width="9.140625" style="1" customWidth="1"/>
    <col min="1165" max="1165" width="9.421875" style="1" bestFit="1" customWidth="1"/>
    <col min="1166" max="1167" width="12.8515625" style="1" bestFit="1" customWidth="1"/>
    <col min="1168" max="1168" width="9.421875" style="1" bestFit="1" customWidth="1"/>
    <col min="1169" max="1172" width="9.140625" style="1" customWidth="1"/>
    <col min="1173" max="1173" width="9.421875" style="1" bestFit="1" customWidth="1"/>
    <col min="1174" max="1175" width="12.8515625" style="1" bestFit="1" customWidth="1"/>
    <col min="1176" max="1176" width="9.421875" style="1" bestFit="1" customWidth="1"/>
    <col min="1177" max="1180" width="9.140625" style="1" customWidth="1"/>
    <col min="1181" max="1181" width="9.421875" style="1" bestFit="1" customWidth="1"/>
    <col min="1182" max="1183" width="12.8515625" style="1" bestFit="1" customWidth="1"/>
    <col min="1184" max="1184" width="9.421875" style="1" bestFit="1" customWidth="1"/>
    <col min="1185" max="1188" width="9.140625" style="1" customWidth="1"/>
    <col min="1189" max="1189" width="9.421875" style="1" bestFit="1" customWidth="1"/>
    <col min="1190" max="1191" width="12.8515625" style="1" bestFit="1" customWidth="1"/>
    <col min="1192" max="1192" width="9.421875" style="1" bestFit="1" customWidth="1"/>
    <col min="1193" max="1196" width="9.140625" style="1" customWidth="1"/>
    <col min="1197" max="1197" width="9.421875" style="1" bestFit="1" customWidth="1"/>
    <col min="1198" max="1199" width="12.8515625" style="1" bestFit="1" customWidth="1"/>
    <col min="1200" max="1200" width="9.421875" style="1" bestFit="1" customWidth="1"/>
    <col min="1201" max="1204" width="9.140625" style="1" customWidth="1"/>
    <col min="1205" max="1205" width="9.421875" style="1" bestFit="1" customWidth="1"/>
    <col min="1206" max="1207" width="12.8515625" style="1" bestFit="1" customWidth="1"/>
    <col min="1208" max="1208" width="9.421875" style="1" bestFit="1" customWidth="1"/>
    <col min="1209" max="1212" width="9.140625" style="1" customWidth="1"/>
    <col min="1213" max="1213" width="9.421875" style="1" bestFit="1" customWidth="1"/>
    <col min="1214" max="1215" width="12.8515625" style="1" bestFit="1" customWidth="1"/>
    <col min="1216" max="1216" width="9.421875" style="1" bestFit="1" customWidth="1"/>
    <col min="1217" max="1220" width="9.140625" style="1" customWidth="1"/>
    <col min="1221" max="1221" width="9.421875" style="1" bestFit="1" customWidth="1"/>
    <col min="1222" max="1223" width="12.8515625" style="1" bestFit="1" customWidth="1"/>
    <col min="1224" max="1224" width="9.421875" style="1" bestFit="1" customWidth="1"/>
    <col min="1225" max="1228" width="9.140625" style="1" customWidth="1"/>
    <col min="1229" max="1229" width="9.421875" style="1" bestFit="1" customWidth="1"/>
    <col min="1230" max="1231" width="12.8515625" style="1" bestFit="1" customWidth="1"/>
    <col min="1232" max="1232" width="9.421875" style="1" bestFit="1" customWidth="1"/>
    <col min="1233" max="1236" width="9.140625" style="1" customWidth="1"/>
    <col min="1237" max="1237" width="9.421875" style="1" bestFit="1" customWidth="1"/>
    <col min="1238" max="1239" width="12.8515625" style="1" bestFit="1" customWidth="1"/>
    <col min="1240" max="1240" width="9.421875" style="1" bestFit="1" customWidth="1"/>
    <col min="1241" max="1244" width="9.140625" style="1" customWidth="1"/>
    <col min="1245" max="1245" width="9.421875" style="1" bestFit="1" customWidth="1"/>
    <col min="1246" max="1247" width="12.8515625" style="1" bestFit="1" customWidth="1"/>
    <col min="1248" max="1248" width="9.421875" style="1" bestFit="1" customWidth="1"/>
    <col min="1249" max="1252" width="9.140625" style="1" customWidth="1"/>
    <col min="1253" max="1253" width="9.421875" style="1" bestFit="1" customWidth="1"/>
    <col min="1254" max="1255" width="12.8515625" style="1" bestFit="1" customWidth="1"/>
    <col min="1256" max="1256" width="9.421875" style="1" bestFit="1" customWidth="1"/>
    <col min="1257" max="1260" width="9.140625" style="1" customWidth="1"/>
    <col min="1261" max="1261" width="9.421875" style="1" bestFit="1" customWidth="1"/>
    <col min="1262" max="1263" width="12.8515625" style="1" bestFit="1" customWidth="1"/>
    <col min="1264" max="1264" width="9.421875" style="1" bestFit="1" customWidth="1"/>
    <col min="1265" max="1268" width="9.140625" style="1" customWidth="1"/>
    <col min="1269" max="1269" width="9.421875" style="1" bestFit="1" customWidth="1"/>
    <col min="1270" max="1271" width="12.8515625" style="1" bestFit="1" customWidth="1"/>
    <col min="1272" max="1272" width="9.421875" style="1" bestFit="1" customWidth="1"/>
    <col min="1273" max="1276" width="9.140625" style="1" customWidth="1"/>
    <col min="1277" max="1277" width="11.57421875" style="1" customWidth="1"/>
    <col min="1278" max="1278" width="16.00390625" style="1" customWidth="1"/>
    <col min="1279" max="1279" width="86.57421875" style="1" customWidth="1"/>
    <col min="1280" max="1280" width="10.140625" style="1" customWidth="1"/>
    <col min="1281" max="1281" width="18.28125" style="1" customWidth="1"/>
    <col min="1282" max="1283" width="9.140625" style="1" hidden="1" customWidth="1"/>
    <col min="1284" max="1284" width="21.421875" style="1" customWidth="1"/>
    <col min="1285" max="1286" width="9.140625" style="1" hidden="1" customWidth="1"/>
    <col min="1287" max="1287" width="25.7109375" style="1" customWidth="1"/>
    <col min="1288" max="1288" width="9.140625" style="1" hidden="1" customWidth="1"/>
    <col min="1289" max="1289" width="4.7109375" style="1" customWidth="1"/>
    <col min="1290" max="1296" width="9.140625" style="1" hidden="1" customWidth="1"/>
    <col min="1297" max="1297" width="15.57421875" style="1" customWidth="1"/>
    <col min="1298" max="1298" width="18.7109375" style="1" customWidth="1"/>
    <col min="1299" max="1299" width="25.7109375" style="1" customWidth="1"/>
    <col min="1300" max="1300" width="15.57421875" style="1" customWidth="1"/>
    <col min="1301" max="1301" width="18.7109375" style="1" customWidth="1"/>
    <col min="1302" max="1302" width="25.7109375" style="1" customWidth="1"/>
    <col min="1303" max="1303" width="15.57421875" style="1" customWidth="1"/>
    <col min="1304" max="1304" width="18.7109375" style="1" customWidth="1"/>
    <col min="1305" max="1305" width="25.7109375" style="1" customWidth="1"/>
    <col min="1306" max="1306" width="9.140625" style="1" customWidth="1"/>
    <col min="1307" max="1307" width="17.421875" style="1" customWidth="1"/>
    <col min="1308" max="1308" width="9.140625" style="1" customWidth="1"/>
    <col min="1309" max="1309" width="9.421875" style="1" bestFit="1" customWidth="1"/>
    <col min="1310" max="1311" width="12.8515625" style="1" bestFit="1" customWidth="1"/>
    <col min="1312" max="1312" width="9.421875" style="1" bestFit="1" customWidth="1"/>
    <col min="1313" max="1316" width="9.140625" style="1" customWidth="1"/>
    <col min="1317" max="1317" width="9.421875" style="1" bestFit="1" customWidth="1"/>
    <col min="1318" max="1319" width="12.8515625" style="1" bestFit="1" customWidth="1"/>
    <col min="1320" max="1320" width="9.421875" style="1" bestFit="1" customWidth="1"/>
    <col min="1321" max="1324" width="9.140625" style="1" customWidth="1"/>
    <col min="1325" max="1325" width="9.421875" style="1" bestFit="1" customWidth="1"/>
    <col min="1326" max="1327" width="12.8515625" style="1" bestFit="1" customWidth="1"/>
    <col min="1328" max="1328" width="9.421875" style="1" bestFit="1" customWidth="1"/>
    <col min="1329" max="1332" width="9.140625" style="1" customWidth="1"/>
    <col min="1333" max="1333" width="9.421875" style="1" bestFit="1" customWidth="1"/>
    <col min="1334" max="1335" width="12.8515625" style="1" bestFit="1" customWidth="1"/>
    <col min="1336" max="1336" width="9.421875" style="1" bestFit="1" customWidth="1"/>
    <col min="1337" max="1340" width="9.140625" style="1" customWidth="1"/>
    <col min="1341" max="1341" width="9.421875" style="1" bestFit="1" customWidth="1"/>
    <col min="1342" max="1343" width="12.8515625" style="1" bestFit="1" customWidth="1"/>
    <col min="1344" max="1344" width="9.421875" style="1" bestFit="1" customWidth="1"/>
    <col min="1345" max="1348" width="9.140625" style="1" customWidth="1"/>
    <col min="1349" max="1349" width="9.421875" style="1" bestFit="1" customWidth="1"/>
    <col min="1350" max="1351" width="12.8515625" style="1" bestFit="1" customWidth="1"/>
    <col min="1352" max="1352" width="9.421875" style="1" bestFit="1" customWidth="1"/>
    <col min="1353" max="1356" width="9.140625" style="1" customWidth="1"/>
    <col min="1357" max="1357" width="9.421875" style="1" bestFit="1" customWidth="1"/>
    <col min="1358" max="1359" width="12.8515625" style="1" bestFit="1" customWidth="1"/>
    <col min="1360" max="1360" width="9.421875" style="1" bestFit="1" customWidth="1"/>
    <col min="1361" max="1364" width="9.140625" style="1" customWidth="1"/>
    <col min="1365" max="1365" width="9.421875" style="1" bestFit="1" customWidth="1"/>
    <col min="1366" max="1367" width="12.8515625" style="1" bestFit="1" customWidth="1"/>
    <col min="1368" max="1368" width="9.421875" style="1" bestFit="1" customWidth="1"/>
    <col min="1369" max="1372" width="9.140625" style="1" customWidth="1"/>
    <col min="1373" max="1373" width="9.421875" style="1" bestFit="1" customWidth="1"/>
    <col min="1374" max="1375" width="12.8515625" style="1" bestFit="1" customWidth="1"/>
    <col min="1376" max="1376" width="9.421875" style="1" bestFit="1" customWidth="1"/>
    <col min="1377" max="1380" width="9.140625" style="1" customWidth="1"/>
    <col min="1381" max="1381" width="9.421875" style="1" bestFit="1" customWidth="1"/>
    <col min="1382" max="1383" width="12.8515625" style="1" bestFit="1" customWidth="1"/>
    <col min="1384" max="1384" width="9.421875" style="1" bestFit="1" customWidth="1"/>
    <col min="1385" max="1388" width="9.140625" style="1" customWidth="1"/>
    <col min="1389" max="1389" width="9.421875" style="1" bestFit="1" customWidth="1"/>
    <col min="1390" max="1391" width="12.8515625" style="1" bestFit="1" customWidth="1"/>
    <col min="1392" max="1392" width="9.421875" style="1" bestFit="1" customWidth="1"/>
    <col min="1393" max="1396" width="9.140625" style="1" customWidth="1"/>
    <col min="1397" max="1397" width="9.421875" style="1" bestFit="1" customWidth="1"/>
    <col min="1398" max="1399" width="12.8515625" style="1" bestFit="1" customWidth="1"/>
    <col min="1400" max="1400" width="9.421875" style="1" bestFit="1" customWidth="1"/>
    <col min="1401" max="1404" width="9.140625" style="1" customWidth="1"/>
    <col min="1405" max="1405" width="9.421875" style="1" bestFit="1" customWidth="1"/>
    <col min="1406" max="1407" width="12.8515625" style="1" bestFit="1" customWidth="1"/>
    <col min="1408" max="1408" width="9.421875" style="1" bestFit="1" customWidth="1"/>
    <col min="1409" max="1412" width="9.140625" style="1" customWidth="1"/>
    <col min="1413" max="1413" width="9.421875" style="1" bestFit="1" customWidth="1"/>
    <col min="1414" max="1415" width="12.8515625" style="1" bestFit="1" customWidth="1"/>
    <col min="1416" max="1416" width="9.421875" style="1" bestFit="1" customWidth="1"/>
    <col min="1417" max="1420" width="9.140625" style="1" customWidth="1"/>
    <col min="1421" max="1421" width="9.421875" style="1" bestFit="1" customWidth="1"/>
    <col min="1422" max="1423" width="12.8515625" style="1" bestFit="1" customWidth="1"/>
    <col min="1424" max="1424" width="9.421875" style="1" bestFit="1" customWidth="1"/>
    <col min="1425" max="1428" width="9.140625" style="1" customWidth="1"/>
    <col min="1429" max="1429" width="9.421875" style="1" bestFit="1" customWidth="1"/>
    <col min="1430" max="1431" width="12.8515625" style="1" bestFit="1" customWidth="1"/>
    <col min="1432" max="1432" width="9.421875" style="1" bestFit="1" customWidth="1"/>
    <col min="1433" max="1436" width="9.140625" style="1" customWidth="1"/>
    <col min="1437" max="1437" width="9.421875" style="1" bestFit="1" customWidth="1"/>
    <col min="1438" max="1439" width="12.8515625" style="1" bestFit="1" customWidth="1"/>
    <col min="1440" max="1440" width="9.421875" style="1" bestFit="1" customWidth="1"/>
    <col min="1441" max="1444" width="9.140625" style="1" customWidth="1"/>
    <col min="1445" max="1445" width="9.421875" style="1" bestFit="1" customWidth="1"/>
    <col min="1446" max="1447" width="12.8515625" style="1" bestFit="1" customWidth="1"/>
    <col min="1448" max="1448" width="9.421875" style="1" bestFit="1" customWidth="1"/>
    <col min="1449" max="1452" width="9.140625" style="1" customWidth="1"/>
    <col min="1453" max="1453" width="9.421875" style="1" bestFit="1" customWidth="1"/>
    <col min="1454" max="1455" width="12.8515625" style="1" bestFit="1" customWidth="1"/>
    <col min="1456" max="1456" width="9.421875" style="1" bestFit="1" customWidth="1"/>
    <col min="1457" max="1460" width="9.140625" style="1" customWidth="1"/>
    <col min="1461" max="1461" width="9.421875" style="1" bestFit="1" customWidth="1"/>
    <col min="1462" max="1463" width="12.8515625" style="1" bestFit="1" customWidth="1"/>
    <col min="1464" max="1464" width="9.421875" style="1" bestFit="1" customWidth="1"/>
    <col min="1465" max="1468" width="9.140625" style="1" customWidth="1"/>
    <col min="1469" max="1469" width="9.421875" style="1" bestFit="1" customWidth="1"/>
    <col min="1470" max="1471" width="12.8515625" style="1" bestFit="1" customWidth="1"/>
    <col min="1472" max="1472" width="9.421875" style="1" bestFit="1" customWidth="1"/>
    <col min="1473" max="1476" width="9.140625" style="1" customWidth="1"/>
    <col min="1477" max="1477" width="9.421875" style="1" bestFit="1" customWidth="1"/>
    <col min="1478" max="1479" width="12.8515625" style="1" bestFit="1" customWidth="1"/>
    <col min="1480" max="1480" width="9.421875" style="1" bestFit="1" customWidth="1"/>
    <col min="1481" max="1484" width="9.140625" style="1" customWidth="1"/>
    <col min="1485" max="1485" width="9.421875" style="1" bestFit="1" customWidth="1"/>
    <col min="1486" max="1487" width="12.8515625" style="1" bestFit="1" customWidth="1"/>
    <col min="1488" max="1488" width="9.421875" style="1" bestFit="1" customWidth="1"/>
    <col min="1489" max="1492" width="9.140625" style="1" customWidth="1"/>
    <col min="1493" max="1493" width="9.421875" style="1" bestFit="1" customWidth="1"/>
    <col min="1494" max="1495" width="12.8515625" style="1" bestFit="1" customWidth="1"/>
    <col min="1496" max="1496" width="9.421875" style="1" bestFit="1" customWidth="1"/>
    <col min="1497" max="1500" width="9.140625" style="1" customWidth="1"/>
    <col min="1501" max="1501" width="9.421875" style="1" bestFit="1" customWidth="1"/>
    <col min="1502" max="1503" width="12.8515625" style="1" bestFit="1" customWidth="1"/>
    <col min="1504" max="1504" width="9.421875" style="1" bestFit="1" customWidth="1"/>
    <col min="1505" max="1508" width="9.140625" style="1" customWidth="1"/>
    <col min="1509" max="1509" width="9.421875" style="1" bestFit="1" customWidth="1"/>
    <col min="1510" max="1511" width="12.8515625" style="1" bestFit="1" customWidth="1"/>
    <col min="1512" max="1512" width="9.421875" style="1" bestFit="1" customWidth="1"/>
    <col min="1513" max="1516" width="9.140625" style="1" customWidth="1"/>
    <col min="1517" max="1517" width="9.421875" style="1" bestFit="1" customWidth="1"/>
    <col min="1518" max="1519" width="12.8515625" style="1" bestFit="1" customWidth="1"/>
    <col min="1520" max="1520" width="9.421875" style="1" bestFit="1" customWidth="1"/>
    <col min="1521" max="1524" width="9.140625" style="1" customWidth="1"/>
    <col min="1525" max="1525" width="9.421875" style="1" bestFit="1" customWidth="1"/>
    <col min="1526" max="1527" width="12.8515625" style="1" bestFit="1" customWidth="1"/>
    <col min="1528" max="1528" width="9.421875" style="1" bestFit="1" customWidth="1"/>
    <col min="1529" max="1532" width="9.140625" style="1" customWidth="1"/>
    <col min="1533" max="1533" width="11.57421875" style="1" customWidth="1"/>
    <col min="1534" max="1534" width="16.00390625" style="1" customWidth="1"/>
    <col min="1535" max="1535" width="86.57421875" style="1" customWidth="1"/>
    <col min="1536" max="1536" width="10.140625" style="1" customWidth="1"/>
    <col min="1537" max="1537" width="18.28125" style="1" customWidth="1"/>
    <col min="1538" max="1539" width="9.140625" style="1" hidden="1" customWidth="1"/>
    <col min="1540" max="1540" width="21.421875" style="1" customWidth="1"/>
    <col min="1541" max="1542" width="9.140625" style="1" hidden="1" customWidth="1"/>
    <col min="1543" max="1543" width="25.7109375" style="1" customWidth="1"/>
    <col min="1544" max="1544" width="9.140625" style="1" hidden="1" customWidth="1"/>
    <col min="1545" max="1545" width="4.7109375" style="1" customWidth="1"/>
    <col min="1546" max="1552" width="9.140625" style="1" hidden="1" customWidth="1"/>
    <col min="1553" max="1553" width="15.57421875" style="1" customWidth="1"/>
    <col min="1554" max="1554" width="18.7109375" style="1" customWidth="1"/>
    <col min="1555" max="1555" width="25.7109375" style="1" customWidth="1"/>
    <col min="1556" max="1556" width="15.57421875" style="1" customWidth="1"/>
    <col min="1557" max="1557" width="18.7109375" style="1" customWidth="1"/>
    <col min="1558" max="1558" width="25.7109375" style="1" customWidth="1"/>
    <col min="1559" max="1559" width="15.57421875" style="1" customWidth="1"/>
    <col min="1560" max="1560" width="18.7109375" style="1" customWidth="1"/>
    <col min="1561" max="1561" width="25.7109375" style="1" customWidth="1"/>
    <col min="1562" max="1562" width="9.140625" style="1" customWidth="1"/>
    <col min="1563" max="1563" width="17.421875" style="1" customWidth="1"/>
    <col min="1564" max="1564" width="9.140625" style="1" customWidth="1"/>
    <col min="1565" max="1565" width="9.421875" style="1" bestFit="1" customWidth="1"/>
    <col min="1566" max="1567" width="12.8515625" style="1" bestFit="1" customWidth="1"/>
    <col min="1568" max="1568" width="9.421875" style="1" bestFit="1" customWidth="1"/>
    <col min="1569" max="1572" width="9.140625" style="1" customWidth="1"/>
    <col min="1573" max="1573" width="9.421875" style="1" bestFit="1" customWidth="1"/>
    <col min="1574" max="1575" width="12.8515625" style="1" bestFit="1" customWidth="1"/>
    <col min="1576" max="1576" width="9.421875" style="1" bestFit="1" customWidth="1"/>
    <col min="1577" max="1580" width="9.140625" style="1" customWidth="1"/>
    <col min="1581" max="1581" width="9.421875" style="1" bestFit="1" customWidth="1"/>
    <col min="1582" max="1583" width="12.8515625" style="1" bestFit="1" customWidth="1"/>
    <col min="1584" max="1584" width="9.421875" style="1" bestFit="1" customWidth="1"/>
    <col min="1585" max="1588" width="9.140625" style="1" customWidth="1"/>
    <col min="1589" max="1589" width="9.421875" style="1" bestFit="1" customWidth="1"/>
    <col min="1590" max="1591" width="12.8515625" style="1" bestFit="1" customWidth="1"/>
    <col min="1592" max="1592" width="9.421875" style="1" bestFit="1" customWidth="1"/>
    <col min="1593" max="1596" width="9.140625" style="1" customWidth="1"/>
    <col min="1597" max="1597" width="9.421875" style="1" bestFit="1" customWidth="1"/>
    <col min="1598" max="1599" width="12.8515625" style="1" bestFit="1" customWidth="1"/>
    <col min="1600" max="1600" width="9.421875" style="1" bestFit="1" customWidth="1"/>
    <col min="1601" max="1604" width="9.140625" style="1" customWidth="1"/>
    <col min="1605" max="1605" width="9.421875" style="1" bestFit="1" customWidth="1"/>
    <col min="1606" max="1607" width="12.8515625" style="1" bestFit="1" customWidth="1"/>
    <col min="1608" max="1608" width="9.421875" style="1" bestFit="1" customWidth="1"/>
    <col min="1609" max="1612" width="9.140625" style="1" customWidth="1"/>
    <col min="1613" max="1613" width="9.421875" style="1" bestFit="1" customWidth="1"/>
    <col min="1614" max="1615" width="12.8515625" style="1" bestFit="1" customWidth="1"/>
    <col min="1616" max="1616" width="9.421875" style="1" bestFit="1" customWidth="1"/>
    <col min="1617" max="1620" width="9.140625" style="1" customWidth="1"/>
    <col min="1621" max="1621" width="9.421875" style="1" bestFit="1" customWidth="1"/>
    <col min="1622" max="1623" width="12.8515625" style="1" bestFit="1" customWidth="1"/>
    <col min="1624" max="1624" width="9.421875" style="1" bestFit="1" customWidth="1"/>
    <col min="1625" max="1628" width="9.140625" style="1" customWidth="1"/>
    <col min="1629" max="1629" width="9.421875" style="1" bestFit="1" customWidth="1"/>
    <col min="1630" max="1631" width="12.8515625" style="1" bestFit="1" customWidth="1"/>
    <col min="1632" max="1632" width="9.421875" style="1" bestFit="1" customWidth="1"/>
    <col min="1633" max="1636" width="9.140625" style="1" customWidth="1"/>
    <col min="1637" max="1637" width="9.421875" style="1" bestFit="1" customWidth="1"/>
    <col min="1638" max="1639" width="12.8515625" style="1" bestFit="1" customWidth="1"/>
    <col min="1640" max="1640" width="9.421875" style="1" bestFit="1" customWidth="1"/>
    <col min="1641" max="1644" width="9.140625" style="1" customWidth="1"/>
    <col min="1645" max="1645" width="9.421875" style="1" bestFit="1" customWidth="1"/>
    <col min="1646" max="1647" width="12.8515625" style="1" bestFit="1" customWidth="1"/>
    <col min="1648" max="1648" width="9.421875" style="1" bestFit="1" customWidth="1"/>
    <col min="1649" max="1652" width="9.140625" style="1" customWidth="1"/>
    <col min="1653" max="1653" width="9.421875" style="1" bestFit="1" customWidth="1"/>
    <col min="1654" max="1655" width="12.8515625" style="1" bestFit="1" customWidth="1"/>
    <col min="1656" max="1656" width="9.421875" style="1" bestFit="1" customWidth="1"/>
    <col min="1657" max="1660" width="9.140625" style="1" customWidth="1"/>
    <col min="1661" max="1661" width="9.421875" style="1" bestFit="1" customWidth="1"/>
    <col min="1662" max="1663" width="12.8515625" style="1" bestFit="1" customWidth="1"/>
    <col min="1664" max="1664" width="9.421875" style="1" bestFit="1" customWidth="1"/>
    <col min="1665" max="1668" width="9.140625" style="1" customWidth="1"/>
    <col min="1669" max="1669" width="9.421875" style="1" bestFit="1" customWidth="1"/>
    <col min="1670" max="1671" width="12.8515625" style="1" bestFit="1" customWidth="1"/>
    <col min="1672" max="1672" width="9.421875" style="1" bestFit="1" customWidth="1"/>
    <col min="1673" max="1676" width="9.140625" style="1" customWidth="1"/>
    <col min="1677" max="1677" width="9.421875" style="1" bestFit="1" customWidth="1"/>
    <col min="1678" max="1679" width="12.8515625" style="1" bestFit="1" customWidth="1"/>
    <col min="1680" max="1680" width="9.421875" style="1" bestFit="1" customWidth="1"/>
    <col min="1681" max="1684" width="9.140625" style="1" customWidth="1"/>
    <col min="1685" max="1685" width="9.421875" style="1" bestFit="1" customWidth="1"/>
    <col min="1686" max="1687" width="12.8515625" style="1" bestFit="1" customWidth="1"/>
    <col min="1688" max="1688" width="9.421875" style="1" bestFit="1" customWidth="1"/>
    <col min="1689" max="1692" width="9.140625" style="1" customWidth="1"/>
    <col min="1693" max="1693" width="9.421875" style="1" bestFit="1" customWidth="1"/>
    <col min="1694" max="1695" width="12.8515625" style="1" bestFit="1" customWidth="1"/>
    <col min="1696" max="1696" width="9.421875" style="1" bestFit="1" customWidth="1"/>
    <col min="1697" max="1700" width="9.140625" style="1" customWidth="1"/>
    <col min="1701" max="1701" width="9.421875" style="1" bestFit="1" customWidth="1"/>
    <col min="1702" max="1703" width="12.8515625" style="1" bestFit="1" customWidth="1"/>
    <col min="1704" max="1704" width="9.421875" style="1" bestFit="1" customWidth="1"/>
    <col min="1705" max="1708" width="9.140625" style="1" customWidth="1"/>
    <col min="1709" max="1709" width="9.421875" style="1" bestFit="1" customWidth="1"/>
    <col min="1710" max="1711" width="12.8515625" style="1" bestFit="1" customWidth="1"/>
    <col min="1712" max="1712" width="9.421875" style="1" bestFit="1" customWidth="1"/>
    <col min="1713" max="1716" width="9.140625" style="1" customWidth="1"/>
    <col min="1717" max="1717" width="9.421875" style="1" bestFit="1" customWidth="1"/>
    <col min="1718" max="1719" width="12.8515625" style="1" bestFit="1" customWidth="1"/>
    <col min="1720" max="1720" width="9.421875" style="1" bestFit="1" customWidth="1"/>
    <col min="1721" max="1724" width="9.140625" style="1" customWidth="1"/>
    <col min="1725" max="1725" width="9.421875" style="1" bestFit="1" customWidth="1"/>
    <col min="1726" max="1727" width="12.8515625" style="1" bestFit="1" customWidth="1"/>
    <col min="1728" max="1728" width="9.421875" style="1" bestFit="1" customWidth="1"/>
    <col min="1729" max="1732" width="9.140625" style="1" customWidth="1"/>
    <col min="1733" max="1733" width="9.421875" style="1" bestFit="1" customWidth="1"/>
    <col min="1734" max="1735" width="12.8515625" style="1" bestFit="1" customWidth="1"/>
    <col min="1736" max="1736" width="9.421875" style="1" bestFit="1" customWidth="1"/>
    <col min="1737" max="1740" width="9.140625" style="1" customWidth="1"/>
    <col min="1741" max="1741" width="9.421875" style="1" bestFit="1" customWidth="1"/>
    <col min="1742" max="1743" width="12.8515625" style="1" bestFit="1" customWidth="1"/>
    <col min="1744" max="1744" width="9.421875" style="1" bestFit="1" customWidth="1"/>
    <col min="1745" max="1748" width="9.140625" style="1" customWidth="1"/>
    <col min="1749" max="1749" width="9.421875" style="1" bestFit="1" customWidth="1"/>
    <col min="1750" max="1751" width="12.8515625" style="1" bestFit="1" customWidth="1"/>
    <col min="1752" max="1752" width="9.421875" style="1" bestFit="1" customWidth="1"/>
    <col min="1753" max="1756" width="9.140625" style="1" customWidth="1"/>
    <col min="1757" max="1757" width="9.421875" style="1" bestFit="1" customWidth="1"/>
    <col min="1758" max="1759" width="12.8515625" style="1" bestFit="1" customWidth="1"/>
    <col min="1760" max="1760" width="9.421875" style="1" bestFit="1" customWidth="1"/>
    <col min="1761" max="1764" width="9.140625" style="1" customWidth="1"/>
    <col min="1765" max="1765" width="9.421875" style="1" bestFit="1" customWidth="1"/>
    <col min="1766" max="1767" width="12.8515625" style="1" bestFit="1" customWidth="1"/>
    <col min="1768" max="1768" width="9.421875" style="1" bestFit="1" customWidth="1"/>
    <col min="1769" max="1772" width="9.140625" style="1" customWidth="1"/>
    <col min="1773" max="1773" width="9.421875" style="1" bestFit="1" customWidth="1"/>
    <col min="1774" max="1775" width="12.8515625" style="1" bestFit="1" customWidth="1"/>
    <col min="1776" max="1776" width="9.421875" style="1" bestFit="1" customWidth="1"/>
    <col min="1777" max="1780" width="9.140625" style="1" customWidth="1"/>
    <col min="1781" max="1781" width="9.421875" style="1" bestFit="1" customWidth="1"/>
    <col min="1782" max="1783" width="12.8515625" style="1" bestFit="1" customWidth="1"/>
    <col min="1784" max="1784" width="9.421875" style="1" bestFit="1" customWidth="1"/>
    <col min="1785" max="1788" width="9.140625" style="1" customWidth="1"/>
    <col min="1789" max="1789" width="11.57421875" style="1" customWidth="1"/>
    <col min="1790" max="1790" width="16.00390625" style="1" customWidth="1"/>
    <col min="1791" max="1791" width="86.57421875" style="1" customWidth="1"/>
    <col min="1792" max="1792" width="10.140625" style="1" customWidth="1"/>
    <col min="1793" max="1793" width="18.28125" style="1" customWidth="1"/>
    <col min="1794" max="1795" width="9.140625" style="1" hidden="1" customWidth="1"/>
    <col min="1796" max="1796" width="21.421875" style="1" customWidth="1"/>
    <col min="1797" max="1798" width="9.140625" style="1" hidden="1" customWidth="1"/>
    <col min="1799" max="1799" width="25.7109375" style="1" customWidth="1"/>
    <col min="1800" max="1800" width="9.140625" style="1" hidden="1" customWidth="1"/>
    <col min="1801" max="1801" width="4.7109375" style="1" customWidth="1"/>
    <col min="1802" max="1808" width="9.140625" style="1" hidden="1" customWidth="1"/>
    <col min="1809" max="1809" width="15.57421875" style="1" customWidth="1"/>
    <col min="1810" max="1810" width="18.7109375" style="1" customWidth="1"/>
    <col min="1811" max="1811" width="25.7109375" style="1" customWidth="1"/>
    <col min="1812" max="1812" width="15.57421875" style="1" customWidth="1"/>
    <col min="1813" max="1813" width="18.7109375" style="1" customWidth="1"/>
    <col min="1814" max="1814" width="25.7109375" style="1" customWidth="1"/>
    <col min="1815" max="1815" width="15.57421875" style="1" customWidth="1"/>
    <col min="1816" max="1816" width="18.7109375" style="1" customWidth="1"/>
    <col min="1817" max="1817" width="25.7109375" style="1" customWidth="1"/>
    <col min="1818" max="1818" width="9.140625" style="1" customWidth="1"/>
    <col min="1819" max="1819" width="17.421875" style="1" customWidth="1"/>
    <col min="1820" max="1820" width="9.140625" style="1" customWidth="1"/>
    <col min="1821" max="1821" width="9.421875" style="1" bestFit="1" customWidth="1"/>
    <col min="1822" max="1823" width="12.8515625" style="1" bestFit="1" customWidth="1"/>
    <col min="1824" max="1824" width="9.421875" style="1" bestFit="1" customWidth="1"/>
    <col min="1825" max="1828" width="9.140625" style="1" customWidth="1"/>
    <col min="1829" max="1829" width="9.421875" style="1" bestFit="1" customWidth="1"/>
    <col min="1830" max="1831" width="12.8515625" style="1" bestFit="1" customWidth="1"/>
    <col min="1832" max="1832" width="9.421875" style="1" bestFit="1" customWidth="1"/>
    <col min="1833" max="1836" width="9.140625" style="1" customWidth="1"/>
    <col min="1837" max="1837" width="9.421875" style="1" bestFit="1" customWidth="1"/>
    <col min="1838" max="1839" width="12.8515625" style="1" bestFit="1" customWidth="1"/>
    <col min="1840" max="1840" width="9.421875" style="1" bestFit="1" customWidth="1"/>
    <col min="1841" max="1844" width="9.140625" style="1" customWidth="1"/>
    <col min="1845" max="1845" width="9.421875" style="1" bestFit="1" customWidth="1"/>
    <col min="1846" max="1847" width="12.8515625" style="1" bestFit="1" customWidth="1"/>
    <col min="1848" max="1848" width="9.421875" style="1" bestFit="1" customWidth="1"/>
    <col min="1849" max="1852" width="9.140625" style="1" customWidth="1"/>
    <col min="1853" max="1853" width="9.421875" style="1" bestFit="1" customWidth="1"/>
    <col min="1854" max="1855" width="12.8515625" style="1" bestFit="1" customWidth="1"/>
    <col min="1856" max="1856" width="9.421875" style="1" bestFit="1" customWidth="1"/>
    <col min="1857" max="1860" width="9.140625" style="1" customWidth="1"/>
    <col min="1861" max="1861" width="9.421875" style="1" bestFit="1" customWidth="1"/>
    <col min="1862" max="1863" width="12.8515625" style="1" bestFit="1" customWidth="1"/>
    <col min="1864" max="1864" width="9.421875" style="1" bestFit="1" customWidth="1"/>
    <col min="1865" max="1868" width="9.140625" style="1" customWidth="1"/>
    <col min="1869" max="1869" width="9.421875" style="1" bestFit="1" customWidth="1"/>
    <col min="1870" max="1871" width="12.8515625" style="1" bestFit="1" customWidth="1"/>
    <col min="1872" max="1872" width="9.421875" style="1" bestFit="1" customWidth="1"/>
    <col min="1873" max="1876" width="9.140625" style="1" customWidth="1"/>
    <col min="1877" max="1877" width="9.421875" style="1" bestFit="1" customWidth="1"/>
    <col min="1878" max="1879" width="12.8515625" style="1" bestFit="1" customWidth="1"/>
    <col min="1880" max="1880" width="9.421875" style="1" bestFit="1" customWidth="1"/>
    <col min="1881" max="1884" width="9.140625" style="1" customWidth="1"/>
    <col min="1885" max="1885" width="9.421875" style="1" bestFit="1" customWidth="1"/>
    <col min="1886" max="1887" width="12.8515625" style="1" bestFit="1" customWidth="1"/>
    <col min="1888" max="1888" width="9.421875" style="1" bestFit="1" customWidth="1"/>
    <col min="1889" max="1892" width="9.140625" style="1" customWidth="1"/>
    <col min="1893" max="1893" width="9.421875" style="1" bestFit="1" customWidth="1"/>
    <col min="1894" max="1895" width="12.8515625" style="1" bestFit="1" customWidth="1"/>
    <col min="1896" max="1896" width="9.421875" style="1" bestFit="1" customWidth="1"/>
    <col min="1897" max="1900" width="9.140625" style="1" customWidth="1"/>
    <col min="1901" max="1901" width="9.421875" style="1" bestFit="1" customWidth="1"/>
    <col min="1902" max="1903" width="12.8515625" style="1" bestFit="1" customWidth="1"/>
    <col min="1904" max="1904" width="9.421875" style="1" bestFit="1" customWidth="1"/>
    <col min="1905" max="1908" width="9.140625" style="1" customWidth="1"/>
    <col min="1909" max="1909" width="9.421875" style="1" bestFit="1" customWidth="1"/>
    <col min="1910" max="1911" width="12.8515625" style="1" bestFit="1" customWidth="1"/>
    <col min="1912" max="1912" width="9.421875" style="1" bestFit="1" customWidth="1"/>
    <col min="1913" max="1916" width="9.140625" style="1" customWidth="1"/>
    <col min="1917" max="1917" width="9.421875" style="1" bestFit="1" customWidth="1"/>
    <col min="1918" max="1919" width="12.8515625" style="1" bestFit="1" customWidth="1"/>
    <col min="1920" max="1920" width="9.421875" style="1" bestFit="1" customWidth="1"/>
    <col min="1921" max="1924" width="9.140625" style="1" customWidth="1"/>
    <col min="1925" max="1925" width="9.421875" style="1" bestFit="1" customWidth="1"/>
    <col min="1926" max="1927" width="12.8515625" style="1" bestFit="1" customWidth="1"/>
    <col min="1928" max="1928" width="9.421875" style="1" bestFit="1" customWidth="1"/>
    <col min="1929" max="1932" width="9.140625" style="1" customWidth="1"/>
    <col min="1933" max="1933" width="9.421875" style="1" bestFit="1" customWidth="1"/>
    <col min="1934" max="1935" width="12.8515625" style="1" bestFit="1" customWidth="1"/>
    <col min="1936" max="1936" width="9.421875" style="1" bestFit="1" customWidth="1"/>
    <col min="1937" max="1940" width="9.140625" style="1" customWidth="1"/>
    <col min="1941" max="1941" width="9.421875" style="1" bestFit="1" customWidth="1"/>
    <col min="1942" max="1943" width="12.8515625" style="1" bestFit="1" customWidth="1"/>
    <col min="1944" max="1944" width="9.421875" style="1" bestFit="1" customWidth="1"/>
    <col min="1945" max="1948" width="9.140625" style="1" customWidth="1"/>
    <col min="1949" max="1949" width="9.421875" style="1" bestFit="1" customWidth="1"/>
    <col min="1950" max="1951" width="12.8515625" style="1" bestFit="1" customWidth="1"/>
    <col min="1952" max="1952" width="9.421875" style="1" bestFit="1" customWidth="1"/>
    <col min="1953" max="1956" width="9.140625" style="1" customWidth="1"/>
    <col min="1957" max="1957" width="9.421875" style="1" bestFit="1" customWidth="1"/>
    <col min="1958" max="1959" width="12.8515625" style="1" bestFit="1" customWidth="1"/>
    <col min="1960" max="1960" width="9.421875" style="1" bestFit="1" customWidth="1"/>
    <col min="1961" max="1964" width="9.140625" style="1" customWidth="1"/>
    <col min="1965" max="1965" width="9.421875" style="1" bestFit="1" customWidth="1"/>
    <col min="1966" max="1967" width="12.8515625" style="1" bestFit="1" customWidth="1"/>
    <col min="1968" max="1968" width="9.421875" style="1" bestFit="1" customWidth="1"/>
    <col min="1969" max="1972" width="9.140625" style="1" customWidth="1"/>
    <col min="1973" max="1973" width="9.421875" style="1" bestFit="1" customWidth="1"/>
    <col min="1974" max="1975" width="12.8515625" style="1" bestFit="1" customWidth="1"/>
    <col min="1976" max="1976" width="9.421875" style="1" bestFit="1" customWidth="1"/>
    <col min="1977" max="1980" width="9.140625" style="1" customWidth="1"/>
    <col min="1981" max="1981" width="9.421875" style="1" bestFit="1" customWidth="1"/>
    <col min="1982" max="1983" width="12.8515625" style="1" bestFit="1" customWidth="1"/>
    <col min="1984" max="1984" width="9.421875" style="1" bestFit="1" customWidth="1"/>
    <col min="1985" max="1988" width="9.140625" style="1" customWidth="1"/>
    <col min="1989" max="1989" width="9.421875" style="1" bestFit="1" customWidth="1"/>
    <col min="1990" max="1991" width="12.8515625" style="1" bestFit="1" customWidth="1"/>
    <col min="1992" max="1992" width="9.421875" style="1" bestFit="1" customWidth="1"/>
    <col min="1993" max="1996" width="9.140625" style="1" customWidth="1"/>
    <col min="1997" max="1997" width="9.421875" style="1" bestFit="1" customWidth="1"/>
    <col min="1998" max="1999" width="12.8515625" style="1" bestFit="1" customWidth="1"/>
    <col min="2000" max="2000" width="9.421875" style="1" bestFit="1" customWidth="1"/>
    <col min="2001" max="2004" width="9.140625" style="1" customWidth="1"/>
    <col min="2005" max="2005" width="9.421875" style="1" bestFit="1" customWidth="1"/>
    <col min="2006" max="2007" width="12.8515625" style="1" bestFit="1" customWidth="1"/>
    <col min="2008" max="2008" width="9.421875" style="1" bestFit="1" customWidth="1"/>
    <col min="2009" max="2012" width="9.140625" style="1" customWidth="1"/>
    <col min="2013" max="2013" width="9.421875" style="1" bestFit="1" customWidth="1"/>
    <col min="2014" max="2015" width="12.8515625" style="1" bestFit="1" customWidth="1"/>
    <col min="2016" max="2016" width="9.421875" style="1" bestFit="1" customWidth="1"/>
    <col min="2017" max="2020" width="9.140625" style="1" customWidth="1"/>
    <col min="2021" max="2021" width="9.421875" style="1" bestFit="1" customWidth="1"/>
    <col min="2022" max="2023" width="12.8515625" style="1" bestFit="1" customWidth="1"/>
    <col min="2024" max="2024" width="9.421875" style="1" bestFit="1" customWidth="1"/>
    <col min="2025" max="2028" width="9.140625" style="1" customWidth="1"/>
    <col min="2029" max="2029" width="9.421875" style="1" bestFit="1" customWidth="1"/>
    <col min="2030" max="2031" width="12.8515625" style="1" bestFit="1" customWidth="1"/>
    <col min="2032" max="2032" width="9.421875" style="1" bestFit="1" customWidth="1"/>
    <col min="2033" max="2036" width="9.140625" style="1" customWidth="1"/>
    <col min="2037" max="2037" width="9.421875" style="1" bestFit="1" customWidth="1"/>
    <col min="2038" max="2039" width="12.8515625" style="1" bestFit="1" customWidth="1"/>
    <col min="2040" max="2040" width="9.421875" style="1" bestFit="1" customWidth="1"/>
    <col min="2041" max="2044" width="9.140625" style="1" customWidth="1"/>
    <col min="2045" max="2045" width="11.57421875" style="1" customWidth="1"/>
    <col min="2046" max="2046" width="16.00390625" style="1" customWidth="1"/>
    <col min="2047" max="2047" width="86.57421875" style="1" customWidth="1"/>
    <col min="2048" max="2048" width="10.140625" style="1" customWidth="1"/>
    <col min="2049" max="2049" width="18.28125" style="1" customWidth="1"/>
    <col min="2050" max="2051" width="9.140625" style="1" hidden="1" customWidth="1"/>
    <col min="2052" max="2052" width="21.421875" style="1" customWidth="1"/>
    <col min="2053" max="2054" width="9.140625" style="1" hidden="1" customWidth="1"/>
    <col min="2055" max="2055" width="25.7109375" style="1" customWidth="1"/>
    <col min="2056" max="2056" width="9.140625" style="1" hidden="1" customWidth="1"/>
    <col min="2057" max="2057" width="4.7109375" style="1" customWidth="1"/>
    <col min="2058" max="2064" width="9.140625" style="1" hidden="1" customWidth="1"/>
    <col min="2065" max="2065" width="15.57421875" style="1" customWidth="1"/>
    <col min="2066" max="2066" width="18.7109375" style="1" customWidth="1"/>
    <col min="2067" max="2067" width="25.7109375" style="1" customWidth="1"/>
    <col min="2068" max="2068" width="15.57421875" style="1" customWidth="1"/>
    <col min="2069" max="2069" width="18.7109375" style="1" customWidth="1"/>
    <col min="2070" max="2070" width="25.7109375" style="1" customWidth="1"/>
    <col min="2071" max="2071" width="15.57421875" style="1" customWidth="1"/>
    <col min="2072" max="2072" width="18.7109375" style="1" customWidth="1"/>
    <col min="2073" max="2073" width="25.7109375" style="1" customWidth="1"/>
    <col min="2074" max="2074" width="9.140625" style="1" customWidth="1"/>
    <col min="2075" max="2075" width="17.421875" style="1" customWidth="1"/>
    <col min="2076" max="2076" width="9.140625" style="1" customWidth="1"/>
    <col min="2077" max="2077" width="9.421875" style="1" bestFit="1" customWidth="1"/>
    <col min="2078" max="2079" width="12.8515625" style="1" bestFit="1" customWidth="1"/>
    <col min="2080" max="2080" width="9.421875" style="1" bestFit="1" customWidth="1"/>
    <col min="2081" max="2084" width="9.140625" style="1" customWidth="1"/>
    <col min="2085" max="2085" width="9.421875" style="1" bestFit="1" customWidth="1"/>
    <col min="2086" max="2087" width="12.8515625" style="1" bestFit="1" customWidth="1"/>
    <col min="2088" max="2088" width="9.421875" style="1" bestFit="1" customWidth="1"/>
    <col min="2089" max="2092" width="9.140625" style="1" customWidth="1"/>
    <col min="2093" max="2093" width="9.421875" style="1" bestFit="1" customWidth="1"/>
    <col min="2094" max="2095" width="12.8515625" style="1" bestFit="1" customWidth="1"/>
    <col min="2096" max="2096" width="9.421875" style="1" bestFit="1" customWidth="1"/>
    <col min="2097" max="2100" width="9.140625" style="1" customWidth="1"/>
    <col min="2101" max="2101" width="9.421875" style="1" bestFit="1" customWidth="1"/>
    <col min="2102" max="2103" width="12.8515625" style="1" bestFit="1" customWidth="1"/>
    <col min="2104" max="2104" width="9.421875" style="1" bestFit="1" customWidth="1"/>
    <col min="2105" max="2108" width="9.140625" style="1" customWidth="1"/>
    <col min="2109" max="2109" width="9.421875" style="1" bestFit="1" customWidth="1"/>
    <col min="2110" max="2111" width="12.8515625" style="1" bestFit="1" customWidth="1"/>
    <col min="2112" max="2112" width="9.421875" style="1" bestFit="1" customWidth="1"/>
    <col min="2113" max="2116" width="9.140625" style="1" customWidth="1"/>
    <col min="2117" max="2117" width="9.421875" style="1" bestFit="1" customWidth="1"/>
    <col min="2118" max="2119" width="12.8515625" style="1" bestFit="1" customWidth="1"/>
    <col min="2120" max="2120" width="9.421875" style="1" bestFit="1" customWidth="1"/>
    <col min="2121" max="2124" width="9.140625" style="1" customWidth="1"/>
    <col min="2125" max="2125" width="9.421875" style="1" bestFit="1" customWidth="1"/>
    <col min="2126" max="2127" width="12.8515625" style="1" bestFit="1" customWidth="1"/>
    <col min="2128" max="2128" width="9.421875" style="1" bestFit="1" customWidth="1"/>
    <col min="2129" max="2132" width="9.140625" style="1" customWidth="1"/>
    <col min="2133" max="2133" width="9.421875" style="1" bestFit="1" customWidth="1"/>
    <col min="2134" max="2135" width="12.8515625" style="1" bestFit="1" customWidth="1"/>
    <col min="2136" max="2136" width="9.421875" style="1" bestFit="1" customWidth="1"/>
    <col min="2137" max="2140" width="9.140625" style="1" customWidth="1"/>
    <col min="2141" max="2141" width="9.421875" style="1" bestFit="1" customWidth="1"/>
    <col min="2142" max="2143" width="12.8515625" style="1" bestFit="1" customWidth="1"/>
    <col min="2144" max="2144" width="9.421875" style="1" bestFit="1" customWidth="1"/>
    <col min="2145" max="2148" width="9.140625" style="1" customWidth="1"/>
    <col min="2149" max="2149" width="9.421875" style="1" bestFit="1" customWidth="1"/>
    <col min="2150" max="2151" width="12.8515625" style="1" bestFit="1" customWidth="1"/>
    <col min="2152" max="2152" width="9.421875" style="1" bestFit="1" customWidth="1"/>
    <col min="2153" max="2156" width="9.140625" style="1" customWidth="1"/>
    <col min="2157" max="2157" width="9.421875" style="1" bestFit="1" customWidth="1"/>
    <col min="2158" max="2159" width="12.8515625" style="1" bestFit="1" customWidth="1"/>
    <col min="2160" max="2160" width="9.421875" style="1" bestFit="1" customWidth="1"/>
    <col min="2161" max="2164" width="9.140625" style="1" customWidth="1"/>
    <col min="2165" max="2165" width="9.421875" style="1" bestFit="1" customWidth="1"/>
    <col min="2166" max="2167" width="12.8515625" style="1" bestFit="1" customWidth="1"/>
    <col min="2168" max="2168" width="9.421875" style="1" bestFit="1" customWidth="1"/>
    <col min="2169" max="2172" width="9.140625" style="1" customWidth="1"/>
    <col min="2173" max="2173" width="9.421875" style="1" bestFit="1" customWidth="1"/>
    <col min="2174" max="2175" width="12.8515625" style="1" bestFit="1" customWidth="1"/>
    <col min="2176" max="2176" width="9.421875" style="1" bestFit="1" customWidth="1"/>
    <col min="2177" max="2180" width="9.140625" style="1" customWidth="1"/>
    <col min="2181" max="2181" width="9.421875" style="1" bestFit="1" customWidth="1"/>
    <col min="2182" max="2183" width="12.8515625" style="1" bestFit="1" customWidth="1"/>
    <col min="2184" max="2184" width="9.421875" style="1" bestFit="1" customWidth="1"/>
    <col min="2185" max="2188" width="9.140625" style="1" customWidth="1"/>
    <col min="2189" max="2189" width="9.421875" style="1" bestFit="1" customWidth="1"/>
    <col min="2190" max="2191" width="12.8515625" style="1" bestFit="1" customWidth="1"/>
    <col min="2192" max="2192" width="9.421875" style="1" bestFit="1" customWidth="1"/>
    <col min="2193" max="2196" width="9.140625" style="1" customWidth="1"/>
    <col min="2197" max="2197" width="9.421875" style="1" bestFit="1" customWidth="1"/>
    <col min="2198" max="2199" width="12.8515625" style="1" bestFit="1" customWidth="1"/>
    <col min="2200" max="2200" width="9.421875" style="1" bestFit="1" customWidth="1"/>
    <col min="2201" max="2204" width="9.140625" style="1" customWidth="1"/>
    <col min="2205" max="2205" width="9.421875" style="1" bestFit="1" customWidth="1"/>
    <col min="2206" max="2207" width="12.8515625" style="1" bestFit="1" customWidth="1"/>
    <col min="2208" max="2208" width="9.421875" style="1" bestFit="1" customWidth="1"/>
    <col min="2209" max="2212" width="9.140625" style="1" customWidth="1"/>
    <col min="2213" max="2213" width="9.421875" style="1" bestFit="1" customWidth="1"/>
    <col min="2214" max="2215" width="12.8515625" style="1" bestFit="1" customWidth="1"/>
    <col min="2216" max="2216" width="9.421875" style="1" bestFit="1" customWidth="1"/>
    <col min="2217" max="2220" width="9.140625" style="1" customWidth="1"/>
    <col min="2221" max="2221" width="9.421875" style="1" bestFit="1" customWidth="1"/>
    <col min="2222" max="2223" width="12.8515625" style="1" bestFit="1" customWidth="1"/>
    <col min="2224" max="2224" width="9.421875" style="1" bestFit="1" customWidth="1"/>
    <col min="2225" max="2228" width="9.140625" style="1" customWidth="1"/>
    <col min="2229" max="2229" width="9.421875" style="1" bestFit="1" customWidth="1"/>
    <col min="2230" max="2231" width="12.8515625" style="1" bestFit="1" customWidth="1"/>
    <col min="2232" max="2232" width="9.421875" style="1" bestFit="1" customWidth="1"/>
    <col min="2233" max="2236" width="9.140625" style="1" customWidth="1"/>
    <col min="2237" max="2237" width="9.421875" style="1" bestFit="1" customWidth="1"/>
    <col min="2238" max="2239" width="12.8515625" style="1" bestFit="1" customWidth="1"/>
    <col min="2240" max="2240" width="9.421875" style="1" bestFit="1" customWidth="1"/>
    <col min="2241" max="2244" width="9.140625" style="1" customWidth="1"/>
    <col min="2245" max="2245" width="9.421875" style="1" bestFit="1" customWidth="1"/>
    <col min="2246" max="2247" width="12.8515625" style="1" bestFit="1" customWidth="1"/>
    <col min="2248" max="2248" width="9.421875" style="1" bestFit="1" customWidth="1"/>
    <col min="2249" max="2252" width="9.140625" style="1" customWidth="1"/>
    <col min="2253" max="2253" width="9.421875" style="1" bestFit="1" customWidth="1"/>
    <col min="2254" max="2255" width="12.8515625" style="1" bestFit="1" customWidth="1"/>
    <col min="2256" max="2256" width="9.421875" style="1" bestFit="1" customWidth="1"/>
    <col min="2257" max="2260" width="9.140625" style="1" customWidth="1"/>
    <col min="2261" max="2261" width="9.421875" style="1" bestFit="1" customWidth="1"/>
    <col min="2262" max="2263" width="12.8515625" style="1" bestFit="1" customWidth="1"/>
    <col min="2264" max="2264" width="9.421875" style="1" bestFit="1" customWidth="1"/>
    <col min="2265" max="2268" width="9.140625" style="1" customWidth="1"/>
    <col min="2269" max="2269" width="9.421875" style="1" bestFit="1" customWidth="1"/>
    <col min="2270" max="2271" width="12.8515625" style="1" bestFit="1" customWidth="1"/>
    <col min="2272" max="2272" width="9.421875" style="1" bestFit="1" customWidth="1"/>
    <col min="2273" max="2276" width="9.140625" style="1" customWidth="1"/>
    <col min="2277" max="2277" width="9.421875" style="1" bestFit="1" customWidth="1"/>
    <col min="2278" max="2279" width="12.8515625" style="1" bestFit="1" customWidth="1"/>
    <col min="2280" max="2280" width="9.421875" style="1" bestFit="1" customWidth="1"/>
    <col min="2281" max="2284" width="9.140625" style="1" customWidth="1"/>
    <col min="2285" max="2285" width="9.421875" style="1" bestFit="1" customWidth="1"/>
    <col min="2286" max="2287" width="12.8515625" style="1" bestFit="1" customWidth="1"/>
    <col min="2288" max="2288" width="9.421875" style="1" bestFit="1" customWidth="1"/>
    <col min="2289" max="2292" width="9.140625" style="1" customWidth="1"/>
    <col min="2293" max="2293" width="9.421875" style="1" bestFit="1" customWidth="1"/>
    <col min="2294" max="2295" width="12.8515625" style="1" bestFit="1" customWidth="1"/>
    <col min="2296" max="2296" width="9.421875" style="1" bestFit="1" customWidth="1"/>
    <col min="2297" max="2300" width="9.140625" style="1" customWidth="1"/>
    <col min="2301" max="2301" width="11.57421875" style="1" customWidth="1"/>
    <col min="2302" max="2302" width="16.00390625" style="1" customWidth="1"/>
    <col min="2303" max="2303" width="86.57421875" style="1" customWidth="1"/>
    <col min="2304" max="2304" width="10.140625" style="1" customWidth="1"/>
    <col min="2305" max="2305" width="18.28125" style="1" customWidth="1"/>
    <col min="2306" max="2307" width="9.140625" style="1" hidden="1" customWidth="1"/>
    <col min="2308" max="2308" width="21.421875" style="1" customWidth="1"/>
    <col min="2309" max="2310" width="9.140625" style="1" hidden="1" customWidth="1"/>
    <col min="2311" max="2311" width="25.7109375" style="1" customWidth="1"/>
    <col min="2312" max="2312" width="9.140625" style="1" hidden="1" customWidth="1"/>
    <col min="2313" max="2313" width="4.7109375" style="1" customWidth="1"/>
    <col min="2314" max="2320" width="9.140625" style="1" hidden="1" customWidth="1"/>
    <col min="2321" max="2321" width="15.57421875" style="1" customWidth="1"/>
    <col min="2322" max="2322" width="18.7109375" style="1" customWidth="1"/>
    <col min="2323" max="2323" width="25.7109375" style="1" customWidth="1"/>
    <col min="2324" max="2324" width="15.57421875" style="1" customWidth="1"/>
    <col min="2325" max="2325" width="18.7109375" style="1" customWidth="1"/>
    <col min="2326" max="2326" width="25.7109375" style="1" customWidth="1"/>
    <col min="2327" max="2327" width="15.57421875" style="1" customWidth="1"/>
    <col min="2328" max="2328" width="18.7109375" style="1" customWidth="1"/>
    <col min="2329" max="2329" width="25.7109375" style="1" customWidth="1"/>
    <col min="2330" max="2330" width="9.140625" style="1" customWidth="1"/>
    <col min="2331" max="2331" width="17.421875" style="1" customWidth="1"/>
    <col min="2332" max="2332" width="9.140625" style="1" customWidth="1"/>
    <col min="2333" max="2333" width="9.421875" style="1" bestFit="1" customWidth="1"/>
    <col min="2334" max="2335" width="12.8515625" style="1" bestFit="1" customWidth="1"/>
    <col min="2336" max="2336" width="9.421875" style="1" bestFit="1" customWidth="1"/>
    <col min="2337" max="2340" width="9.140625" style="1" customWidth="1"/>
    <col min="2341" max="2341" width="9.421875" style="1" bestFit="1" customWidth="1"/>
    <col min="2342" max="2343" width="12.8515625" style="1" bestFit="1" customWidth="1"/>
    <col min="2344" max="2344" width="9.421875" style="1" bestFit="1" customWidth="1"/>
    <col min="2345" max="2348" width="9.140625" style="1" customWidth="1"/>
    <col min="2349" max="2349" width="9.421875" style="1" bestFit="1" customWidth="1"/>
    <col min="2350" max="2351" width="12.8515625" style="1" bestFit="1" customWidth="1"/>
    <col min="2352" max="2352" width="9.421875" style="1" bestFit="1" customWidth="1"/>
    <col min="2353" max="2356" width="9.140625" style="1" customWidth="1"/>
    <col min="2357" max="2357" width="9.421875" style="1" bestFit="1" customWidth="1"/>
    <col min="2358" max="2359" width="12.8515625" style="1" bestFit="1" customWidth="1"/>
    <col min="2360" max="2360" width="9.421875" style="1" bestFit="1" customWidth="1"/>
    <col min="2361" max="2364" width="9.140625" style="1" customWidth="1"/>
    <col min="2365" max="2365" width="9.421875" style="1" bestFit="1" customWidth="1"/>
    <col min="2366" max="2367" width="12.8515625" style="1" bestFit="1" customWidth="1"/>
    <col min="2368" max="2368" width="9.421875" style="1" bestFit="1" customWidth="1"/>
    <col min="2369" max="2372" width="9.140625" style="1" customWidth="1"/>
    <col min="2373" max="2373" width="9.421875" style="1" bestFit="1" customWidth="1"/>
    <col min="2374" max="2375" width="12.8515625" style="1" bestFit="1" customWidth="1"/>
    <col min="2376" max="2376" width="9.421875" style="1" bestFit="1" customWidth="1"/>
    <col min="2377" max="2380" width="9.140625" style="1" customWidth="1"/>
    <col min="2381" max="2381" width="9.421875" style="1" bestFit="1" customWidth="1"/>
    <col min="2382" max="2383" width="12.8515625" style="1" bestFit="1" customWidth="1"/>
    <col min="2384" max="2384" width="9.421875" style="1" bestFit="1" customWidth="1"/>
    <col min="2385" max="2388" width="9.140625" style="1" customWidth="1"/>
    <col min="2389" max="2389" width="9.421875" style="1" bestFit="1" customWidth="1"/>
    <col min="2390" max="2391" width="12.8515625" style="1" bestFit="1" customWidth="1"/>
    <col min="2392" max="2392" width="9.421875" style="1" bestFit="1" customWidth="1"/>
    <col min="2393" max="2396" width="9.140625" style="1" customWidth="1"/>
    <col min="2397" max="2397" width="9.421875" style="1" bestFit="1" customWidth="1"/>
    <col min="2398" max="2399" width="12.8515625" style="1" bestFit="1" customWidth="1"/>
    <col min="2400" max="2400" width="9.421875" style="1" bestFit="1" customWidth="1"/>
    <col min="2401" max="2404" width="9.140625" style="1" customWidth="1"/>
    <col min="2405" max="2405" width="9.421875" style="1" bestFit="1" customWidth="1"/>
    <col min="2406" max="2407" width="12.8515625" style="1" bestFit="1" customWidth="1"/>
    <col min="2408" max="2408" width="9.421875" style="1" bestFit="1" customWidth="1"/>
    <col min="2409" max="2412" width="9.140625" style="1" customWidth="1"/>
    <col min="2413" max="2413" width="9.421875" style="1" bestFit="1" customWidth="1"/>
    <col min="2414" max="2415" width="12.8515625" style="1" bestFit="1" customWidth="1"/>
    <col min="2416" max="2416" width="9.421875" style="1" bestFit="1" customWidth="1"/>
    <col min="2417" max="2420" width="9.140625" style="1" customWidth="1"/>
    <col min="2421" max="2421" width="9.421875" style="1" bestFit="1" customWidth="1"/>
    <col min="2422" max="2423" width="12.8515625" style="1" bestFit="1" customWidth="1"/>
    <col min="2424" max="2424" width="9.421875" style="1" bestFit="1" customWidth="1"/>
    <col min="2425" max="2428" width="9.140625" style="1" customWidth="1"/>
    <col min="2429" max="2429" width="9.421875" style="1" bestFit="1" customWidth="1"/>
    <col min="2430" max="2431" width="12.8515625" style="1" bestFit="1" customWidth="1"/>
    <col min="2432" max="2432" width="9.421875" style="1" bestFit="1" customWidth="1"/>
    <col min="2433" max="2436" width="9.140625" style="1" customWidth="1"/>
    <col min="2437" max="2437" width="9.421875" style="1" bestFit="1" customWidth="1"/>
    <col min="2438" max="2439" width="12.8515625" style="1" bestFit="1" customWidth="1"/>
    <col min="2440" max="2440" width="9.421875" style="1" bestFit="1" customWidth="1"/>
    <col min="2441" max="2444" width="9.140625" style="1" customWidth="1"/>
    <col min="2445" max="2445" width="9.421875" style="1" bestFit="1" customWidth="1"/>
    <col min="2446" max="2447" width="12.8515625" style="1" bestFit="1" customWidth="1"/>
    <col min="2448" max="2448" width="9.421875" style="1" bestFit="1" customWidth="1"/>
    <col min="2449" max="2452" width="9.140625" style="1" customWidth="1"/>
    <col min="2453" max="2453" width="9.421875" style="1" bestFit="1" customWidth="1"/>
    <col min="2454" max="2455" width="12.8515625" style="1" bestFit="1" customWidth="1"/>
    <col min="2456" max="2456" width="9.421875" style="1" bestFit="1" customWidth="1"/>
    <col min="2457" max="2460" width="9.140625" style="1" customWidth="1"/>
    <col min="2461" max="2461" width="9.421875" style="1" bestFit="1" customWidth="1"/>
    <col min="2462" max="2463" width="12.8515625" style="1" bestFit="1" customWidth="1"/>
    <col min="2464" max="2464" width="9.421875" style="1" bestFit="1" customWidth="1"/>
    <col min="2465" max="2468" width="9.140625" style="1" customWidth="1"/>
    <col min="2469" max="2469" width="9.421875" style="1" bestFit="1" customWidth="1"/>
    <col min="2470" max="2471" width="12.8515625" style="1" bestFit="1" customWidth="1"/>
    <col min="2472" max="2472" width="9.421875" style="1" bestFit="1" customWidth="1"/>
    <col min="2473" max="2476" width="9.140625" style="1" customWidth="1"/>
    <col min="2477" max="2477" width="9.421875" style="1" bestFit="1" customWidth="1"/>
    <col min="2478" max="2479" width="12.8515625" style="1" bestFit="1" customWidth="1"/>
    <col min="2480" max="2480" width="9.421875" style="1" bestFit="1" customWidth="1"/>
    <col min="2481" max="2484" width="9.140625" style="1" customWidth="1"/>
    <col min="2485" max="2485" width="9.421875" style="1" bestFit="1" customWidth="1"/>
    <col min="2486" max="2487" width="12.8515625" style="1" bestFit="1" customWidth="1"/>
    <col min="2488" max="2488" width="9.421875" style="1" bestFit="1" customWidth="1"/>
    <col min="2489" max="2492" width="9.140625" style="1" customWidth="1"/>
    <col min="2493" max="2493" width="9.421875" style="1" bestFit="1" customWidth="1"/>
    <col min="2494" max="2495" width="12.8515625" style="1" bestFit="1" customWidth="1"/>
    <col min="2496" max="2496" width="9.421875" style="1" bestFit="1" customWidth="1"/>
    <col min="2497" max="2500" width="9.140625" style="1" customWidth="1"/>
    <col min="2501" max="2501" width="9.421875" style="1" bestFit="1" customWidth="1"/>
    <col min="2502" max="2503" width="12.8515625" style="1" bestFit="1" customWidth="1"/>
    <col min="2504" max="2504" width="9.421875" style="1" bestFit="1" customWidth="1"/>
    <col min="2505" max="2508" width="9.140625" style="1" customWidth="1"/>
    <col min="2509" max="2509" width="9.421875" style="1" bestFit="1" customWidth="1"/>
    <col min="2510" max="2511" width="12.8515625" style="1" bestFit="1" customWidth="1"/>
    <col min="2512" max="2512" width="9.421875" style="1" bestFit="1" customWidth="1"/>
    <col min="2513" max="2516" width="9.140625" style="1" customWidth="1"/>
    <col min="2517" max="2517" width="9.421875" style="1" bestFit="1" customWidth="1"/>
    <col min="2518" max="2519" width="12.8515625" style="1" bestFit="1" customWidth="1"/>
    <col min="2520" max="2520" width="9.421875" style="1" bestFit="1" customWidth="1"/>
    <col min="2521" max="2524" width="9.140625" style="1" customWidth="1"/>
    <col min="2525" max="2525" width="9.421875" style="1" bestFit="1" customWidth="1"/>
    <col min="2526" max="2527" width="12.8515625" style="1" bestFit="1" customWidth="1"/>
    <col min="2528" max="2528" width="9.421875" style="1" bestFit="1" customWidth="1"/>
    <col min="2529" max="2532" width="9.140625" style="1" customWidth="1"/>
    <col min="2533" max="2533" width="9.421875" style="1" bestFit="1" customWidth="1"/>
    <col min="2534" max="2535" width="12.8515625" style="1" bestFit="1" customWidth="1"/>
    <col min="2536" max="2536" width="9.421875" style="1" bestFit="1" customWidth="1"/>
    <col min="2537" max="2540" width="9.140625" style="1" customWidth="1"/>
    <col min="2541" max="2541" width="9.421875" style="1" bestFit="1" customWidth="1"/>
    <col min="2542" max="2543" width="12.8515625" style="1" bestFit="1" customWidth="1"/>
    <col min="2544" max="2544" width="9.421875" style="1" bestFit="1" customWidth="1"/>
    <col min="2545" max="2548" width="9.140625" style="1" customWidth="1"/>
    <col min="2549" max="2549" width="9.421875" style="1" bestFit="1" customWidth="1"/>
    <col min="2550" max="2551" width="12.8515625" style="1" bestFit="1" customWidth="1"/>
    <col min="2552" max="2552" width="9.421875" style="1" bestFit="1" customWidth="1"/>
    <col min="2553" max="2556" width="9.140625" style="1" customWidth="1"/>
    <col min="2557" max="2557" width="11.57421875" style="1" customWidth="1"/>
    <col min="2558" max="2558" width="16.00390625" style="1" customWidth="1"/>
    <col min="2559" max="2559" width="86.57421875" style="1" customWidth="1"/>
    <col min="2560" max="2560" width="10.140625" style="1" customWidth="1"/>
    <col min="2561" max="2561" width="18.28125" style="1" customWidth="1"/>
    <col min="2562" max="2563" width="9.140625" style="1" hidden="1" customWidth="1"/>
    <col min="2564" max="2564" width="21.421875" style="1" customWidth="1"/>
    <col min="2565" max="2566" width="9.140625" style="1" hidden="1" customWidth="1"/>
    <col min="2567" max="2567" width="25.7109375" style="1" customWidth="1"/>
    <col min="2568" max="2568" width="9.140625" style="1" hidden="1" customWidth="1"/>
    <col min="2569" max="2569" width="4.7109375" style="1" customWidth="1"/>
    <col min="2570" max="2576" width="9.140625" style="1" hidden="1" customWidth="1"/>
    <col min="2577" max="2577" width="15.57421875" style="1" customWidth="1"/>
    <col min="2578" max="2578" width="18.7109375" style="1" customWidth="1"/>
    <col min="2579" max="2579" width="25.7109375" style="1" customWidth="1"/>
    <col min="2580" max="2580" width="15.57421875" style="1" customWidth="1"/>
    <col min="2581" max="2581" width="18.7109375" style="1" customWidth="1"/>
    <col min="2582" max="2582" width="25.7109375" style="1" customWidth="1"/>
    <col min="2583" max="2583" width="15.57421875" style="1" customWidth="1"/>
    <col min="2584" max="2584" width="18.7109375" style="1" customWidth="1"/>
    <col min="2585" max="2585" width="25.7109375" style="1" customWidth="1"/>
    <col min="2586" max="2586" width="9.140625" style="1" customWidth="1"/>
    <col min="2587" max="2587" width="17.421875" style="1" customWidth="1"/>
    <col min="2588" max="2588" width="9.140625" style="1" customWidth="1"/>
    <col min="2589" max="2589" width="9.421875" style="1" bestFit="1" customWidth="1"/>
    <col min="2590" max="2591" width="12.8515625" style="1" bestFit="1" customWidth="1"/>
    <col min="2592" max="2592" width="9.421875" style="1" bestFit="1" customWidth="1"/>
    <col min="2593" max="2596" width="9.140625" style="1" customWidth="1"/>
    <col min="2597" max="2597" width="9.421875" style="1" bestFit="1" customWidth="1"/>
    <col min="2598" max="2599" width="12.8515625" style="1" bestFit="1" customWidth="1"/>
    <col min="2600" max="2600" width="9.421875" style="1" bestFit="1" customWidth="1"/>
    <col min="2601" max="2604" width="9.140625" style="1" customWidth="1"/>
    <col min="2605" max="2605" width="9.421875" style="1" bestFit="1" customWidth="1"/>
    <col min="2606" max="2607" width="12.8515625" style="1" bestFit="1" customWidth="1"/>
    <col min="2608" max="2608" width="9.421875" style="1" bestFit="1" customWidth="1"/>
    <col min="2609" max="2612" width="9.140625" style="1" customWidth="1"/>
    <col min="2613" max="2613" width="9.421875" style="1" bestFit="1" customWidth="1"/>
    <col min="2614" max="2615" width="12.8515625" style="1" bestFit="1" customWidth="1"/>
    <col min="2616" max="2616" width="9.421875" style="1" bestFit="1" customWidth="1"/>
    <col min="2617" max="2620" width="9.140625" style="1" customWidth="1"/>
    <col min="2621" max="2621" width="9.421875" style="1" bestFit="1" customWidth="1"/>
    <col min="2622" max="2623" width="12.8515625" style="1" bestFit="1" customWidth="1"/>
    <col min="2624" max="2624" width="9.421875" style="1" bestFit="1" customWidth="1"/>
    <col min="2625" max="2628" width="9.140625" style="1" customWidth="1"/>
    <col min="2629" max="2629" width="9.421875" style="1" bestFit="1" customWidth="1"/>
    <col min="2630" max="2631" width="12.8515625" style="1" bestFit="1" customWidth="1"/>
    <col min="2632" max="2632" width="9.421875" style="1" bestFit="1" customWidth="1"/>
    <col min="2633" max="2636" width="9.140625" style="1" customWidth="1"/>
    <col min="2637" max="2637" width="9.421875" style="1" bestFit="1" customWidth="1"/>
    <col min="2638" max="2639" width="12.8515625" style="1" bestFit="1" customWidth="1"/>
    <col min="2640" max="2640" width="9.421875" style="1" bestFit="1" customWidth="1"/>
    <col min="2641" max="2644" width="9.140625" style="1" customWidth="1"/>
    <col min="2645" max="2645" width="9.421875" style="1" bestFit="1" customWidth="1"/>
    <col min="2646" max="2647" width="12.8515625" style="1" bestFit="1" customWidth="1"/>
    <col min="2648" max="2648" width="9.421875" style="1" bestFit="1" customWidth="1"/>
    <col min="2649" max="2652" width="9.140625" style="1" customWidth="1"/>
    <col min="2653" max="2653" width="9.421875" style="1" bestFit="1" customWidth="1"/>
    <col min="2654" max="2655" width="12.8515625" style="1" bestFit="1" customWidth="1"/>
    <col min="2656" max="2656" width="9.421875" style="1" bestFit="1" customWidth="1"/>
    <col min="2657" max="2660" width="9.140625" style="1" customWidth="1"/>
    <col min="2661" max="2661" width="9.421875" style="1" bestFit="1" customWidth="1"/>
    <col min="2662" max="2663" width="12.8515625" style="1" bestFit="1" customWidth="1"/>
    <col min="2664" max="2664" width="9.421875" style="1" bestFit="1" customWidth="1"/>
    <col min="2665" max="2668" width="9.140625" style="1" customWidth="1"/>
    <col min="2669" max="2669" width="9.421875" style="1" bestFit="1" customWidth="1"/>
    <col min="2670" max="2671" width="12.8515625" style="1" bestFit="1" customWidth="1"/>
    <col min="2672" max="2672" width="9.421875" style="1" bestFit="1" customWidth="1"/>
    <col min="2673" max="2676" width="9.140625" style="1" customWidth="1"/>
    <col min="2677" max="2677" width="9.421875" style="1" bestFit="1" customWidth="1"/>
    <col min="2678" max="2679" width="12.8515625" style="1" bestFit="1" customWidth="1"/>
    <col min="2680" max="2680" width="9.421875" style="1" bestFit="1" customWidth="1"/>
    <col min="2681" max="2684" width="9.140625" style="1" customWidth="1"/>
    <col min="2685" max="2685" width="9.421875" style="1" bestFit="1" customWidth="1"/>
    <col min="2686" max="2687" width="12.8515625" style="1" bestFit="1" customWidth="1"/>
    <col min="2688" max="2688" width="9.421875" style="1" bestFit="1" customWidth="1"/>
    <col min="2689" max="2692" width="9.140625" style="1" customWidth="1"/>
    <col min="2693" max="2693" width="9.421875" style="1" bestFit="1" customWidth="1"/>
    <col min="2694" max="2695" width="12.8515625" style="1" bestFit="1" customWidth="1"/>
    <col min="2696" max="2696" width="9.421875" style="1" bestFit="1" customWidth="1"/>
    <col min="2697" max="2700" width="9.140625" style="1" customWidth="1"/>
    <col min="2701" max="2701" width="9.421875" style="1" bestFit="1" customWidth="1"/>
    <col min="2702" max="2703" width="12.8515625" style="1" bestFit="1" customWidth="1"/>
    <col min="2704" max="2704" width="9.421875" style="1" bestFit="1" customWidth="1"/>
    <col min="2705" max="2708" width="9.140625" style="1" customWidth="1"/>
    <col min="2709" max="2709" width="9.421875" style="1" bestFit="1" customWidth="1"/>
    <col min="2710" max="2711" width="12.8515625" style="1" bestFit="1" customWidth="1"/>
    <col min="2712" max="2712" width="9.421875" style="1" bestFit="1" customWidth="1"/>
    <col min="2713" max="2716" width="9.140625" style="1" customWidth="1"/>
    <col min="2717" max="2717" width="9.421875" style="1" bestFit="1" customWidth="1"/>
    <col min="2718" max="2719" width="12.8515625" style="1" bestFit="1" customWidth="1"/>
    <col min="2720" max="2720" width="9.421875" style="1" bestFit="1" customWidth="1"/>
    <col min="2721" max="2724" width="9.140625" style="1" customWidth="1"/>
    <col min="2725" max="2725" width="9.421875" style="1" bestFit="1" customWidth="1"/>
    <col min="2726" max="2727" width="12.8515625" style="1" bestFit="1" customWidth="1"/>
    <col min="2728" max="2728" width="9.421875" style="1" bestFit="1" customWidth="1"/>
    <col min="2729" max="2732" width="9.140625" style="1" customWidth="1"/>
    <col min="2733" max="2733" width="9.421875" style="1" bestFit="1" customWidth="1"/>
    <col min="2734" max="2735" width="12.8515625" style="1" bestFit="1" customWidth="1"/>
    <col min="2736" max="2736" width="9.421875" style="1" bestFit="1" customWidth="1"/>
    <col min="2737" max="2740" width="9.140625" style="1" customWidth="1"/>
    <col min="2741" max="2741" width="9.421875" style="1" bestFit="1" customWidth="1"/>
    <col min="2742" max="2743" width="12.8515625" style="1" bestFit="1" customWidth="1"/>
    <col min="2744" max="2744" width="9.421875" style="1" bestFit="1" customWidth="1"/>
    <col min="2745" max="2748" width="9.140625" style="1" customWidth="1"/>
    <col min="2749" max="2749" width="9.421875" style="1" bestFit="1" customWidth="1"/>
    <col min="2750" max="2751" width="12.8515625" style="1" bestFit="1" customWidth="1"/>
    <col min="2752" max="2752" width="9.421875" style="1" bestFit="1" customWidth="1"/>
    <col min="2753" max="2756" width="9.140625" style="1" customWidth="1"/>
    <col min="2757" max="2757" width="9.421875" style="1" bestFit="1" customWidth="1"/>
    <col min="2758" max="2759" width="12.8515625" style="1" bestFit="1" customWidth="1"/>
    <col min="2760" max="2760" width="9.421875" style="1" bestFit="1" customWidth="1"/>
    <col min="2761" max="2764" width="9.140625" style="1" customWidth="1"/>
    <col min="2765" max="2765" width="9.421875" style="1" bestFit="1" customWidth="1"/>
    <col min="2766" max="2767" width="12.8515625" style="1" bestFit="1" customWidth="1"/>
    <col min="2768" max="2768" width="9.421875" style="1" bestFit="1" customWidth="1"/>
    <col min="2769" max="2772" width="9.140625" style="1" customWidth="1"/>
    <col min="2773" max="2773" width="9.421875" style="1" bestFit="1" customWidth="1"/>
    <col min="2774" max="2775" width="12.8515625" style="1" bestFit="1" customWidth="1"/>
    <col min="2776" max="2776" width="9.421875" style="1" bestFit="1" customWidth="1"/>
    <col min="2777" max="2780" width="9.140625" style="1" customWidth="1"/>
    <col min="2781" max="2781" width="9.421875" style="1" bestFit="1" customWidth="1"/>
    <col min="2782" max="2783" width="12.8515625" style="1" bestFit="1" customWidth="1"/>
    <col min="2784" max="2784" width="9.421875" style="1" bestFit="1" customWidth="1"/>
    <col min="2785" max="2788" width="9.140625" style="1" customWidth="1"/>
    <col min="2789" max="2789" width="9.421875" style="1" bestFit="1" customWidth="1"/>
    <col min="2790" max="2791" width="12.8515625" style="1" bestFit="1" customWidth="1"/>
    <col min="2792" max="2792" width="9.421875" style="1" bestFit="1" customWidth="1"/>
    <col min="2793" max="2796" width="9.140625" style="1" customWidth="1"/>
    <col min="2797" max="2797" width="9.421875" style="1" bestFit="1" customWidth="1"/>
    <col min="2798" max="2799" width="12.8515625" style="1" bestFit="1" customWidth="1"/>
    <col min="2800" max="2800" width="9.421875" style="1" bestFit="1" customWidth="1"/>
    <col min="2801" max="2804" width="9.140625" style="1" customWidth="1"/>
    <col min="2805" max="2805" width="9.421875" style="1" bestFit="1" customWidth="1"/>
    <col min="2806" max="2807" width="12.8515625" style="1" bestFit="1" customWidth="1"/>
    <col min="2808" max="2808" width="9.421875" style="1" bestFit="1" customWidth="1"/>
    <col min="2809" max="2812" width="9.140625" style="1" customWidth="1"/>
    <col min="2813" max="2813" width="11.57421875" style="1" customWidth="1"/>
    <col min="2814" max="2814" width="16.00390625" style="1" customWidth="1"/>
    <col min="2815" max="2815" width="86.57421875" style="1" customWidth="1"/>
    <col min="2816" max="2816" width="10.140625" style="1" customWidth="1"/>
    <col min="2817" max="2817" width="18.28125" style="1" customWidth="1"/>
    <col min="2818" max="2819" width="9.140625" style="1" hidden="1" customWidth="1"/>
    <col min="2820" max="2820" width="21.421875" style="1" customWidth="1"/>
    <col min="2821" max="2822" width="9.140625" style="1" hidden="1" customWidth="1"/>
    <col min="2823" max="2823" width="25.7109375" style="1" customWidth="1"/>
    <col min="2824" max="2824" width="9.140625" style="1" hidden="1" customWidth="1"/>
    <col min="2825" max="2825" width="4.7109375" style="1" customWidth="1"/>
    <col min="2826" max="2832" width="9.140625" style="1" hidden="1" customWidth="1"/>
    <col min="2833" max="2833" width="15.57421875" style="1" customWidth="1"/>
    <col min="2834" max="2834" width="18.7109375" style="1" customWidth="1"/>
    <col min="2835" max="2835" width="25.7109375" style="1" customWidth="1"/>
    <col min="2836" max="2836" width="15.57421875" style="1" customWidth="1"/>
    <col min="2837" max="2837" width="18.7109375" style="1" customWidth="1"/>
    <col min="2838" max="2838" width="25.7109375" style="1" customWidth="1"/>
    <col min="2839" max="2839" width="15.57421875" style="1" customWidth="1"/>
    <col min="2840" max="2840" width="18.7109375" style="1" customWidth="1"/>
    <col min="2841" max="2841" width="25.7109375" style="1" customWidth="1"/>
    <col min="2842" max="2842" width="9.140625" style="1" customWidth="1"/>
    <col min="2843" max="2843" width="17.421875" style="1" customWidth="1"/>
    <col min="2844" max="2844" width="9.140625" style="1" customWidth="1"/>
    <col min="2845" max="2845" width="9.421875" style="1" bestFit="1" customWidth="1"/>
    <col min="2846" max="2847" width="12.8515625" style="1" bestFit="1" customWidth="1"/>
    <col min="2848" max="2848" width="9.421875" style="1" bestFit="1" customWidth="1"/>
    <col min="2849" max="2852" width="9.140625" style="1" customWidth="1"/>
    <col min="2853" max="2853" width="9.421875" style="1" bestFit="1" customWidth="1"/>
    <col min="2854" max="2855" width="12.8515625" style="1" bestFit="1" customWidth="1"/>
    <col min="2856" max="2856" width="9.421875" style="1" bestFit="1" customWidth="1"/>
    <col min="2857" max="2860" width="9.140625" style="1" customWidth="1"/>
    <col min="2861" max="2861" width="9.421875" style="1" bestFit="1" customWidth="1"/>
    <col min="2862" max="2863" width="12.8515625" style="1" bestFit="1" customWidth="1"/>
    <col min="2864" max="2864" width="9.421875" style="1" bestFit="1" customWidth="1"/>
    <col min="2865" max="2868" width="9.140625" style="1" customWidth="1"/>
    <col min="2869" max="2869" width="9.421875" style="1" bestFit="1" customWidth="1"/>
    <col min="2870" max="2871" width="12.8515625" style="1" bestFit="1" customWidth="1"/>
    <col min="2872" max="2872" width="9.421875" style="1" bestFit="1" customWidth="1"/>
    <col min="2873" max="2876" width="9.140625" style="1" customWidth="1"/>
    <col min="2877" max="2877" width="9.421875" style="1" bestFit="1" customWidth="1"/>
    <col min="2878" max="2879" width="12.8515625" style="1" bestFit="1" customWidth="1"/>
    <col min="2880" max="2880" width="9.421875" style="1" bestFit="1" customWidth="1"/>
    <col min="2881" max="2884" width="9.140625" style="1" customWidth="1"/>
    <col min="2885" max="2885" width="9.421875" style="1" bestFit="1" customWidth="1"/>
    <col min="2886" max="2887" width="12.8515625" style="1" bestFit="1" customWidth="1"/>
    <col min="2888" max="2888" width="9.421875" style="1" bestFit="1" customWidth="1"/>
    <col min="2889" max="2892" width="9.140625" style="1" customWidth="1"/>
    <col min="2893" max="2893" width="9.421875" style="1" bestFit="1" customWidth="1"/>
    <col min="2894" max="2895" width="12.8515625" style="1" bestFit="1" customWidth="1"/>
    <col min="2896" max="2896" width="9.421875" style="1" bestFit="1" customWidth="1"/>
    <col min="2897" max="2900" width="9.140625" style="1" customWidth="1"/>
    <col min="2901" max="2901" width="9.421875" style="1" bestFit="1" customWidth="1"/>
    <col min="2902" max="2903" width="12.8515625" style="1" bestFit="1" customWidth="1"/>
    <col min="2904" max="2904" width="9.421875" style="1" bestFit="1" customWidth="1"/>
    <col min="2905" max="2908" width="9.140625" style="1" customWidth="1"/>
    <col min="2909" max="2909" width="9.421875" style="1" bestFit="1" customWidth="1"/>
    <col min="2910" max="2911" width="12.8515625" style="1" bestFit="1" customWidth="1"/>
    <col min="2912" max="2912" width="9.421875" style="1" bestFit="1" customWidth="1"/>
    <col min="2913" max="2916" width="9.140625" style="1" customWidth="1"/>
    <col min="2917" max="2917" width="9.421875" style="1" bestFit="1" customWidth="1"/>
    <col min="2918" max="2919" width="12.8515625" style="1" bestFit="1" customWidth="1"/>
    <col min="2920" max="2920" width="9.421875" style="1" bestFit="1" customWidth="1"/>
    <col min="2921" max="2924" width="9.140625" style="1" customWidth="1"/>
    <col min="2925" max="2925" width="9.421875" style="1" bestFit="1" customWidth="1"/>
    <col min="2926" max="2927" width="12.8515625" style="1" bestFit="1" customWidth="1"/>
    <col min="2928" max="2928" width="9.421875" style="1" bestFit="1" customWidth="1"/>
    <col min="2929" max="2932" width="9.140625" style="1" customWidth="1"/>
    <col min="2933" max="2933" width="9.421875" style="1" bestFit="1" customWidth="1"/>
    <col min="2934" max="2935" width="12.8515625" style="1" bestFit="1" customWidth="1"/>
    <col min="2936" max="2936" width="9.421875" style="1" bestFit="1" customWidth="1"/>
    <col min="2937" max="2940" width="9.140625" style="1" customWidth="1"/>
    <col min="2941" max="2941" width="9.421875" style="1" bestFit="1" customWidth="1"/>
    <col min="2942" max="2943" width="12.8515625" style="1" bestFit="1" customWidth="1"/>
    <col min="2944" max="2944" width="9.421875" style="1" bestFit="1" customWidth="1"/>
    <col min="2945" max="2948" width="9.140625" style="1" customWidth="1"/>
    <col min="2949" max="2949" width="9.421875" style="1" bestFit="1" customWidth="1"/>
    <col min="2950" max="2951" width="12.8515625" style="1" bestFit="1" customWidth="1"/>
    <col min="2952" max="2952" width="9.421875" style="1" bestFit="1" customWidth="1"/>
    <col min="2953" max="2956" width="9.140625" style="1" customWidth="1"/>
    <col min="2957" max="2957" width="9.421875" style="1" bestFit="1" customWidth="1"/>
    <col min="2958" max="2959" width="12.8515625" style="1" bestFit="1" customWidth="1"/>
    <col min="2960" max="2960" width="9.421875" style="1" bestFit="1" customWidth="1"/>
    <col min="2961" max="2964" width="9.140625" style="1" customWidth="1"/>
    <col min="2965" max="2965" width="9.421875" style="1" bestFit="1" customWidth="1"/>
    <col min="2966" max="2967" width="12.8515625" style="1" bestFit="1" customWidth="1"/>
    <col min="2968" max="2968" width="9.421875" style="1" bestFit="1" customWidth="1"/>
    <col min="2969" max="2972" width="9.140625" style="1" customWidth="1"/>
    <col min="2973" max="2973" width="9.421875" style="1" bestFit="1" customWidth="1"/>
    <col min="2974" max="2975" width="12.8515625" style="1" bestFit="1" customWidth="1"/>
    <col min="2976" max="2976" width="9.421875" style="1" bestFit="1" customWidth="1"/>
    <col min="2977" max="2980" width="9.140625" style="1" customWidth="1"/>
    <col min="2981" max="2981" width="9.421875" style="1" bestFit="1" customWidth="1"/>
    <col min="2982" max="2983" width="12.8515625" style="1" bestFit="1" customWidth="1"/>
    <col min="2984" max="2984" width="9.421875" style="1" bestFit="1" customWidth="1"/>
    <col min="2985" max="2988" width="9.140625" style="1" customWidth="1"/>
    <col min="2989" max="2989" width="9.421875" style="1" bestFit="1" customWidth="1"/>
    <col min="2990" max="2991" width="12.8515625" style="1" bestFit="1" customWidth="1"/>
    <col min="2992" max="2992" width="9.421875" style="1" bestFit="1" customWidth="1"/>
    <col min="2993" max="2996" width="9.140625" style="1" customWidth="1"/>
    <col min="2997" max="2997" width="9.421875" style="1" bestFit="1" customWidth="1"/>
    <col min="2998" max="2999" width="12.8515625" style="1" bestFit="1" customWidth="1"/>
    <col min="3000" max="3000" width="9.421875" style="1" bestFit="1" customWidth="1"/>
    <col min="3001" max="3004" width="9.140625" style="1" customWidth="1"/>
    <col min="3005" max="3005" width="9.421875" style="1" bestFit="1" customWidth="1"/>
    <col min="3006" max="3007" width="12.8515625" style="1" bestFit="1" customWidth="1"/>
    <col min="3008" max="3008" width="9.421875" style="1" bestFit="1" customWidth="1"/>
    <col min="3009" max="3012" width="9.140625" style="1" customWidth="1"/>
    <col min="3013" max="3013" width="9.421875" style="1" bestFit="1" customWidth="1"/>
    <col min="3014" max="3015" width="12.8515625" style="1" bestFit="1" customWidth="1"/>
    <col min="3016" max="3016" width="9.421875" style="1" bestFit="1" customWidth="1"/>
    <col min="3017" max="3020" width="9.140625" style="1" customWidth="1"/>
    <col min="3021" max="3021" width="9.421875" style="1" bestFit="1" customWidth="1"/>
    <col min="3022" max="3023" width="12.8515625" style="1" bestFit="1" customWidth="1"/>
    <col min="3024" max="3024" width="9.421875" style="1" bestFit="1" customWidth="1"/>
    <col min="3025" max="3028" width="9.140625" style="1" customWidth="1"/>
    <col min="3029" max="3029" width="9.421875" style="1" bestFit="1" customWidth="1"/>
    <col min="3030" max="3031" width="12.8515625" style="1" bestFit="1" customWidth="1"/>
    <col min="3032" max="3032" width="9.421875" style="1" bestFit="1" customWidth="1"/>
    <col min="3033" max="3036" width="9.140625" style="1" customWidth="1"/>
    <col min="3037" max="3037" width="9.421875" style="1" bestFit="1" customWidth="1"/>
    <col min="3038" max="3039" width="12.8515625" style="1" bestFit="1" customWidth="1"/>
    <col min="3040" max="3040" width="9.421875" style="1" bestFit="1" customWidth="1"/>
    <col min="3041" max="3044" width="9.140625" style="1" customWidth="1"/>
    <col min="3045" max="3045" width="9.421875" style="1" bestFit="1" customWidth="1"/>
    <col min="3046" max="3047" width="12.8515625" style="1" bestFit="1" customWidth="1"/>
    <col min="3048" max="3048" width="9.421875" style="1" bestFit="1" customWidth="1"/>
    <col min="3049" max="3052" width="9.140625" style="1" customWidth="1"/>
    <col min="3053" max="3053" width="9.421875" style="1" bestFit="1" customWidth="1"/>
    <col min="3054" max="3055" width="12.8515625" style="1" bestFit="1" customWidth="1"/>
    <col min="3056" max="3056" width="9.421875" style="1" bestFit="1" customWidth="1"/>
    <col min="3057" max="3060" width="9.140625" style="1" customWidth="1"/>
    <col min="3061" max="3061" width="9.421875" style="1" bestFit="1" customWidth="1"/>
    <col min="3062" max="3063" width="12.8515625" style="1" bestFit="1" customWidth="1"/>
    <col min="3064" max="3064" width="9.421875" style="1" bestFit="1" customWidth="1"/>
    <col min="3065" max="3068" width="9.140625" style="1" customWidth="1"/>
    <col min="3069" max="3069" width="11.57421875" style="1" customWidth="1"/>
    <col min="3070" max="3070" width="16.00390625" style="1" customWidth="1"/>
    <col min="3071" max="3071" width="86.57421875" style="1" customWidth="1"/>
    <col min="3072" max="3072" width="10.140625" style="1" customWidth="1"/>
    <col min="3073" max="3073" width="18.28125" style="1" customWidth="1"/>
    <col min="3074" max="3075" width="9.140625" style="1" hidden="1" customWidth="1"/>
    <col min="3076" max="3076" width="21.421875" style="1" customWidth="1"/>
    <col min="3077" max="3078" width="9.140625" style="1" hidden="1" customWidth="1"/>
    <col min="3079" max="3079" width="25.7109375" style="1" customWidth="1"/>
    <col min="3080" max="3080" width="9.140625" style="1" hidden="1" customWidth="1"/>
    <col min="3081" max="3081" width="4.7109375" style="1" customWidth="1"/>
    <col min="3082" max="3088" width="9.140625" style="1" hidden="1" customWidth="1"/>
    <col min="3089" max="3089" width="15.57421875" style="1" customWidth="1"/>
    <col min="3090" max="3090" width="18.7109375" style="1" customWidth="1"/>
    <col min="3091" max="3091" width="25.7109375" style="1" customWidth="1"/>
    <col min="3092" max="3092" width="15.57421875" style="1" customWidth="1"/>
    <col min="3093" max="3093" width="18.7109375" style="1" customWidth="1"/>
    <col min="3094" max="3094" width="25.7109375" style="1" customWidth="1"/>
    <col min="3095" max="3095" width="15.57421875" style="1" customWidth="1"/>
    <col min="3096" max="3096" width="18.7109375" style="1" customWidth="1"/>
    <col min="3097" max="3097" width="25.7109375" style="1" customWidth="1"/>
    <col min="3098" max="3098" width="9.140625" style="1" customWidth="1"/>
    <col min="3099" max="3099" width="17.421875" style="1" customWidth="1"/>
    <col min="3100" max="3100" width="9.140625" style="1" customWidth="1"/>
    <col min="3101" max="3101" width="9.421875" style="1" bestFit="1" customWidth="1"/>
    <col min="3102" max="3103" width="12.8515625" style="1" bestFit="1" customWidth="1"/>
    <col min="3104" max="3104" width="9.421875" style="1" bestFit="1" customWidth="1"/>
    <col min="3105" max="3108" width="9.140625" style="1" customWidth="1"/>
    <col min="3109" max="3109" width="9.421875" style="1" bestFit="1" customWidth="1"/>
    <col min="3110" max="3111" width="12.8515625" style="1" bestFit="1" customWidth="1"/>
    <col min="3112" max="3112" width="9.421875" style="1" bestFit="1" customWidth="1"/>
    <col min="3113" max="3116" width="9.140625" style="1" customWidth="1"/>
    <col min="3117" max="3117" width="9.421875" style="1" bestFit="1" customWidth="1"/>
    <col min="3118" max="3119" width="12.8515625" style="1" bestFit="1" customWidth="1"/>
    <col min="3120" max="3120" width="9.421875" style="1" bestFit="1" customWidth="1"/>
    <col min="3121" max="3124" width="9.140625" style="1" customWidth="1"/>
    <col min="3125" max="3125" width="9.421875" style="1" bestFit="1" customWidth="1"/>
    <col min="3126" max="3127" width="12.8515625" style="1" bestFit="1" customWidth="1"/>
    <col min="3128" max="3128" width="9.421875" style="1" bestFit="1" customWidth="1"/>
    <col min="3129" max="3132" width="9.140625" style="1" customWidth="1"/>
    <col min="3133" max="3133" width="9.421875" style="1" bestFit="1" customWidth="1"/>
    <col min="3134" max="3135" width="12.8515625" style="1" bestFit="1" customWidth="1"/>
    <col min="3136" max="3136" width="9.421875" style="1" bestFit="1" customWidth="1"/>
    <col min="3137" max="3140" width="9.140625" style="1" customWidth="1"/>
    <col min="3141" max="3141" width="9.421875" style="1" bestFit="1" customWidth="1"/>
    <col min="3142" max="3143" width="12.8515625" style="1" bestFit="1" customWidth="1"/>
    <col min="3144" max="3144" width="9.421875" style="1" bestFit="1" customWidth="1"/>
    <col min="3145" max="3148" width="9.140625" style="1" customWidth="1"/>
    <col min="3149" max="3149" width="9.421875" style="1" bestFit="1" customWidth="1"/>
    <col min="3150" max="3151" width="12.8515625" style="1" bestFit="1" customWidth="1"/>
    <col min="3152" max="3152" width="9.421875" style="1" bestFit="1" customWidth="1"/>
    <col min="3153" max="3156" width="9.140625" style="1" customWidth="1"/>
    <col min="3157" max="3157" width="9.421875" style="1" bestFit="1" customWidth="1"/>
    <col min="3158" max="3159" width="12.8515625" style="1" bestFit="1" customWidth="1"/>
    <col min="3160" max="3160" width="9.421875" style="1" bestFit="1" customWidth="1"/>
    <col min="3161" max="3164" width="9.140625" style="1" customWidth="1"/>
    <col min="3165" max="3165" width="9.421875" style="1" bestFit="1" customWidth="1"/>
    <col min="3166" max="3167" width="12.8515625" style="1" bestFit="1" customWidth="1"/>
    <col min="3168" max="3168" width="9.421875" style="1" bestFit="1" customWidth="1"/>
    <col min="3169" max="3172" width="9.140625" style="1" customWidth="1"/>
    <col min="3173" max="3173" width="9.421875" style="1" bestFit="1" customWidth="1"/>
    <col min="3174" max="3175" width="12.8515625" style="1" bestFit="1" customWidth="1"/>
    <col min="3176" max="3176" width="9.421875" style="1" bestFit="1" customWidth="1"/>
    <col min="3177" max="3180" width="9.140625" style="1" customWidth="1"/>
    <col min="3181" max="3181" width="9.421875" style="1" bestFit="1" customWidth="1"/>
    <col min="3182" max="3183" width="12.8515625" style="1" bestFit="1" customWidth="1"/>
    <col min="3184" max="3184" width="9.421875" style="1" bestFit="1" customWidth="1"/>
    <col min="3185" max="3188" width="9.140625" style="1" customWidth="1"/>
    <col min="3189" max="3189" width="9.421875" style="1" bestFit="1" customWidth="1"/>
    <col min="3190" max="3191" width="12.8515625" style="1" bestFit="1" customWidth="1"/>
    <col min="3192" max="3192" width="9.421875" style="1" bestFit="1" customWidth="1"/>
    <col min="3193" max="3196" width="9.140625" style="1" customWidth="1"/>
    <col min="3197" max="3197" width="9.421875" style="1" bestFit="1" customWidth="1"/>
    <col min="3198" max="3199" width="12.8515625" style="1" bestFit="1" customWidth="1"/>
    <col min="3200" max="3200" width="9.421875" style="1" bestFit="1" customWidth="1"/>
    <col min="3201" max="3204" width="9.140625" style="1" customWidth="1"/>
    <col min="3205" max="3205" width="9.421875" style="1" bestFit="1" customWidth="1"/>
    <col min="3206" max="3207" width="12.8515625" style="1" bestFit="1" customWidth="1"/>
    <col min="3208" max="3208" width="9.421875" style="1" bestFit="1" customWidth="1"/>
    <col min="3209" max="3212" width="9.140625" style="1" customWidth="1"/>
    <col min="3213" max="3213" width="9.421875" style="1" bestFit="1" customWidth="1"/>
    <col min="3214" max="3215" width="12.8515625" style="1" bestFit="1" customWidth="1"/>
    <col min="3216" max="3216" width="9.421875" style="1" bestFit="1" customWidth="1"/>
    <col min="3217" max="3220" width="9.140625" style="1" customWidth="1"/>
    <col min="3221" max="3221" width="9.421875" style="1" bestFit="1" customWidth="1"/>
    <col min="3222" max="3223" width="12.8515625" style="1" bestFit="1" customWidth="1"/>
    <col min="3224" max="3224" width="9.421875" style="1" bestFit="1" customWidth="1"/>
    <col min="3225" max="3228" width="9.140625" style="1" customWidth="1"/>
    <col min="3229" max="3229" width="9.421875" style="1" bestFit="1" customWidth="1"/>
    <col min="3230" max="3231" width="12.8515625" style="1" bestFit="1" customWidth="1"/>
    <col min="3232" max="3232" width="9.421875" style="1" bestFit="1" customWidth="1"/>
    <col min="3233" max="3236" width="9.140625" style="1" customWidth="1"/>
    <col min="3237" max="3237" width="9.421875" style="1" bestFit="1" customWidth="1"/>
    <col min="3238" max="3239" width="12.8515625" style="1" bestFit="1" customWidth="1"/>
    <col min="3240" max="3240" width="9.421875" style="1" bestFit="1" customWidth="1"/>
    <col min="3241" max="3244" width="9.140625" style="1" customWidth="1"/>
    <col min="3245" max="3245" width="9.421875" style="1" bestFit="1" customWidth="1"/>
    <col min="3246" max="3247" width="12.8515625" style="1" bestFit="1" customWidth="1"/>
    <col min="3248" max="3248" width="9.421875" style="1" bestFit="1" customWidth="1"/>
    <col min="3249" max="3252" width="9.140625" style="1" customWidth="1"/>
    <col min="3253" max="3253" width="9.421875" style="1" bestFit="1" customWidth="1"/>
    <col min="3254" max="3255" width="12.8515625" style="1" bestFit="1" customWidth="1"/>
    <col min="3256" max="3256" width="9.421875" style="1" bestFit="1" customWidth="1"/>
    <col min="3257" max="3260" width="9.140625" style="1" customWidth="1"/>
    <col min="3261" max="3261" width="9.421875" style="1" bestFit="1" customWidth="1"/>
    <col min="3262" max="3263" width="12.8515625" style="1" bestFit="1" customWidth="1"/>
    <col min="3264" max="3264" width="9.421875" style="1" bestFit="1" customWidth="1"/>
    <col min="3265" max="3268" width="9.140625" style="1" customWidth="1"/>
    <col min="3269" max="3269" width="9.421875" style="1" bestFit="1" customWidth="1"/>
    <col min="3270" max="3271" width="12.8515625" style="1" bestFit="1" customWidth="1"/>
    <col min="3272" max="3272" width="9.421875" style="1" bestFit="1" customWidth="1"/>
    <col min="3273" max="3276" width="9.140625" style="1" customWidth="1"/>
    <col min="3277" max="3277" width="9.421875" style="1" bestFit="1" customWidth="1"/>
    <col min="3278" max="3279" width="12.8515625" style="1" bestFit="1" customWidth="1"/>
    <col min="3280" max="3280" width="9.421875" style="1" bestFit="1" customWidth="1"/>
    <col min="3281" max="3284" width="9.140625" style="1" customWidth="1"/>
    <col min="3285" max="3285" width="9.421875" style="1" bestFit="1" customWidth="1"/>
    <col min="3286" max="3287" width="12.8515625" style="1" bestFit="1" customWidth="1"/>
    <col min="3288" max="3288" width="9.421875" style="1" bestFit="1" customWidth="1"/>
    <col min="3289" max="3292" width="9.140625" style="1" customWidth="1"/>
    <col min="3293" max="3293" width="9.421875" style="1" bestFit="1" customWidth="1"/>
    <col min="3294" max="3295" width="12.8515625" style="1" bestFit="1" customWidth="1"/>
    <col min="3296" max="3296" width="9.421875" style="1" bestFit="1" customWidth="1"/>
    <col min="3297" max="3300" width="9.140625" style="1" customWidth="1"/>
    <col min="3301" max="3301" width="9.421875" style="1" bestFit="1" customWidth="1"/>
    <col min="3302" max="3303" width="12.8515625" style="1" bestFit="1" customWidth="1"/>
    <col min="3304" max="3304" width="9.421875" style="1" bestFit="1" customWidth="1"/>
    <col min="3305" max="3308" width="9.140625" style="1" customWidth="1"/>
    <col min="3309" max="3309" width="9.421875" style="1" bestFit="1" customWidth="1"/>
    <col min="3310" max="3311" width="12.8515625" style="1" bestFit="1" customWidth="1"/>
    <col min="3312" max="3312" width="9.421875" style="1" bestFit="1" customWidth="1"/>
    <col min="3313" max="3316" width="9.140625" style="1" customWidth="1"/>
    <col min="3317" max="3317" width="9.421875" style="1" bestFit="1" customWidth="1"/>
    <col min="3318" max="3319" width="12.8515625" style="1" bestFit="1" customWidth="1"/>
    <col min="3320" max="3320" width="9.421875" style="1" bestFit="1" customWidth="1"/>
    <col min="3321" max="3324" width="9.140625" style="1" customWidth="1"/>
    <col min="3325" max="3325" width="11.57421875" style="1" customWidth="1"/>
    <col min="3326" max="3326" width="16.00390625" style="1" customWidth="1"/>
    <col min="3327" max="3327" width="86.57421875" style="1" customWidth="1"/>
    <col min="3328" max="3328" width="10.140625" style="1" customWidth="1"/>
    <col min="3329" max="3329" width="18.28125" style="1" customWidth="1"/>
    <col min="3330" max="3331" width="9.140625" style="1" hidden="1" customWidth="1"/>
    <col min="3332" max="3332" width="21.421875" style="1" customWidth="1"/>
    <col min="3333" max="3334" width="9.140625" style="1" hidden="1" customWidth="1"/>
    <col min="3335" max="3335" width="25.7109375" style="1" customWidth="1"/>
    <col min="3336" max="3336" width="9.140625" style="1" hidden="1" customWidth="1"/>
    <col min="3337" max="3337" width="4.7109375" style="1" customWidth="1"/>
    <col min="3338" max="3344" width="9.140625" style="1" hidden="1" customWidth="1"/>
    <col min="3345" max="3345" width="15.57421875" style="1" customWidth="1"/>
    <col min="3346" max="3346" width="18.7109375" style="1" customWidth="1"/>
    <col min="3347" max="3347" width="25.7109375" style="1" customWidth="1"/>
    <col min="3348" max="3348" width="15.57421875" style="1" customWidth="1"/>
    <col min="3349" max="3349" width="18.7109375" style="1" customWidth="1"/>
    <col min="3350" max="3350" width="25.7109375" style="1" customWidth="1"/>
    <col min="3351" max="3351" width="15.57421875" style="1" customWidth="1"/>
    <col min="3352" max="3352" width="18.7109375" style="1" customWidth="1"/>
    <col min="3353" max="3353" width="25.7109375" style="1" customWidth="1"/>
    <col min="3354" max="3354" width="9.140625" style="1" customWidth="1"/>
    <col min="3355" max="3355" width="17.421875" style="1" customWidth="1"/>
    <col min="3356" max="3356" width="9.140625" style="1" customWidth="1"/>
    <col min="3357" max="3357" width="9.421875" style="1" bestFit="1" customWidth="1"/>
    <col min="3358" max="3359" width="12.8515625" style="1" bestFit="1" customWidth="1"/>
    <col min="3360" max="3360" width="9.421875" style="1" bestFit="1" customWidth="1"/>
    <col min="3361" max="3364" width="9.140625" style="1" customWidth="1"/>
    <col min="3365" max="3365" width="9.421875" style="1" bestFit="1" customWidth="1"/>
    <col min="3366" max="3367" width="12.8515625" style="1" bestFit="1" customWidth="1"/>
    <col min="3368" max="3368" width="9.421875" style="1" bestFit="1" customWidth="1"/>
    <col min="3369" max="3372" width="9.140625" style="1" customWidth="1"/>
    <col min="3373" max="3373" width="9.421875" style="1" bestFit="1" customWidth="1"/>
    <col min="3374" max="3375" width="12.8515625" style="1" bestFit="1" customWidth="1"/>
    <col min="3376" max="3376" width="9.421875" style="1" bestFit="1" customWidth="1"/>
    <col min="3377" max="3380" width="9.140625" style="1" customWidth="1"/>
    <col min="3381" max="3381" width="9.421875" style="1" bestFit="1" customWidth="1"/>
    <col min="3382" max="3383" width="12.8515625" style="1" bestFit="1" customWidth="1"/>
    <col min="3384" max="3384" width="9.421875" style="1" bestFit="1" customWidth="1"/>
    <col min="3385" max="3388" width="9.140625" style="1" customWidth="1"/>
    <col min="3389" max="3389" width="9.421875" style="1" bestFit="1" customWidth="1"/>
    <col min="3390" max="3391" width="12.8515625" style="1" bestFit="1" customWidth="1"/>
    <col min="3392" max="3392" width="9.421875" style="1" bestFit="1" customWidth="1"/>
    <col min="3393" max="3396" width="9.140625" style="1" customWidth="1"/>
    <col min="3397" max="3397" width="9.421875" style="1" bestFit="1" customWidth="1"/>
    <col min="3398" max="3399" width="12.8515625" style="1" bestFit="1" customWidth="1"/>
    <col min="3400" max="3400" width="9.421875" style="1" bestFit="1" customWidth="1"/>
    <col min="3401" max="3404" width="9.140625" style="1" customWidth="1"/>
    <col min="3405" max="3405" width="9.421875" style="1" bestFit="1" customWidth="1"/>
    <col min="3406" max="3407" width="12.8515625" style="1" bestFit="1" customWidth="1"/>
    <col min="3408" max="3408" width="9.421875" style="1" bestFit="1" customWidth="1"/>
    <col min="3409" max="3412" width="9.140625" style="1" customWidth="1"/>
    <col min="3413" max="3413" width="9.421875" style="1" bestFit="1" customWidth="1"/>
    <col min="3414" max="3415" width="12.8515625" style="1" bestFit="1" customWidth="1"/>
    <col min="3416" max="3416" width="9.421875" style="1" bestFit="1" customWidth="1"/>
    <col min="3417" max="3420" width="9.140625" style="1" customWidth="1"/>
    <col min="3421" max="3421" width="9.421875" style="1" bestFit="1" customWidth="1"/>
    <col min="3422" max="3423" width="12.8515625" style="1" bestFit="1" customWidth="1"/>
    <col min="3424" max="3424" width="9.421875" style="1" bestFit="1" customWidth="1"/>
    <col min="3425" max="3428" width="9.140625" style="1" customWidth="1"/>
    <col min="3429" max="3429" width="9.421875" style="1" bestFit="1" customWidth="1"/>
    <col min="3430" max="3431" width="12.8515625" style="1" bestFit="1" customWidth="1"/>
    <col min="3432" max="3432" width="9.421875" style="1" bestFit="1" customWidth="1"/>
    <col min="3433" max="3436" width="9.140625" style="1" customWidth="1"/>
    <col min="3437" max="3437" width="9.421875" style="1" bestFit="1" customWidth="1"/>
    <col min="3438" max="3439" width="12.8515625" style="1" bestFit="1" customWidth="1"/>
    <col min="3440" max="3440" width="9.421875" style="1" bestFit="1" customWidth="1"/>
    <col min="3441" max="3444" width="9.140625" style="1" customWidth="1"/>
    <col min="3445" max="3445" width="9.421875" style="1" bestFit="1" customWidth="1"/>
    <col min="3446" max="3447" width="12.8515625" style="1" bestFit="1" customWidth="1"/>
    <col min="3448" max="3448" width="9.421875" style="1" bestFit="1" customWidth="1"/>
    <col min="3449" max="3452" width="9.140625" style="1" customWidth="1"/>
    <col min="3453" max="3453" width="9.421875" style="1" bestFit="1" customWidth="1"/>
    <col min="3454" max="3455" width="12.8515625" style="1" bestFit="1" customWidth="1"/>
    <col min="3456" max="3456" width="9.421875" style="1" bestFit="1" customWidth="1"/>
    <col min="3457" max="3460" width="9.140625" style="1" customWidth="1"/>
    <col min="3461" max="3461" width="9.421875" style="1" bestFit="1" customWidth="1"/>
    <col min="3462" max="3463" width="12.8515625" style="1" bestFit="1" customWidth="1"/>
    <col min="3464" max="3464" width="9.421875" style="1" bestFit="1" customWidth="1"/>
    <col min="3465" max="3468" width="9.140625" style="1" customWidth="1"/>
    <col min="3469" max="3469" width="9.421875" style="1" bestFit="1" customWidth="1"/>
    <col min="3470" max="3471" width="12.8515625" style="1" bestFit="1" customWidth="1"/>
    <col min="3472" max="3472" width="9.421875" style="1" bestFit="1" customWidth="1"/>
    <col min="3473" max="3476" width="9.140625" style="1" customWidth="1"/>
    <col min="3477" max="3477" width="9.421875" style="1" bestFit="1" customWidth="1"/>
    <col min="3478" max="3479" width="12.8515625" style="1" bestFit="1" customWidth="1"/>
    <col min="3480" max="3480" width="9.421875" style="1" bestFit="1" customWidth="1"/>
    <col min="3481" max="3484" width="9.140625" style="1" customWidth="1"/>
    <col min="3485" max="3485" width="9.421875" style="1" bestFit="1" customWidth="1"/>
    <col min="3486" max="3487" width="12.8515625" style="1" bestFit="1" customWidth="1"/>
    <col min="3488" max="3488" width="9.421875" style="1" bestFit="1" customWidth="1"/>
    <col min="3489" max="3492" width="9.140625" style="1" customWidth="1"/>
    <col min="3493" max="3493" width="9.421875" style="1" bestFit="1" customWidth="1"/>
    <col min="3494" max="3495" width="12.8515625" style="1" bestFit="1" customWidth="1"/>
    <col min="3496" max="3496" width="9.421875" style="1" bestFit="1" customWidth="1"/>
    <col min="3497" max="3500" width="9.140625" style="1" customWidth="1"/>
    <col min="3501" max="3501" width="9.421875" style="1" bestFit="1" customWidth="1"/>
    <col min="3502" max="3503" width="12.8515625" style="1" bestFit="1" customWidth="1"/>
    <col min="3504" max="3504" width="9.421875" style="1" bestFit="1" customWidth="1"/>
    <col min="3505" max="3508" width="9.140625" style="1" customWidth="1"/>
    <col min="3509" max="3509" width="9.421875" style="1" bestFit="1" customWidth="1"/>
    <col min="3510" max="3511" width="12.8515625" style="1" bestFit="1" customWidth="1"/>
    <col min="3512" max="3512" width="9.421875" style="1" bestFit="1" customWidth="1"/>
    <col min="3513" max="3516" width="9.140625" style="1" customWidth="1"/>
    <col min="3517" max="3517" width="9.421875" style="1" bestFit="1" customWidth="1"/>
    <col min="3518" max="3519" width="12.8515625" style="1" bestFit="1" customWidth="1"/>
    <col min="3520" max="3520" width="9.421875" style="1" bestFit="1" customWidth="1"/>
    <col min="3521" max="3524" width="9.140625" style="1" customWidth="1"/>
    <col min="3525" max="3525" width="9.421875" style="1" bestFit="1" customWidth="1"/>
    <col min="3526" max="3527" width="12.8515625" style="1" bestFit="1" customWidth="1"/>
    <col min="3528" max="3528" width="9.421875" style="1" bestFit="1" customWidth="1"/>
    <col min="3529" max="3532" width="9.140625" style="1" customWidth="1"/>
    <col min="3533" max="3533" width="9.421875" style="1" bestFit="1" customWidth="1"/>
    <col min="3534" max="3535" width="12.8515625" style="1" bestFit="1" customWidth="1"/>
    <col min="3536" max="3536" width="9.421875" style="1" bestFit="1" customWidth="1"/>
    <col min="3537" max="3540" width="9.140625" style="1" customWidth="1"/>
    <col min="3541" max="3541" width="9.421875" style="1" bestFit="1" customWidth="1"/>
    <col min="3542" max="3543" width="12.8515625" style="1" bestFit="1" customWidth="1"/>
    <col min="3544" max="3544" width="9.421875" style="1" bestFit="1" customWidth="1"/>
    <col min="3545" max="3548" width="9.140625" style="1" customWidth="1"/>
    <col min="3549" max="3549" width="9.421875" style="1" bestFit="1" customWidth="1"/>
    <col min="3550" max="3551" width="12.8515625" style="1" bestFit="1" customWidth="1"/>
    <col min="3552" max="3552" width="9.421875" style="1" bestFit="1" customWidth="1"/>
    <col min="3553" max="3556" width="9.140625" style="1" customWidth="1"/>
    <col min="3557" max="3557" width="9.421875" style="1" bestFit="1" customWidth="1"/>
    <col min="3558" max="3559" width="12.8515625" style="1" bestFit="1" customWidth="1"/>
    <col min="3560" max="3560" width="9.421875" style="1" bestFit="1" customWidth="1"/>
    <col min="3561" max="3564" width="9.140625" style="1" customWidth="1"/>
    <col min="3565" max="3565" width="9.421875" style="1" bestFit="1" customWidth="1"/>
    <col min="3566" max="3567" width="12.8515625" style="1" bestFit="1" customWidth="1"/>
    <col min="3568" max="3568" width="9.421875" style="1" bestFit="1" customWidth="1"/>
    <col min="3569" max="3572" width="9.140625" style="1" customWidth="1"/>
    <col min="3573" max="3573" width="9.421875" style="1" bestFit="1" customWidth="1"/>
    <col min="3574" max="3575" width="12.8515625" style="1" bestFit="1" customWidth="1"/>
    <col min="3576" max="3576" width="9.421875" style="1" bestFit="1" customWidth="1"/>
    <col min="3577" max="3580" width="9.140625" style="1" customWidth="1"/>
    <col min="3581" max="3581" width="11.57421875" style="1" customWidth="1"/>
    <col min="3582" max="3582" width="16.00390625" style="1" customWidth="1"/>
    <col min="3583" max="3583" width="86.57421875" style="1" customWidth="1"/>
    <col min="3584" max="3584" width="10.140625" style="1" customWidth="1"/>
    <col min="3585" max="3585" width="18.28125" style="1" customWidth="1"/>
    <col min="3586" max="3587" width="9.140625" style="1" hidden="1" customWidth="1"/>
    <col min="3588" max="3588" width="21.421875" style="1" customWidth="1"/>
    <col min="3589" max="3590" width="9.140625" style="1" hidden="1" customWidth="1"/>
    <col min="3591" max="3591" width="25.7109375" style="1" customWidth="1"/>
    <col min="3592" max="3592" width="9.140625" style="1" hidden="1" customWidth="1"/>
    <col min="3593" max="3593" width="4.7109375" style="1" customWidth="1"/>
    <col min="3594" max="3600" width="9.140625" style="1" hidden="1" customWidth="1"/>
    <col min="3601" max="3601" width="15.57421875" style="1" customWidth="1"/>
    <col min="3602" max="3602" width="18.7109375" style="1" customWidth="1"/>
    <col min="3603" max="3603" width="25.7109375" style="1" customWidth="1"/>
    <col min="3604" max="3604" width="15.57421875" style="1" customWidth="1"/>
    <col min="3605" max="3605" width="18.7109375" style="1" customWidth="1"/>
    <col min="3606" max="3606" width="25.7109375" style="1" customWidth="1"/>
    <col min="3607" max="3607" width="15.57421875" style="1" customWidth="1"/>
    <col min="3608" max="3608" width="18.7109375" style="1" customWidth="1"/>
    <col min="3609" max="3609" width="25.7109375" style="1" customWidth="1"/>
    <col min="3610" max="3610" width="9.140625" style="1" customWidth="1"/>
    <col min="3611" max="3611" width="17.421875" style="1" customWidth="1"/>
    <col min="3612" max="3612" width="9.140625" style="1" customWidth="1"/>
    <col min="3613" max="3613" width="9.421875" style="1" bestFit="1" customWidth="1"/>
    <col min="3614" max="3615" width="12.8515625" style="1" bestFit="1" customWidth="1"/>
    <col min="3616" max="3616" width="9.421875" style="1" bestFit="1" customWidth="1"/>
    <col min="3617" max="3620" width="9.140625" style="1" customWidth="1"/>
    <col min="3621" max="3621" width="9.421875" style="1" bestFit="1" customWidth="1"/>
    <col min="3622" max="3623" width="12.8515625" style="1" bestFit="1" customWidth="1"/>
    <col min="3624" max="3624" width="9.421875" style="1" bestFit="1" customWidth="1"/>
    <col min="3625" max="3628" width="9.140625" style="1" customWidth="1"/>
    <col min="3629" max="3629" width="9.421875" style="1" bestFit="1" customWidth="1"/>
    <col min="3630" max="3631" width="12.8515625" style="1" bestFit="1" customWidth="1"/>
    <col min="3632" max="3632" width="9.421875" style="1" bestFit="1" customWidth="1"/>
    <col min="3633" max="3636" width="9.140625" style="1" customWidth="1"/>
    <col min="3637" max="3637" width="9.421875" style="1" bestFit="1" customWidth="1"/>
    <col min="3638" max="3639" width="12.8515625" style="1" bestFit="1" customWidth="1"/>
    <col min="3640" max="3640" width="9.421875" style="1" bestFit="1" customWidth="1"/>
    <col min="3641" max="3644" width="9.140625" style="1" customWidth="1"/>
    <col min="3645" max="3645" width="9.421875" style="1" bestFit="1" customWidth="1"/>
    <col min="3646" max="3647" width="12.8515625" style="1" bestFit="1" customWidth="1"/>
    <col min="3648" max="3648" width="9.421875" style="1" bestFit="1" customWidth="1"/>
    <col min="3649" max="3652" width="9.140625" style="1" customWidth="1"/>
    <col min="3653" max="3653" width="9.421875" style="1" bestFit="1" customWidth="1"/>
    <col min="3654" max="3655" width="12.8515625" style="1" bestFit="1" customWidth="1"/>
    <col min="3656" max="3656" width="9.421875" style="1" bestFit="1" customWidth="1"/>
    <col min="3657" max="3660" width="9.140625" style="1" customWidth="1"/>
    <col min="3661" max="3661" width="9.421875" style="1" bestFit="1" customWidth="1"/>
    <col min="3662" max="3663" width="12.8515625" style="1" bestFit="1" customWidth="1"/>
    <col min="3664" max="3664" width="9.421875" style="1" bestFit="1" customWidth="1"/>
    <col min="3665" max="3668" width="9.140625" style="1" customWidth="1"/>
    <col min="3669" max="3669" width="9.421875" style="1" bestFit="1" customWidth="1"/>
    <col min="3670" max="3671" width="12.8515625" style="1" bestFit="1" customWidth="1"/>
    <col min="3672" max="3672" width="9.421875" style="1" bestFit="1" customWidth="1"/>
    <col min="3673" max="3676" width="9.140625" style="1" customWidth="1"/>
    <col min="3677" max="3677" width="9.421875" style="1" bestFit="1" customWidth="1"/>
    <col min="3678" max="3679" width="12.8515625" style="1" bestFit="1" customWidth="1"/>
    <col min="3680" max="3680" width="9.421875" style="1" bestFit="1" customWidth="1"/>
    <col min="3681" max="3684" width="9.140625" style="1" customWidth="1"/>
    <col min="3685" max="3685" width="9.421875" style="1" bestFit="1" customWidth="1"/>
    <col min="3686" max="3687" width="12.8515625" style="1" bestFit="1" customWidth="1"/>
    <col min="3688" max="3688" width="9.421875" style="1" bestFit="1" customWidth="1"/>
    <col min="3689" max="3692" width="9.140625" style="1" customWidth="1"/>
    <col min="3693" max="3693" width="9.421875" style="1" bestFit="1" customWidth="1"/>
    <col min="3694" max="3695" width="12.8515625" style="1" bestFit="1" customWidth="1"/>
    <col min="3696" max="3696" width="9.421875" style="1" bestFit="1" customWidth="1"/>
    <col min="3697" max="3700" width="9.140625" style="1" customWidth="1"/>
    <col min="3701" max="3701" width="9.421875" style="1" bestFit="1" customWidth="1"/>
    <col min="3702" max="3703" width="12.8515625" style="1" bestFit="1" customWidth="1"/>
    <col min="3704" max="3704" width="9.421875" style="1" bestFit="1" customWidth="1"/>
    <col min="3705" max="3708" width="9.140625" style="1" customWidth="1"/>
    <col min="3709" max="3709" width="9.421875" style="1" bestFit="1" customWidth="1"/>
    <col min="3710" max="3711" width="12.8515625" style="1" bestFit="1" customWidth="1"/>
    <col min="3712" max="3712" width="9.421875" style="1" bestFit="1" customWidth="1"/>
    <col min="3713" max="3716" width="9.140625" style="1" customWidth="1"/>
    <col min="3717" max="3717" width="9.421875" style="1" bestFit="1" customWidth="1"/>
    <col min="3718" max="3719" width="12.8515625" style="1" bestFit="1" customWidth="1"/>
    <col min="3720" max="3720" width="9.421875" style="1" bestFit="1" customWidth="1"/>
    <col min="3721" max="3724" width="9.140625" style="1" customWidth="1"/>
    <col min="3725" max="3725" width="9.421875" style="1" bestFit="1" customWidth="1"/>
    <col min="3726" max="3727" width="12.8515625" style="1" bestFit="1" customWidth="1"/>
    <col min="3728" max="3728" width="9.421875" style="1" bestFit="1" customWidth="1"/>
    <col min="3729" max="3732" width="9.140625" style="1" customWidth="1"/>
    <col min="3733" max="3733" width="9.421875" style="1" bestFit="1" customWidth="1"/>
    <col min="3734" max="3735" width="12.8515625" style="1" bestFit="1" customWidth="1"/>
    <col min="3736" max="3736" width="9.421875" style="1" bestFit="1" customWidth="1"/>
    <col min="3737" max="3740" width="9.140625" style="1" customWidth="1"/>
    <col min="3741" max="3741" width="9.421875" style="1" bestFit="1" customWidth="1"/>
    <col min="3742" max="3743" width="12.8515625" style="1" bestFit="1" customWidth="1"/>
    <col min="3744" max="3744" width="9.421875" style="1" bestFit="1" customWidth="1"/>
    <col min="3745" max="3748" width="9.140625" style="1" customWidth="1"/>
    <col min="3749" max="3749" width="9.421875" style="1" bestFit="1" customWidth="1"/>
    <col min="3750" max="3751" width="12.8515625" style="1" bestFit="1" customWidth="1"/>
    <col min="3752" max="3752" width="9.421875" style="1" bestFit="1" customWidth="1"/>
    <col min="3753" max="3756" width="9.140625" style="1" customWidth="1"/>
    <col min="3757" max="3757" width="9.421875" style="1" bestFit="1" customWidth="1"/>
    <col min="3758" max="3759" width="12.8515625" style="1" bestFit="1" customWidth="1"/>
    <col min="3760" max="3760" width="9.421875" style="1" bestFit="1" customWidth="1"/>
    <col min="3761" max="3764" width="9.140625" style="1" customWidth="1"/>
    <col min="3765" max="3765" width="9.421875" style="1" bestFit="1" customWidth="1"/>
    <col min="3766" max="3767" width="12.8515625" style="1" bestFit="1" customWidth="1"/>
    <col min="3768" max="3768" width="9.421875" style="1" bestFit="1" customWidth="1"/>
    <col min="3769" max="3772" width="9.140625" style="1" customWidth="1"/>
    <col min="3773" max="3773" width="9.421875" style="1" bestFit="1" customWidth="1"/>
    <col min="3774" max="3775" width="12.8515625" style="1" bestFit="1" customWidth="1"/>
    <col min="3776" max="3776" width="9.421875" style="1" bestFit="1" customWidth="1"/>
    <col min="3777" max="3780" width="9.140625" style="1" customWidth="1"/>
    <col min="3781" max="3781" width="9.421875" style="1" bestFit="1" customWidth="1"/>
    <col min="3782" max="3783" width="12.8515625" style="1" bestFit="1" customWidth="1"/>
    <col min="3784" max="3784" width="9.421875" style="1" bestFit="1" customWidth="1"/>
    <col min="3785" max="3788" width="9.140625" style="1" customWidth="1"/>
    <col min="3789" max="3789" width="9.421875" style="1" bestFit="1" customWidth="1"/>
    <col min="3790" max="3791" width="12.8515625" style="1" bestFit="1" customWidth="1"/>
    <col min="3792" max="3792" width="9.421875" style="1" bestFit="1" customWidth="1"/>
    <col min="3793" max="3796" width="9.140625" style="1" customWidth="1"/>
    <col min="3797" max="3797" width="9.421875" style="1" bestFit="1" customWidth="1"/>
    <col min="3798" max="3799" width="12.8515625" style="1" bestFit="1" customWidth="1"/>
    <col min="3800" max="3800" width="9.421875" style="1" bestFit="1" customWidth="1"/>
    <col min="3801" max="3804" width="9.140625" style="1" customWidth="1"/>
    <col min="3805" max="3805" width="9.421875" style="1" bestFit="1" customWidth="1"/>
    <col min="3806" max="3807" width="12.8515625" style="1" bestFit="1" customWidth="1"/>
    <col min="3808" max="3808" width="9.421875" style="1" bestFit="1" customWidth="1"/>
    <col min="3809" max="3812" width="9.140625" style="1" customWidth="1"/>
    <col min="3813" max="3813" width="9.421875" style="1" bestFit="1" customWidth="1"/>
    <col min="3814" max="3815" width="12.8515625" style="1" bestFit="1" customWidth="1"/>
    <col min="3816" max="3816" width="9.421875" style="1" bestFit="1" customWidth="1"/>
    <col min="3817" max="3820" width="9.140625" style="1" customWidth="1"/>
    <col min="3821" max="3821" width="9.421875" style="1" bestFit="1" customWidth="1"/>
    <col min="3822" max="3823" width="12.8515625" style="1" bestFit="1" customWidth="1"/>
    <col min="3824" max="3824" width="9.421875" style="1" bestFit="1" customWidth="1"/>
    <col min="3825" max="3828" width="9.140625" style="1" customWidth="1"/>
    <col min="3829" max="3829" width="9.421875" style="1" bestFit="1" customWidth="1"/>
    <col min="3830" max="3831" width="12.8515625" style="1" bestFit="1" customWidth="1"/>
    <col min="3832" max="3832" width="9.421875" style="1" bestFit="1" customWidth="1"/>
    <col min="3833" max="3836" width="9.140625" style="1" customWidth="1"/>
    <col min="3837" max="3837" width="11.57421875" style="1" customWidth="1"/>
    <col min="3838" max="3838" width="16.00390625" style="1" customWidth="1"/>
    <col min="3839" max="3839" width="86.57421875" style="1" customWidth="1"/>
    <col min="3840" max="3840" width="10.140625" style="1" customWidth="1"/>
    <col min="3841" max="3841" width="18.28125" style="1" customWidth="1"/>
    <col min="3842" max="3843" width="9.140625" style="1" hidden="1" customWidth="1"/>
    <col min="3844" max="3844" width="21.421875" style="1" customWidth="1"/>
    <col min="3845" max="3846" width="9.140625" style="1" hidden="1" customWidth="1"/>
    <col min="3847" max="3847" width="25.7109375" style="1" customWidth="1"/>
    <col min="3848" max="3848" width="9.140625" style="1" hidden="1" customWidth="1"/>
    <col min="3849" max="3849" width="4.7109375" style="1" customWidth="1"/>
    <col min="3850" max="3856" width="9.140625" style="1" hidden="1" customWidth="1"/>
    <col min="3857" max="3857" width="15.57421875" style="1" customWidth="1"/>
    <col min="3858" max="3858" width="18.7109375" style="1" customWidth="1"/>
    <col min="3859" max="3859" width="25.7109375" style="1" customWidth="1"/>
    <col min="3860" max="3860" width="15.57421875" style="1" customWidth="1"/>
    <col min="3861" max="3861" width="18.7109375" style="1" customWidth="1"/>
    <col min="3862" max="3862" width="25.7109375" style="1" customWidth="1"/>
    <col min="3863" max="3863" width="15.57421875" style="1" customWidth="1"/>
    <col min="3864" max="3864" width="18.7109375" style="1" customWidth="1"/>
    <col min="3865" max="3865" width="25.7109375" style="1" customWidth="1"/>
    <col min="3866" max="3866" width="9.140625" style="1" customWidth="1"/>
    <col min="3867" max="3867" width="17.421875" style="1" customWidth="1"/>
    <col min="3868" max="3868" width="9.140625" style="1" customWidth="1"/>
    <col min="3869" max="3869" width="9.421875" style="1" bestFit="1" customWidth="1"/>
    <col min="3870" max="3871" width="12.8515625" style="1" bestFit="1" customWidth="1"/>
    <col min="3872" max="3872" width="9.421875" style="1" bestFit="1" customWidth="1"/>
    <col min="3873" max="3876" width="9.140625" style="1" customWidth="1"/>
    <col min="3877" max="3877" width="9.421875" style="1" bestFit="1" customWidth="1"/>
    <col min="3878" max="3879" width="12.8515625" style="1" bestFit="1" customWidth="1"/>
    <col min="3880" max="3880" width="9.421875" style="1" bestFit="1" customWidth="1"/>
    <col min="3881" max="3884" width="9.140625" style="1" customWidth="1"/>
    <col min="3885" max="3885" width="9.421875" style="1" bestFit="1" customWidth="1"/>
    <col min="3886" max="3887" width="12.8515625" style="1" bestFit="1" customWidth="1"/>
    <col min="3888" max="3888" width="9.421875" style="1" bestFit="1" customWidth="1"/>
    <col min="3889" max="3892" width="9.140625" style="1" customWidth="1"/>
    <col min="3893" max="3893" width="9.421875" style="1" bestFit="1" customWidth="1"/>
    <col min="3894" max="3895" width="12.8515625" style="1" bestFit="1" customWidth="1"/>
    <col min="3896" max="3896" width="9.421875" style="1" bestFit="1" customWidth="1"/>
    <col min="3897" max="3900" width="9.140625" style="1" customWidth="1"/>
    <col min="3901" max="3901" width="9.421875" style="1" bestFit="1" customWidth="1"/>
    <col min="3902" max="3903" width="12.8515625" style="1" bestFit="1" customWidth="1"/>
    <col min="3904" max="3904" width="9.421875" style="1" bestFit="1" customWidth="1"/>
    <col min="3905" max="3908" width="9.140625" style="1" customWidth="1"/>
    <col min="3909" max="3909" width="9.421875" style="1" bestFit="1" customWidth="1"/>
    <col min="3910" max="3911" width="12.8515625" style="1" bestFit="1" customWidth="1"/>
    <col min="3912" max="3912" width="9.421875" style="1" bestFit="1" customWidth="1"/>
    <col min="3913" max="3916" width="9.140625" style="1" customWidth="1"/>
    <col min="3917" max="3917" width="9.421875" style="1" bestFit="1" customWidth="1"/>
    <col min="3918" max="3919" width="12.8515625" style="1" bestFit="1" customWidth="1"/>
    <col min="3920" max="3920" width="9.421875" style="1" bestFit="1" customWidth="1"/>
    <col min="3921" max="3924" width="9.140625" style="1" customWidth="1"/>
    <col min="3925" max="3925" width="9.421875" style="1" bestFit="1" customWidth="1"/>
    <col min="3926" max="3927" width="12.8515625" style="1" bestFit="1" customWidth="1"/>
    <col min="3928" max="3928" width="9.421875" style="1" bestFit="1" customWidth="1"/>
    <col min="3929" max="3932" width="9.140625" style="1" customWidth="1"/>
    <col min="3933" max="3933" width="9.421875" style="1" bestFit="1" customWidth="1"/>
    <col min="3934" max="3935" width="12.8515625" style="1" bestFit="1" customWidth="1"/>
    <col min="3936" max="3936" width="9.421875" style="1" bestFit="1" customWidth="1"/>
    <col min="3937" max="3940" width="9.140625" style="1" customWidth="1"/>
    <col min="3941" max="3941" width="9.421875" style="1" bestFit="1" customWidth="1"/>
    <col min="3942" max="3943" width="12.8515625" style="1" bestFit="1" customWidth="1"/>
    <col min="3944" max="3944" width="9.421875" style="1" bestFit="1" customWidth="1"/>
    <col min="3945" max="3948" width="9.140625" style="1" customWidth="1"/>
    <col min="3949" max="3949" width="9.421875" style="1" bestFit="1" customWidth="1"/>
    <col min="3950" max="3951" width="12.8515625" style="1" bestFit="1" customWidth="1"/>
    <col min="3952" max="3952" width="9.421875" style="1" bestFit="1" customWidth="1"/>
    <col min="3953" max="3956" width="9.140625" style="1" customWidth="1"/>
    <col min="3957" max="3957" width="9.421875" style="1" bestFit="1" customWidth="1"/>
    <col min="3958" max="3959" width="12.8515625" style="1" bestFit="1" customWidth="1"/>
    <col min="3960" max="3960" width="9.421875" style="1" bestFit="1" customWidth="1"/>
    <col min="3961" max="3964" width="9.140625" style="1" customWidth="1"/>
    <col min="3965" max="3965" width="9.421875" style="1" bestFit="1" customWidth="1"/>
    <col min="3966" max="3967" width="12.8515625" style="1" bestFit="1" customWidth="1"/>
    <col min="3968" max="3968" width="9.421875" style="1" bestFit="1" customWidth="1"/>
    <col min="3969" max="3972" width="9.140625" style="1" customWidth="1"/>
    <col min="3973" max="3973" width="9.421875" style="1" bestFit="1" customWidth="1"/>
    <col min="3974" max="3975" width="12.8515625" style="1" bestFit="1" customWidth="1"/>
    <col min="3976" max="3976" width="9.421875" style="1" bestFit="1" customWidth="1"/>
    <col min="3977" max="3980" width="9.140625" style="1" customWidth="1"/>
    <col min="3981" max="3981" width="9.421875" style="1" bestFit="1" customWidth="1"/>
    <col min="3982" max="3983" width="12.8515625" style="1" bestFit="1" customWidth="1"/>
    <col min="3984" max="3984" width="9.421875" style="1" bestFit="1" customWidth="1"/>
    <col min="3985" max="3988" width="9.140625" style="1" customWidth="1"/>
    <col min="3989" max="3989" width="9.421875" style="1" bestFit="1" customWidth="1"/>
    <col min="3990" max="3991" width="12.8515625" style="1" bestFit="1" customWidth="1"/>
    <col min="3992" max="3992" width="9.421875" style="1" bestFit="1" customWidth="1"/>
    <col min="3993" max="3996" width="9.140625" style="1" customWidth="1"/>
    <col min="3997" max="3997" width="9.421875" style="1" bestFit="1" customWidth="1"/>
    <col min="3998" max="3999" width="12.8515625" style="1" bestFit="1" customWidth="1"/>
    <col min="4000" max="4000" width="9.421875" style="1" bestFit="1" customWidth="1"/>
    <col min="4001" max="4004" width="9.140625" style="1" customWidth="1"/>
    <col min="4005" max="4005" width="9.421875" style="1" bestFit="1" customWidth="1"/>
    <col min="4006" max="4007" width="12.8515625" style="1" bestFit="1" customWidth="1"/>
    <col min="4008" max="4008" width="9.421875" style="1" bestFit="1" customWidth="1"/>
    <col min="4009" max="4012" width="9.140625" style="1" customWidth="1"/>
    <col min="4013" max="4013" width="9.421875" style="1" bestFit="1" customWidth="1"/>
    <col min="4014" max="4015" width="12.8515625" style="1" bestFit="1" customWidth="1"/>
    <col min="4016" max="4016" width="9.421875" style="1" bestFit="1" customWidth="1"/>
    <col min="4017" max="4020" width="9.140625" style="1" customWidth="1"/>
    <col min="4021" max="4021" width="9.421875" style="1" bestFit="1" customWidth="1"/>
    <col min="4022" max="4023" width="12.8515625" style="1" bestFit="1" customWidth="1"/>
    <col min="4024" max="4024" width="9.421875" style="1" bestFit="1" customWidth="1"/>
    <col min="4025" max="4028" width="9.140625" style="1" customWidth="1"/>
    <col min="4029" max="4029" width="9.421875" style="1" bestFit="1" customWidth="1"/>
    <col min="4030" max="4031" width="12.8515625" style="1" bestFit="1" customWidth="1"/>
    <col min="4032" max="4032" width="9.421875" style="1" bestFit="1" customWidth="1"/>
    <col min="4033" max="4036" width="9.140625" style="1" customWidth="1"/>
    <col min="4037" max="4037" width="9.421875" style="1" bestFit="1" customWidth="1"/>
    <col min="4038" max="4039" width="12.8515625" style="1" bestFit="1" customWidth="1"/>
    <col min="4040" max="4040" width="9.421875" style="1" bestFit="1" customWidth="1"/>
    <col min="4041" max="4044" width="9.140625" style="1" customWidth="1"/>
    <col min="4045" max="4045" width="9.421875" style="1" bestFit="1" customWidth="1"/>
    <col min="4046" max="4047" width="12.8515625" style="1" bestFit="1" customWidth="1"/>
    <col min="4048" max="4048" width="9.421875" style="1" bestFit="1" customWidth="1"/>
    <col min="4049" max="4052" width="9.140625" style="1" customWidth="1"/>
    <col min="4053" max="4053" width="9.421875" style="1" bestFit="1" customWidth="1"/>
    <col min="4054" max="4055" width="12.8515625" style="1" bestFit="1" customWidth="1"/>
    <col min="4056" max="4056" width="9.421875" style="1" bestFit="1" customWidth="1"/>
    <col min="4057" max="4060" width="9.140625" style="1" customWidth="1"/>
    <col min="4061" max="4061" width="9.421875" style="1" bestFit="1" customWidth="1"/>
    <col min="4062" max="4063" width="12.8515625" style="1" bestFit="1" customWidth="1"/>
    <col min="4064" max="4064" width="9.421875" style="1" bestFit="1" customWidth="1"/>
    <col min="4065" max="4068" width="9.140625" style="1" customWidth="1"/>
    <col min="4069" max="4069" width="9.421875" style="1" bestFit="1" customWidth="1"/>
    <col min="4070" max="4071" width="12.8515625" style="1" bestFit="1" customWidth="1"/>
    <col min="4072" max="4072" width="9.421875" style="1" bestFit="1" customWidth="1"/>
    <col min="4073" max="4076" width="9.140625" style="1" customWidth="1"/>
    <col min="4077" max="4077" width="9.421875" style="1" bestFit="1" customWidth="1"/>
    <col min="4078" max="4079" width="12.8515625" style="1" bestFit="1" customWidth="1"/>
    <col min="4080" max="4080" width="9.421875" style="1" bestFit="1" customWidth="1"/>
    <col min="4081" max="4084" width="9.140625" style="1" customWidth="1"/>
    <col min="4085" max="4085" width="9.421875" style="1" bestFit="1" customWidth="1"/>
    <col min="4086" max="4087" width="12.8515625" style="1" bestFit="1" customWidth="1"/>
    <col min="4088" max="4088" width="9.421875" style="1" bestFit="1" customWidth="1"/>
    <col min="4089" max="4092" width="9.140625" style="1" customWidth="1"/>
    <col min="4093" max="4093" width="11.57421875" style="1" customWidth="1"/>
    <col min="4094" max="4094" width="16.00390625" style="1" customWidth="1"/>
    <col min="4095" max="4095" width="86.57421875" style="1" customWidth="1"/>
    <col min="4096" max="4096" width="10.140625" style="1" customWidth="1"/>
    <col min="4097" max="4097" width="18.28125" style="1" customWidth="1"/>
    <col min="4098" max="4099" width="9.140625" style="1" hidden="1" customWidth="1"/>
    <col min="4100" max="4100" width="21.421875" style="1" customWidth="1"/>
    <col min="4101" max="4102" width="9.140625" style="1" hidden="1" customWidth="1"/>
    <col min="4103" max="4103" width="25.7109375" style="1" customWidth="1"/>
    <col min="4104" max="4104" width="9.140625" style="1" hidden="1" customWidth="1"/>
    <col min="4105" max="4105" width="4.7109375" style="1" customWidth="1"/>
    <col min="4106" max="4112" width="9.140625" style="1" hidden="1" customWidth="1"/>
    <col min="4113" max="4113" width="15.57421875" style="1" customWidth="1"/>
    <col min="4114" max="4114" width="18.7109375" style="1" customWidth="1"/>
    <col min="4115" max="4115" width="25.7109375" style="1" customWidth="1"/>
    <col min="4116" max="4116" width="15.57421875" style="1" customWidth="1"/>
    <col min="4117" max="4117" width="18.7109375" style="1" customWidth="1"/>
    <col min="4118" max="4118" width="25.7109375" style="1" customWidth="1"/>
    <col min="4119" max="4119" width="15.57421875" style="1" customWidth="1"/>
    <col min="4120" max="4120" width="18.7109375" style="1" customWidth="1"/>
    <col min="4121" max="4121" width="25.7109375" style="1" customWidth="1"/>
    <col min="4122" max="4122" width="9.140625" style="1" customWidth="1"/>
    <col min="4123" max="4123" width="17.421875" style="1" customWidth="1"/>
    <col min="4124" max="4124" width="9.140625" style="1" customWidth="1"/>
    <col min="4125" max="4125" width="9.421875" style="1" bestFit="1" customWidth="1"/>
    <col min="4126" max="4127" width="12.8515625" style="1" bestFit="1" customWidth="1"/>
    <col min="4128" max="4128" width="9.421875" style="1" bestFit="1" customWidth="1"/>
    <col min="4129" max="4132" width="9.140625" style="1" customWidth="1"/>
    <col min="4133" max="4133" width="9.421875" style="1" bestFit="1" customWidth="1"/>
    <col min="4134" max="4135" width="12.8515625" style="1" bestFit="1" customWidth="1"/>
    <col min="4136" max="4136" width="9.421875" style="1" bestFit="1" customWidth="1"/>
    <col min="4137" max="4140" width="9.140625" style="1" customWidth="1"/>
    <col min="4141" max="4141" width="9.421875" style="1" bestFit="1" customWidth="1"/>
    <col min="4142" max="4143" width="12.8515625" style="1" bestFit="1" customWidth="1"/>
    <col min="4144" max="4144" width="9.421875" style="1" bestFit="1" customWidth="1"/>
    <col min="4145" max="4148" width="9.140625" style="1" customWidth="1"/>
    <col min="4149" max="4149" width="9.421875" style="1" bestFit="1" customWidth="1"/>
    <col min="4150" max="4151" width="12.8515625" style="1" bestFit="1" customWidth="1"/>
    <col min="4152" max="4152" width="9.421875" style="1" bestFit="1" customWidth="1"/>
    <col min="4153" max="4156" width="9.140625" style="1" customWidth="1"/>
    <col min="4157" max="4157" width="9.421875" style="1" bestFit="1" customWidth="1"/>
    <col min="4158" max="4159" width="12.8515625" style="1" bestFit="1" customWidth="1"/>
    <col min="4160" max="4160" width="9.421875" style="1" bestFit="1" customWidth="1"/>
    <col min="4161" max="4164" width="9.140625" style="1" customWidth="1"/>
    <col min="4165" max="4165" width="9.421875" style="1" bestFit="1" customWidth="1"/>
    <col min="4166" max="4167" width="12.8515625" style="1" bestFit="1" customWidth="1"/>
    <col min="4168" max="4168" width="9.421875" style="1" bestFit="1" customWidth="1"/>
    <col min="4169" max="4172" width="9.140625" style="1" customWidth="1"/>
    <col min="4173" max="4173" width="9.421875" style="1" bestFit="1" customWidth="1"/>
    <col min="4174" max="4175" width="12.8515625" style="1" bestFit="1" customWidth="1"/>
    <col min="4176" max="4176" width="9.421875" style="1" bestFit="1" customWidth="1"/>
    <col min="4177" max="4180" width="9.140625" style="1" customWidth="1"/>
    <col min="4181" max="4181" width="9.421875" style="1" bestFit="1" customWidth="1"/>
    <col min="4182" max="4183" width="12.8515625" style="1" bestFit="1" customWidth="1"/>
    <col min="4184" max="4184" width="9.421875" style="1" bestFit="1" customWidth="1"/>
    <col min="4185" max="4188" width="9.140625" style="1" customWidth="1"/>
    <col min="4189" max="4189" width="9.421875" style="1" bestFit="1" customWidth="1"/>
    <col min="4190" max="4191" width="12.8515625" style="1" bestFit="1" customWidth="1"/>
    <col min="4192" max="4192" width="9.421875" style="1" bestFit="1" customWidth="1"/>
    <col min="4193" max="4196" width="9.140625" style="1" customWidth="1"/>
    <col min="4197" max="4197" width="9.421875" style="1" bestFit="1" customWidth="1"/>
    <col min="4198" max="4199" width="12.8515625" style="1" bestFit="1" customWidth="1"/>
    <col min="4200" max="4200" width="9.421875" style="1" bestFit="1" customWidth="1"/>
    <col min="4201" max="4204" width="9.140625" style="1" customWidth="1"/>
    <col min="4205" max="4205" width="9.421875" style="1" bestFit="1" customWidth="1"/>
    <col min="4206" max="4207" width="12.8515625" style="1" bestFit="1" customWidth="1"/>
    <col min="4208" max="4208" width="9.421875" style="1" bestFit="1" customWidth="1"/>
    <col min="4209" max="4212" width="9.140625" style="1" customWidth="1"/>
    <col min="4213" max="4213" width="9.421875" style="1" bestFit="1" customWidth="1"/>
    <col min="4214" max="4215" width="12.8515625" style="1" bestFit="1" customWidth="1"/>
    <col min="4216" max="4216" width="9.421875" style="1" bestFit="1" customWidth="1"/>
    <col min="4217" max="4220" width="9.140625" style="1" customWidth="1"/>
    <col min="4221" max="4221" width="9.421875" style="1" bestFit="1" customWidth="1"/>
    <col min="4222" max="4223" width="12.8515625" style="1" bestFit="1" customWidth="1"/>
    <col min="4224" max="4224" width="9.421875" style="1" bestFit="1" customWidth="1"/>
    <col min="4225" max="4228" width="9.140625" style="1" customWidth="1"/>
    <col min="4229" max="4229" width="9.421875" style="1" bestFit="1" customWidth="1"/>
    <col min="4230" max="4231" width="12.8515625" style="1" bestFit="1" customWidth="1"/>
    <col min="4232" max="4232" width="9.421875" style="1" bestFit="1" customWidth="1"/>
    <col min="4233" max="4236" width="9.140625" style="1" customWidth="1"/>
    <col min="4237" max="4237" width="9.421875" style="1" bestFit="1" customWidth="1"/>
    <col min="4238" max="4239" width="12.8515625" style="1" bestFit="1" customWidth="1"/>
    <col min="4240" max="4240" width="9.421875" style="1" bestFit="1" customWidth="1"/>
    <col min="4241" max="4244" width="9.140625" style="1" customWidth="1"/>
    <col min="4245" max="4245" width="9.421875" style="1" bestFit="1" customWidth="1"/>
    <col min="4246" max="4247" width="12.8515625" style="1" bestFit="1" customWidth="1"/>
    <col min="4248" max="4248" width="9.421875" style="1" bestFit="1" customWidth="1"/>
    <col min="4249" max="4252" width="9.140625" style="1" customWidth="1"/>
    <col min="4253" max="4253" width="9.421875" style="1" bestFit="1" customWidth="1"/>
    <col min="4254" max="4255" width="12.8515625" style="1" bestFit="1" customWidth="1"/>
    <col min="4256" max="4256" width="9.421875" style="1" bestFit="1" customWidth="1"/>
    <col min="4257" max="4260" width="9.140625" style="1" customWidth="1"/>
    <col min="4261" max="4261" width="9.421875" style="1" bestFit="1" customWidth="1"/>
    <col min="4262" max="4263" width="12.8515625" style="1" bestFit="1" customWidth="1"/>
    <col min="4264" max="4264" width="9.421875" style="1" bestFit="1" customWidth="1"/>
    <col min="4265" max="4268" width="9.140625" style="1" customWidth="1"/>
    <col min="4269" max="4269" width="9.421875" style="1" bestFit="1" customWidth="1"/>
    <col min="4270" max="4271" width="12.8515625" style="1" bestFit="1" customWidth="1"/>
    <col min="4272" max="4272" width="9.421875" style="1" bestFit="1" customWidth="1"/>
    <col min="4273" max="4276" width="9.140625" style="1" customWidth="1"/>
    <col min="4277" max="4277" width="9.421875" style="1" bestFit="1" customWidth="1"/>
    <col min="4278" max="4279" width="12.8515625" style="1" bestFit="1" customWidth="1"/>
    <col min="4280" max="4280" width="9.421875" style="1" bestFit="1" customWidth="1"/>
    <col min="4281" max="4284" width="9.140625" style="1" customWidth="1"/>
    <col min="4285" max="4285" width="9.421875" style="1" bestFit="1" customWidth="1"/>
    <col min="4286" max="4287" width="12.8515625" style="1" bestFit="1" customWidth="1"/>
    <col min="4288" max="4288" width="9.421875" style="1" bestFit="1" customWidth="1"/>
    <col min="4289" max="4292" width="9.140625" style="1" customWidth="1"/>
    <col min="4293" max="4293" width="9.421875" style="1" bestFit="1" customWidth="1"/>
    <col min="4294" max="4295" width="12.8515625" style="1" bestFit="1" customWidth="1"/>
    <col min="4296" max="4296" width="9.421875" style="1" bestFit="1" customWidth="1"/>
    <col min="4297" max="4300" width="9.140625" style="1" customWidth="1"/>
    <col min="4301" max="4301" width="9.421875" style="1" bestFit="1" customWidth="1"/>
    <col min="4302" max="4303" width="12.8515625" style="1" bestFit="1" customWidth="1"/>
    <col min="4304" max="4304" width="9.421875" style="1" bestFit="1" customWidth="1"/>
    <col min="4305" max="4308" width="9.140625" style="1" customWidth="1"/>
    <col min="4309" max="4309" width="9.421875" style="1" bestFit="1" customWidth="1"/>
    <col min="4310" max="4311" width="12.8515625" style="1" bestFit="1" customWidth="1"/>
    <col min="4312" max="4312" width="9.421875" style="1" bestFit="1" customWidth="1"/>
    <col min="4313" max="4316" width="9.140625" style="1" customWidth="1"/>
    <col min="4317" max="4317" width="9.421875" style="1" bestFit="1" customWidth="1"/>
    <col min="4318" max="4319" width="12.8515625" style="1" bestFit="1" customWidth="1"/>
    <col min="4320" max="4320" width="9.421875" style="1" bestFit="1" customWidth="1"/>
    <col min="4321" max="4324" width="9.140625" style="1" customWidth="1"/>
    <col min="4325" max="4325" width="9.421875" style="1" bestFit="1" customWidth="1"/>
    <col min="4326" max="4327" width="12.8515625" style="1" bestFit="1" customWidth="1"/>
    <col min="4328" max="4328" width="9.421875" style="1" bestFit="1" customWidth="1"/>
    <col min="4329" max="4332" width="9.140625" style="1" customWidth="1"/>
    <col min="4333" max="4333" width="9.421875" style="1" bestFit="1" customWidth="1"/>
    <col min="4334" max="4335" width="12.8515625" style="1" bestFit="1" customWidth="1"/>
    <col min="4336" max="4336" width="9.421875" style="1" bestFit="1" customWidth="1"/>
    <col min="4337" max="4340" width="9.140625" style="1" customWidth="1"/>
    <col min="4341" max="4341" width="9.421875" style="1" bestFit="1" customWidth="1"/>
    <col min="4342" max="4343" width="12.8515625" style="1" bestFit="1" customWidth="1"/>
    <col min="4344" max="4344" width="9.421875" style="1" bestFit="1" customWidth="1"/>
    <col min="4345" max="4348" width="9.140625" style="1" customWidth="1"/>
    <col min="4349" max="4349" width="11.57421875" style="1" customWidth="1"/>
    <col min="4350" max="4350" width="16.00390625" style="1" customWidth="1"/>
    <col min="4351" max="4351" width="86.57421875" style="1" customWidth="1"/>
    <col min="4352" max="4352" width="10.140625" style="1" customWidth="1"/>
    <col min="4353" max="4353" width="18.28125" style="1" customWidth="1"/>
    <col min="4354" max="4355" width="9.140625" style="1" hidden="1" customWidth="1"/>
    <col min="4356" max="4356" width="21.421875" style="1" customWidth="1"/>
    <col min="4357" max="4358" width="9.140625" style="1" hidden="1" customWidth="1"/>
    <col min="4359" max="4359" width="25.7109375" style="1" customWidth="1"/>
    <col min="4360" max="4360" width="9.140625" style="1" hidden="1" customWidth="1"/>
    <col min="4361" max="4361" width="4.7109375" style="1" customWidth="1"/>
    <col min="4362" max="4368" width="9.140625" style="1" hidden="1" customWidth="1"/>
    <col min="4369" max="4369" width="15.57421875" style="1" customWidth="1"/>
    <col min="4370" max="4370" width="18.7109375" style="1" customWidth="1"/>
    <col min="4371" max="4371" width="25.7109375" style="1" customWidth="1"/>
    <col min="4372" max="4372" width="15.57421875" style="1" customWidth="1"/>
    <col min="4373" max="4373" width="18.7109375" style="1" customWidth="1"/>
    <col min="4374" max="4374" width="25.7109375" style="1" customWidth="1"/>
    <col min="4375" max="4375" width="15.57421875" style="1" customWidth="1"/>
    <col min="4376" max="4376" width="18.7109375" style="1" customWidth="1"/>
    <col min="4377" max="4377" width="25.7109375" style="1" customWidth="1"/>
    <col min="4378" max="4378" width="9.140625" style="1" customWidth="1"/>
    <col min="4379" max="4379" width="17.421875" style="1" customWidth="1"/>
    <col min="4380" max="4380" width="9.140625" style="1" customWidth="1"/>
    <col min="4381" max="4381" width="9.421875" style="1" bestFit="1" customWidth="1"/>
    <col min="4382" max="4383" width="12.8515625" style="1" bestFit="1" customWidth="1"/>
    <col min="4384" max="4384" width="9.421875" style="1" bestFit="1" customWidth="1"/>
    <col min="4385" max="4388" width="9.140625" style="1" customWidth="1"/>
    <col min="4389" max="4389" width="9.421875" style="1" bestFit="1" customWidth="1"/>
    <col min="4390" max="4391" width="12.8515625" style="1" bestFit="1" customWidth="1"/>
    <col min="4392" max="4392" width="9.421875" style="1" bestFit="1" customWidth="1"/>
    <col min="4393" max="4396" width="9.140625" style="1" customWidth="1"/>
    <col min="4397" max="4397" width="9.421875" style="1" bestFit="1" customWidth="1"/>
    <col min="4398" max="4399" width="12.8515625" style="1" bestFit="1" customWidth="1"/>
    <col min="4400" max="4400" width="9.421875" style="1" bestFit="1" customWidth="1"/>
    <col min="4401" max="4404" width="9.140625" style="1" customWidth="1"/>
    <col min="4405" max="4405" width="9.421875" style="1" bestFit="1" customWidth="1"/>
    <col min="4406" max="4407" width="12.8515625" style="1" bestFit="1" customWidth="1"/>
    <col min="4408" max="4408" width="9.421875" style="1" bestFit="1" customWidth="1"/>
    <col min="4409" max="4412" width="9.140625" style="1" customWidth="1"/>
    <col min="4413" max="4413" width="9.421875" style="1" bestFit="1" customWidth="1"/>
    <col min="4414" max="4415" width="12.8515625" style="1" bestFit="1" customWidth="1"/>
    <col min="4416" max="4416" width="9.421875" style="1" bestFit="1" customWidth="1"/>
    <col min="4417" max="4420" width="9.140625" style="1" customWidth="1"/>
    <col min="4421" max="4421" width="9.421875" style="1" bestFit="1" customWidth="1"/>
    <col min="4422" max="4423" width="12.8515625" style="1" bestFit="1" customWidth="1"/>
    <col min="4424" max="4424" width="9.421875" style="1" bestFit="1" customWidth="1"/>
    <col min="4425" max="4428" width="9.140625" style="1" customWidth="1"/>
    <col min="4429" max="4429" width="9.421875" style="1" bestFit="1" customWidth="1"/>
    <col min="4430" max="4431" width="12.8515625" style="1" bestFit="1" customWidth="1"/>
    <col min="4432" max="4432" width="9.421875" style="1" bestFit="1" customWidth="1"/>
    <col min="4433" max="4436" width="9.140625" style="1" customWidth="1"/>
    <col min="4437" max="4437" width="9.421875" style="1" bestFit="1" customWidth="1"/>
    <col min="4438" max="4439" width="12.8515625" style="1" bestFit="1" customWidth="1"/>
    <col min="4440" max="4440" width="9.421875" style="1" bestFit="1" customWidth="1"/>
    <col min="4441" max="4444" width="9.140625" style="1" customWidth="1"/>
    <col min="4445" max="4445" width="9.421875" style="1" bestFit="1" customWidth="1"/>
    <col min="4446" max="4447" width="12.8515625" style="1" bestFit="1" customWidth="1"/>
    <col min="4448" max="4448" width="9.421875" style="1" bestFit="1" customWidth="1"/>
    <col min="4449" max="4452" width="9.140625" style="1" customWidth="1"/>
    <col min="4453" max="4453" width="9.421875" style="1" bestFit="1" customWidth="1"/>
    <col min="4454" max="4455" width="12.8515625" style="1" bestFit="1" customWidth="1"/>
    <col min="4456" max="4456" width="9.421875" style="1" bestFit="1" customWidth="1"/>
    <col min="4457" max="4460" width="9.140625" style="1" customWidth="1"/>
    <col min="4461" max="4461" width="9.421875" style="1" bestFit="1" customWidth="1"/>
    <col min="4462" max="4463" width="12.8515625" style="1" bestFit="1" customWidth="1"/>
    <col min="4464" max="4464" width="9.421875" style="1" bestFit="1" customWidth="1"/>
    <col min="4465" max="4468" width="9.140625" style="1" customWidth="1"/>
    <col min="4469" max="4469" width="9.421875" style="1" bestFit="1" customWidth="1"/>
    <col min="4470" max="4471" width="12.8515625" style="1" bestFit="1" customWidth="1"/>
    <col min="4472" max="4472" width="9.421875" style="1" bestFit="1" customWidth="1"/>
    <col min="4473" max="4476" width="9.140625" style="1" customWidth="1"/>
    <col min="4477" max="4477" width="9.421875" style="1" bestFit="1" customWidth="1"/>
    <col min="4478" max="4479" width="12.8515625" style="1" bestFit="1" customWidth="1"/>
    <col min="4480" max="4480" width="9.421875" style="1" bestFit="1" customWidth="1"/>
    <col min="4481" max="4484" width="9.140625" style="1" customWidth="1"/>
    <col min="4485" max="4485" width="9.421875" style="1" bestFit="1" customWidth="1"/>
    <col min="4486" max="4487" width="12.8515625" style="1" bestFit="1" customWidth="1"/>
    <col min="4488" max="4488" width="9.421875" style="1" bestFit="1" customWidth="1"/>
    <col min="4489" max="4492" width="9.140625" style="1" customWidth="1"/>
    <col min="4493" max="4493" width="9.421875" style="1" bestFit="1" customWidth="1"/>
    <col min="4494" max="4495" width="12.8515625" style="1" bestFit="1" customWidth="1"/>
    <col min="4496" max="4496" width="9.421875" style="1" bestFit="1" customWidth="1"/>
    <col min="4497" max="4500" width="9.140625" style="1" customWidth="1"/>
    <col min="4501" max="4501" width="9.421875" style="1" bestFit="1" customWidth="1"/>
    <col min="4502" max="4503" width="12.8515625" style="1" bestFit="1" customWidth="1"/>
    <col min="4504" max="4504" width="9.421875" style="1" bestFit="1" customWidth="1"/>
    <col min="4505" max="4508" width="9.140625" style="1" customWidth="1"/>
    <col min="4509" max="4509" width="9.421875" style="1" bestFit="1" customWidth="1"/>
    <col min="4510" max="4511" width="12.8515625" style="1" bestFit="1" customWidth="1"/>
    <col min="4512" max="4512" width="9.421875" style="1" bestFit="1" customWidth="1"/>
    <col min="4513" max="4516" width="9.140625" style="1" customWidth="1"/>
    <col min="4517" max="4517" width="9.421875" style="1" bestFit="1" customWidth="1"/>
    <col min="4518" max="4519" width="12.8515625" style="1" bestFit="1" customWidth="1"/>
    <col min="4520" max="4520" width="9.421875" style="1" bestFit="1" customWidth="1"/>
    <col min="4521" max="4524" width="9.140625" style="1" customWidth="1"/>
    <col min="4525" max="4525" width="9.421875" style="1" bestFit="1" customWidth="1"/>
    <col min="4526" max="4527" width="12.8515625" style="1" bestFit="1" customWidth="1"/>
    <col min="4528" max="4528" width="9.421875" style="1" bestFit="1" customWidth="1"/>
    <col min="4529" max="4532" width="9.140625" style="1" customWidth="1"/>
    <col min="4533" max="4533" width="9.421875" style="1" bestFit="1" customWidth="1"/>
    <col min="4534" max="4535" width="12.8515625" style="1" bestFit="1" customWidth="1"/>
    <col min="4536" max="4536" width="9.421875" style="1" bestFit="1" customWidth="1"/>
    <col min="4537" max="4540" width="9.140625" style="1" customWidth="1"/>
    <col min="4541" max="4541" width="9.421875" style="1" bestFit="1" customWidth="1"/>
    <col min="4542" max="4543" width="12.8515625" style="1" bestFit="1" customWidth="1"/>
    <col min="4544" max="4544" width="9.421875" style="1" bestFit="1" customWidth="1"/>
    <col min="4545" max="4548" width="9.140625" style="1" customWidth="1"/>
    <col min="4549" max="4549" width="9.421875" style="1" bestFit="1" customWidth="1"/>
    <col min="4550" max="4551" width="12.8515625" style="1" bestFit="1" customWidth="1"/>
    <col min="4552" max="4552" width="9.421875" style="1" bestFit="1" customWidth="1"/>
    <col min="4553" max="4556" width="9.140625" style="1" customWidth="1"/>
    <col min="4557" max="4557" width="9.421875" style="1" bestFit="1" customWidth="1"/>
    <col min="4558" max="4559" width="12.8515625" style="1" bestFit="1" customWidth="1"/>
    <col min="4560" max="4560" width="9.421875" style="1" bestFit="1" customWidth="1"/>
    <col min="4561" max="4564" width="9.140625" style="1" customWidth="1"/>
    <col min="4565" max="4565" width="9.421875" style="1" bestFit="1" customWidth="1"/>
    <col min="4566" max="4567" width="12.8515625" style="1" bestFit="1" customWidth="1"/>
    <col min="4568" max="4568" width="9.421875" style="1" bestFit="1" customWidth="1"/>
    <col min="4569" max="4572" width="9.140625" style="1" customWidth="1"/>
    <col min="4573" max="4573" width="9.421875" style="1" bestFit="1" customWidth="1"/>
    <col min="4574" max="4575" width="12.8515625" style="1" bestFit="1" customWidth="1"/>
    <col min="4576" max="4576" width="9.421875" style="1" bestFit="1" customWidth="1"/>
    <col min="4577" max="4580" width="9.140625" style="1" customWidth="1"/>
    <col min="4581" max="4581" width="9.421875" style="1" bestFit="1" customWidth="1"/>
    <col min="4582" max="4583" width="12.8515625" style="1" bestFit="1" customWidth="1"/>
    <col min="4584" max="4584" width="9.421875" style="1" bestFit="1" customWidth="1"/>
    <col min="4585" max="4588" width="9.140625" style="1" customWidth="1"/>
    <col min="4589" max="4589" width="9.421875" style="1" bestFit="1" customWidth="1"/>
    <col min="4590" max="4591" width="12.8515625" style="1" bestFit="1" customWidth="1"/>
    <col min="4592" max="4592" width="9.421875" style="1" bestFit="1" customWidth="1"/>
    <col min="4593" max="4596" width="9.140625" style="1" customWidth="1"/>
    <col min="4597" max="4597" width="9.421875" style="1" bestFit="1" customWidth="1"/>
    <col min="4598" max="4599" width="12.8515625" style="1" bestFit="1" customWidth="1"/>
    <col min="4600" max="4600" width="9.421875" style="1" bestFit="1" customWidth="1"/>
    <col min="4601" max="4604" width="9.140625" style="1" customWidth="1"/>
    <col min="4605" max="4605" width="11.57421875" style="1" customWidth="1"/>
    <col min="4606" max="4606" width="16.00390625" style="1" customWidth="1"/>
    <col min="4607" max="4607" width="86.57421875" style="1" customWidth="1"/>
    <col min="4608" max="4608" width="10.140625" style="1" customWidth="1"/>
    <col min="4609" max="4609" width="18.28125" style="1" customWidth="1"/>
    <col min="4610" max="4611" width="9.140625" style="1" hidden="1" customWidth="1"/>
    <col min="4612" max="4612" width="21.421875" style="1" customWidth="1"/>
    <col min="4613" max="4614" width="9.140625" style="1" hidden="1" customWidth="1"/>
    <col min="4615" max="4615" width="25.7109375" style="1" customWidth="1"/>
    <col min="4616" max="4616" width="9.140625" style="1" hidden="1" customWidth="1"/>
    <col min="4617" max="4617" width="4.7109375" style="1" customWidth="1"/>
    <col min="4618" max="4624" width="9.140625" style="1" hidden="1" customWidth="1"/>
    <col min="4625" max="4625" width="15.57421875" style="1" customWidth="1"/>
    <col min="4626" max="4626" width="18.7109375" style="1" customWidth="1"/>
    <col min="4627" max="4627" width="25.7109375" style="1" customWidth="1"/>
    <col min="4628" max="4628" width="15.57421875" style="1" customWidth="1"/>
    <col min="4629" max="4629" width="18.7109375" style="1" customWidth="1"/>
    <col min="4630" max="4630" width="25.7109375" style="1" customWidth="1"/>
    <col min="4631" max="4631" width="15.57421875" style="1" customWidth="1"/>
    <col min="4632" max="4632" width="18.7109375" style="1" customWidth="1"/>
    <col min="4633" max="4633" width="25.7109375" style="1" customWidth="1"/>
    <col min="4634" max="4634" width="9.140625" style="1" customWidth="1"/>
    <col min="4635" max="4635" width="17.421875" style="1" customWidth="1"/>
    <col min="4636" max="4636" width="9.140625" style="1" customWidth="1"/>
    <col min="4637" max="4637" width="9.421875" style="1" bestFit="1" customWidth="1"/>
    <col min="4638" max="4639" width="12.8515625" style="1" bestFit="1" customWidth="1"/>
    <col min="4640" max="4640" width="9.421875" style="1" bestFit="1" customWidth="1"/>
    <col min="4641" max="4644" width="9.140625" style="1" customWidth="1"/>
    <col min="4645" max="4645" width="9.421875" style="1" bestFit="1" customWidth="1"/>
    <col min="4646" max="4647" width="12.8515625" style="1" bestFit="1" customWidth="1"/>
    <col min="4648" max="4648" width="9.421875" style="1" bestFit="1" customWidth="1"/>
    <col min="4649" max="4652" width="9.140625" style="1" customWidth="1"/>
    <col min="4653" max="4653" width="9.421875" style="1" bestFit="1" customWidth="1"/>
    <col min="4654" max="4655" width="12.8515625" style="1" bestFit="1" customWidth="1"/>
    <col min="4656" max="4656" width="9.421875" style="1" bestFit="1" customWidth="1"/>
    <col min="4657" max="4660" width="9.140625" style="1" customWidth="1"/>
    <col min="4661" max="4661" width="9.421875" style="1" bestFit="1" customWidth="1"/>
    <col min="4662" max="4663" width="12.8515625" style="1" bestFit="1" customWidth="1"/>
    <col min="4664" max="4664" width="9.421875" style="1" bestFit="1" customWidth="1"/>
    <col min="4665" max="4668" width="9.140625" style="1" customWidth="1"/>
    <col min="4669" max="4669" width="9.421875" style="1" bestFit="1" customWidth="1"/>
    <col min="4670" max="4671" width="12.8515625" style="1" bestFit="1" customWidth="1"/>
    <col min="4672" max="4672" width="9.421875" style="1" bestFit="1" customWidth="1"/>
    <col min="4673" max="4676" width="9.140625" style="1" customWidth="1"/>
    <col min="4677" max="4677" width="9.421875" style="1" bestFit="1" customWidth="1"/>
    <col min="4678" max="4679" width="12.8515625" style="1" bestFit="1" customWidth="1"/>
    <col min="4680" max="4680" width="9.421875" style="1" bestFit="1" customWidth="1"/>
    <col min="4681" max="4684" width="9.140625" style="1" customWidth="1"/>
    <col min="4685" max="4685" width="9.421875" style="1" bestFit="1" customWidth="1"/>
    <col min="4686" max="4687" width="12.8515625" style="1" bestFit="1" customWidth="1"/>
    <col min="4688" max="4688" width="9.421875" style="1" bestFit="1" customWidth="1"/>
    <col min="4689" max="4692" width="9.140625" style="1" customWidth="1"/>
    <col min="4693" max="4693" width="9.421875" style="1" bestFit="1" customWidth="1"/>
    <col min="4694" max="4695" width="12.8515625" style="1" bestFit="1" customWidth="1"/>
    <col min="4696" max="4696" width="9.421875" style="1" bestFit="1" customWidth="1"/>
    <col min="4697" max="4700" width="9.140625" style="1" customWidth="1"/>
    <col min="4701" max="4701" width="9.421875" style="1" bestFit="1" customWidth="1"/>
    <col min="4702" max="4703" width="12.8515625" style="1" bestFit="1" customWidth="1"/>
    <col min="4704" max="4704" width="9.421875" style="1" bestFit="1" customWidth="1"/>
    <col min="4705" max="4708" width="9.140625" style="1" customWidth="1"/>
    <col min="4709" max="4709" width="9.421875" style="1" bestFit="1" customWidth="1"/>
    <col min="4710" max="4711" width="12.8515625" style="1" bestFit="1" customWidth="1"/>
    <col min="4712" max="4712" width="9.421875" style="1" bestFit="1" customWidth="1"/>
    <col min="4713" max="4716" width="9.140625" style="1" customWidth="1"/>
    <col min="4717" max="4717" width="9.421875" style="1" bestFit="1" customWidth="1"/>
    <col min="4718" max="4719" width="12.8515625" style="1" bestFit="1" customWidth="1"/>
    <col min="4720" max="4720" width="9.421875" style="1" bestFit="1" customWidth="1"/>
    <col min="4721" max="4724" width="9.140625" style="1" customWidth="1"/>
    <col min="4725" max="4725" width="9.421875" style="1" bestFit="1" customWidth="1"/>
    <col min="4726" max="4727" width="12.8515625" style="1" bestFit="1" customWidth="1"/>
    <col min="4728" max="4728" width="9.421875" style="1" bestFit="1" customWidth="1"/>
    <col min="4729" max="4732" width="9.140625" style="1" customWidth="1"/>
    <col min="4733" max="4733" width="9.421875" style="1" bestFit="1" customWidth="1"/>
    <col min="4734" max="4735" width="12.8515625" style="1" bestFit="1" customWidth="1"/>
    <col min="4736" max="4736" width="9.421875" style="1" bestFit="1" customWidth="1"/>
    <col min="4737" max="4740" width="9.140625" style="1" customWidth="1"/>
    <col min="4741" max="4741" width="9.421875" style="1" bestFit="1" customWidth="1"/>
    <col min="4742" max="4743" width="12.8515625" style="1" bestFit="1" customWidth="1"/>
    <col min="4744" max="4744" width="9.421875" style="1" bestFit="1" customWidth="1"/>
    <col min="4745" max="4748" width="9.140625" style="1" customWidth="1"/>
    <col min="4749" max="4749" width="9.421875" style="1" bestFit="1" customWidth="1"/>
    <col min="4750" max="4751" width="12.8515625" style="1" bestFit="1" customWidth="1"/>
    <col min="4752" max="4752" width="9.421875" style="1" bestFit="1" customWidth="1"/>
    <col min="4753" max="4756" width="9.140625" style="1" customWidth="1"/>
    <col min="4757" max="4757" width="9.421875" style="1" bestFit="1" customWidth="1"/>
    <col min="4758" max="4759" width="12.8515625" style="1" bestFit="1" customWidth="1"/>
    <col min="4760" max="4760" width="9.421875" style="1" bestFit="1" customWidth="1"/>
    <col min="4761" max="4764" width="9.140625" style="1" customWidth="1"/>
    <col min="4765" max="4765" width="9.421875" style="1" bestFit="1" customWidth="1"/>
    <col min="4766" max="4767" width="12.8515625" style="1" bestFit="1" customWidth="1"/>
    <col min="4768" max="4768" width="9.421875" style="1" bestFit="1" customWidth="1"/>
    <col min="4769" max="4772" width="9.140625" style="1" customWidth="1"/>
    <col min="4773" max="4773" width="9.421875" style="1" bestFit="1" customWidth="1"/>
    <col min="4774" max="4775" width="12.8515625" style="1" bestFit="1" customWidth="1"/>
    <col min="4776" max="4776" width="9.421875" style="1" bestFit="1" customWidth="1"/>
    <col min="4777" max="4780" width="9.140625" style="1" customWidth="1"/>
    <col min="4781" max="4781" width="9.421875" style="1" bestFit="1" customWidth="1"/>
    <col min="4782" max="4783" width="12.8515625" style="1" bestFit="1" customWidth="1"/>
    <col min="4784" max="4784" width="9.421875" style="1" bestFit="1" customWidth="1"/>
    <col min="4785" max="4788" width="9.140625" style="1" customWidth="1"/>
    <col min="4789" max="4789" width="9.421875" style="1" bestFit="1" customWidth="1"/>
    <col min="4790" max="4791" width="12.8515625" style="1" bestFit="1" customWidth="1"/>
    <col min="4792" max="4792" width="9.421875" style="1" bestFit="1" customWidth="1"/>
    <col min="4793" max="4796" width="9.140625" style="1" customWidth="1"/>
    <col min="4797" max="4797" width="9.421875" style="1" bestFit="1" customWidth="1"/>
    <col min="4798" max="4799" width="12.8515625" style="1" bestFit="1" customWidth="1"/>
    <col min="4800" max="4800" width="9.421875" style="1" bestFit="1" customWidth="1"/>
    <col min="4801" max="4804" width="9.140625" style="1" customWidth="1"/>
    <col min="4805" max="4805" width="9.421875" style="1" bestFit="1" customWidth="1"/>
    <col min="4806" max="4807" width="12.8515625" style="1" bestFit="1" customWidth="1"/>
    <col min="4808" max="4808" width="9.421875" style="1" bestFit="1" customWidth="1"/>
    <col min="4809" max="4812" width="9.140625" style="1" customWidth="1"/>
    <col min="4813" max="4813" width="9.421875" style="1" bestFit="1" customWidth="1"/>
    <col min="4814" max="4815" width="12.8515625" style="1" bestFit="1" customWidth="1"/>
    <col min="4816" max="4816" width="9.421875" style="1" bestFit="1" customWidth="1"/>
    <col min="4817" max="4820" width="9.140625" style="1" customWidth="1"/>
    <col min="4821" max="4821" width="9.421875" style="1" bestFit="1" customWidth="1"/>
    <col min="4822" max="4823" width="12.8515625" style="1" bestFit="1" customWidth="1"/>
    <col min="4824" max="4824" width="9.421875" style="1" bestFit="1" customWidth="1"/>
    <col min="4825" max="4828" width="9.140625" style="1" customWidth="1"/>
    <col min="4829" max="4829" width="9.421875" style="1" bestFit="1" customWidth="1"/>
    <col min="4830" max="4831" width="12.8515625" style="1" bestFit="1" customWidth="1"/>
    <col min="4832" max="4832" width="9.421875" style="1" bestFit="1" customWidth="1"/>
    <col min="4833" max="4836" width="9.140625" style="1" customWidth="1"/>
    <col min="4837" max="4837" width="9.421875" style="1" bestFit="1" customWidth="1"/>
    <col min="4838" max="4839" width="12.8515625" style="1" bestFit="1" customWidth="1"/>
    <col min="4840" max="4840" width="9.421875" style="1" bestFit="1" customWidth="1"/>
    <col min="4841" max="4844" width="9.140625" style="1" customWidth="1"/>
    <col min="4845" max="4845" width="9.421875" style="1" bestFit="1" customWidth="1"/>
    <col min="4846" max="4847" width="12.8515625" style="1" bestFit="1" customWidth="1"/>
    <col min="4848" max="4848" width="9.421875" style="1" bestFit="1" customWidth="1"/>
    <col min="4849" max="4852" width="9.140625" style="1" customWidth="1"/>
    <col min="4853" max="4853" width="9.421875" style="1" bestFit="1" customWidth="1"/>
    <col min="4854" max="4855" width="12.8515625" style="1" bestFit="1" customWidth="1"/>
    <col min="4856" max="4856" width="9.421875" style="1" bestFit="1" customWidth="1"/>
    <col min="4857" max="4860" width="9.140625" style="1" customWidth="1"/>
    <col min="4861" max="4861" width="11.57421875" style="1" customWidth="1"/>
    <col min="4862" max="4862" width="16.00390625" style="1" customWidth="1"/>
    <col min="4863" max="4863" width="86.57421875" style="1" customWidth="1"/>
    <col min="4864" max="4864" width="10.140625" style="1" customWidth="1"/>
    <col min="4865" max="4865" width="18.28125" style="1" customWidth="1"/>
    <col min="4866" max="4867" width="9.140625" style="1" hidden="1" customWidth="1"/>
    <col min="4868" max="4868" width="21.421875" style="1" customWidth="1"/>
    <col min="4869" max="4870" width="9.140625" style="1" hidden="1" customWidth="1"/>
    <col min="4871" max="4871" width="25.7109375" style="1" customWidth="1"/>
    <col min="4872" max="4872" width="9.140625" style="1" hidden="1" customWidth="1"/>
    <col min="4873" max="4873" width="4.7109375" style="1" customWidth="1"/>
    <col min="4874" max="4880" width="9.140625" style="1" hidden="1" customWidth="1"/>
    <col min="4881" max="4881" width="15.57421875" style="1" customWidth="1"/>
    <col min="4882" max="4882" width="18.7109375" style="1" customWidth="1"/>
    <col min="4883" max="4883" width="25.7109375" style="1" customWidth="1"/>
    <col min="4884" max="4884" width="15.57421875" style="1" customWidth="1"/>
    <col min="4885" max="4885" width="18.7109375" style="1" customWidth="1"/>
    <col min="4886" max="4886" width="25.7109375" style="1" customWidth="1"/>
    <col min="4887" max="4887" width="15.57421875" style="1" customWidth="1"/>
    <col min="4888" max="4888" width="18.7109375" style="1" customWidth="1"/>
    <col min="4889" max="4889" width="25.7109375" style="1" customWidth="1"/>
    <col min="4890" max="4890" width="9.140625" style="1" customWidth="1"/>
    <col min="4891" max="4891" width="17.421875" style="1" customWidth="1"/>
    <col min="4892" max="4892" width="9.140625" style="1" customWidth="1"/>
    <col min="4893" max="4893" width="9.421875" style="1" bestFit="1" customWidth="1"/>
    <col min="4894" max="4895" width="12.8515625" style="1" bestFit="1" customWidth="1"/>
    <col min="4896" max="4896" width="9.421875" style="1" bestFit="1" customWidth="1"/>
    <col min="4897" max="4900" width="9.140625" style="1" customWidth="1"/>
    <col min="4901" max="4901" width="9.421875" style="1" bestFit="1" customWidth="1"/>
    <col min="4902" max="4903" width="12.8515625" style="1" bestFit="1" customWidth="1"/>
    <col min="4904" max="4904" width="9.421875" style="1" bestFit="1" customWidth="1"/>
    <col min="4905" max="4908" width="9.140625" style="1" customWidth="1"/>
    <col min="4909" max="4909" width="9.421875" style="1" bestFit="1" customWidth="1"/>
    <col min="4910" max="4911" width="12.8515625" style="1" bestFit="1" customWidth="1"/>
    <col min="4912" max="4912" width="9.421875" style="1" bestFit="1" customWidth="1"/>
    <col min="4913" max="4916" width="9.140625" style="1" customWidth="1"/>
    <col min="4917" max="4917" width="9.421875" style="1" bestFit="1" customWidth="1"/>
    <col min="4918" max="4919" width="12.8515625" style="1" bestFit="1" customWidth="1"/>
    <col min="4920" max="4920" width="9.421875" style="1" bestFit="1" customWidth="1"/>
    <col min="4921" max="4924" width="9.140625" style="1" customWidth="1"/>
    <col min="4925" max="4925" width="9.421875" style="1" bestFit="1" customWidth="1"/>
    <col min="4926" max="4927" width="12.8515625" style="1" bestFit="1" customWidth="1"/>
    <col min="4928" max="4928" width="9.421875" style="1" bestFit="1" customWidth="1"/>
    <col min="4929" max="4932" width="9.140625" style="1" customWidth="1"/>
    <col min="4933" max="4933" width="9.421875" style="1" bestFit="1" customWidth="1"/>
    <col min="4934" max="4935" width="12.8515625" style="1" bestFit="1" customWidth="1"/>
    <col min="4936" max="4936" width="9.421875" style="1" bestFit="1" customWidth="1"/>
    <col min="4937" max="4940" width="9.140625" style="1" customWidth="1"/>
    <col min="4941" max="4941" width="9.421875" style="1" bestFit="1" customWidth="1"/>
    <col min="4942" max="4943" width="12.8515625" style="1" bestFit="1" customWidth="1"/>
    <col min="4944" max="4944" width="9.421875" style="1" bestFit="1" customWidth="1"/>
    <col min="4945" max="4948" width="9.140625" style="1" customWidth="1"/>
    <col min="4949" max="4949" width="9.421875" style="1" bestFit="1" customWidth="1"/>
    <col min="4950" max="4951" width="12.8515625" style="1" bestFit="1" customWidth="1"/>
    <col min="4952" max="4952" width="9.421875" style="1" bestFit="1" customWidth="1"/>
    <col min="4953" max="4956" width="9.140625" style="1" customWidth="1"/>
    <col min="4957" max="4957" width="9.421875" style="1" bestFit="1" customWidth="1"/>
    <col min="4958" max="4959" width="12.8515625" style="1" bestFit="1" customWidth="1"/>
    <col min="4960" max="4960" width="9.421875" style="1" bestFit="1" customWidth="1"/>
    <col min="4961" max="4964" width="9.140625" style="1" customWidth="1"/>
    <col min="4965" max="4965" width="9.421875" style="1" bestFit="1" customWidth="1"/>
    <col min="4966" max="4967" width="12.8515625" style="1" bestFit="1" customWidth="1"/>
    <col min="4968" max="4968" width="9.421875" style="1" bestFit="1" customWidth="1"/>
    <col min="4969" max="4972" width="9.140625" style="1" customWidth="1"/>
    <col min="4973" max="4973" width="9.421875" style="1" bestFit="1" customWidth="1"/>
    <col min="4974" max="4975" width="12.8515625" style="1" bestFit="1" customWidth="1"/>
    <col min="4976" max="4976" width="9.421875" style="1" bestFit="1" customWidth="1"/>
    <col min="4977" max="4980" width="9.140625" style="1" customWidth="1"/>
    <col min="4981" max="4981" width="9.421875" style="1" bestFit="1" customWidth="1"/>
    <col min="4982" max="4983" width="12.8515625" style="1" bestFit="1" customWidth="1"/>
    <col min="4984" max="4984" width="9.421875" style="1" bestFit="1" customWidth="1"/>
    <col min="4985" max="4988" width="9.140625" style="1" customWidth="1"/>
    <col min="4989" max="4989" width="9.421875" style="1" bestFit="1" customWidth="1"/>
    <col min="4990" max="4991" width="12.8515625" style="1" bestFit="1" customWidth="1"/>
    <col min="4992" max="4992" width="9.421875" style="1" bestFit="1" customWidth="1"/>
    <col min="4993" max="4996" width="9.140625" style="1" customWidth="1"/>
    <col min="4997" max="4997" width="9.421875" style="1" bestFit="1" customWidth="1"/>
    <col min="4998" max="4999" width="12.8515625" style="1" bestFit="1" customWidth="1"/>
    <col min="5000" max="5000" width="9.421875" style="1" bestFit="1" customWidth="1"/>
    <col min="5001" max="5004" width="9.140625" style="1" customWidth="1"/>
    <col min="5005" max="5005" width="9.421875" style="1" bestFit="1" customWidth="1"/>
    <col min="5006" max="5007" width="12.8515625" style="1" bestFit="1" customWidth="1"/>
    <col min="5008" max="5008" width="9.421875" style="1" bestFit="1" customWidth="1"/>
    <col min="5009" max="5012" width="9.140625" style="1" customWidth="1"/>
    <col min="5013" max="5013" width="9.421875" style="1" bestFit="1" customWidth="1"/>
    <col min="5014" max="5015" width="12.8515625" style="1" bestFit="1" customWidth="1"/>
    <col min="5016" max="5016" width="9.421875" style="1" bestFit="1" customWidth="1"/>
    <col min="5017" max="5020" width="9.140625" style="1" customWidth="1"/>
    <col min="5021" max="5021" width="9.421875" style="1" bestFit="1" customWidth="1"/>
    <col min="5022" max="5023" width="12.8515625" style="1" bestFit="1" customWidth="1"/>
    <col min="5024" max="5024" width="9.421875" style="1" bestFit="1" customWidth="1"/>
    <col min="5025" max="5028" width="9.140625" style="1" customWidth="1"/>
    <col min="5029" max="5029" width="9.421875" style="1" bestFit="1" customWidth="1"/>
    <col min="5030" max="5031" width="12.8515625" style="1" bestFit="1" customWidth="1"/>
    <col min="5032" max="5032" width="9.421875" style="1" bestFit="1" customWidth="1"/>
    <col min="5033" max="5036" width="9.140625" style="1" customWidth="1"/>
    <col min="5037" max="5037" width="9.421875" style="1" bestFit="1" customWidth="1"/>
    <col min="5038" max="5039" width="12.8515625" style="1" bestFit="1" customWidth="1"/>
    <col min="5040" max="5040" width="9.421875" style="1" bestFit="1" customWidth="1"/>
    <col min="5041" max="5044" width="9.140625" style="1" customWidth="1"/>
    <col min="5045" max="5045" width="9.421875" style="1" bestFit="1" customWidth="1"/>
    <col min="5046" max="5047" width="12.8515625" style="1" bestFit="1" customWidth="1"/>
    <col min="5048" max="5048" width="9.421875" style="1" bestFit="1" customWidth="1"/>
    <col min="5049" max="5052" width="9.140625" style="1" customWidth="1"/>
    <col min="5053" max="5053" width="9.421875" style="1" bestFit="1" customWidth="1"/>
    <col min="5054" max="5055" width="12.8515625" style="1" bestFit="1" customWidth="1"/>
    <col min="5056" max="5056" width="9.421875" style="1" bestFit="1" customWidth="1"/>
    <col min="5057" max="5060" width="9.140625" style="1" customWidth="1"/>
    <col min="5061" max="5061" width="9.421875" style="1" bestFit="1" customWidth="1"/>
    <col min="5062" max="5063" width="12.8515625" style="1" bestFit="1" customWidth="1"/>
    <col min="5064" max="5064" width="9.421875" style="1" bestFit="1" customWidth="1"/>
    <col min="5065" max="5068" width="9.140625" style="1" customWidth="1"/>
    <col min="5069" max="5069" width="9.421875" style="1" bestFit="1" customWidth="1"/>
    <col min="5070" max="5071" width="12.8515625" style="1" bestFit="1" customWidth="1"/>
    <col min="5072" max="5072" width="9.421875" style="1" bestFit="1" customWidth="1"/>
    <col min="5073" max="5076" width="9.140625" style="1" customWidth="1"/>
    <col min="5077" max="5077" width="9.421875" style="1" bestFit="1" customWidth="1"/>
    <col min="5078" max="5079" width="12.8515625" style="1" bestFit="1" customWidth="1"/>
    <col min="5080" max="5080" width="9.421875" style="1" bestFit="1" customWidth="1"/>
    <col min="5081" max="5084" width="9.140625" style="1" customWidth="1"/>
    <col min="5085" max="5085" width="9.421875" style="1" bestFit="1" customWidth="1"/>
    <col min="5086" max="5087" width="12.8515625" style="1" bestFit="1" customWidth="1"/>
    <col min="5088" max="5088" width="9.421875" style="1" bestFit="1" customWidth="1"/>
    <col min="5089" max="5092" width="9.140625" style="1" customWidth="1"/>
    <col min="5093" max="5093" width="9.421875" style="1" bestFit="1" customWidth="1"/>
    <col min="5094" max="5095" width="12.8515625" style="1" bestFit="1" customWidth="1"/>
    <col min="5096" max="5096" width="9.421875" style="1" bestFit="1" customWidth="1"/>
    <col min="5097" max="5100" width="9.140625" style="1" customWidth="1"/>
    <col min="5101" max="5101" width="9.421875" style="1" bestFit="1" customWidth="1"/>
    <col min="5102" max="5103" width="12.8515625" style="1" bestFit="1" customWidth="1"/>
    <col min="5104" max="5104" width="9.421875" style="1" bestFit="1" customWidth="1"/>
    <col min="5105" max="5108" width="9.140625" style="1" customWidth="1"/>
    <col min="5109" max="5109" width="9.421875" style="1" bestFit="1" customWidth="1"/>
    <col min="5110" max="5111" width="12.8515625" style="1" bestFit="1" customWidth="1"/>
    <col min="5112" max="5112" width="9.421875" style="1" bestFit="1" customWidth="1"/>
    <col min="5113" max="5116" width="9.140625" style="1" customWidth="1"/>
    <col min="5117" max="5117" width="11.57421875" style="1" customWidth="1"/>
    <col min="5118" max="5118" width="16.00390625" style="1" customWidth="1"/>
    <col min="5119" max="5119" width="86.57421875" style="1" customWidth="1"/>
    <col min="5120" max="5120" width="10.140625" style="1" customWidth="1"/>
    <col min="5121" max="5121" width="18.28125" style="1" customWidth="1"/>
    <col min="5122" max="5123" width="9.140625" style="1" hidden="1" customWidth="1"/>
    <col min="5124" max="5124" width="21.421875" style="1" customWidth="1"/>
    <col min="5125" max="5126" width="9.140625" style="1" hidden="1" customWidth="1"/>
    <col min="5127" max="5127" width="25.7109375" style="1" customWidth="1"/>
    <col min="5128" max="5128" width="9.140625" style="1" hidden="1" customWidth="1"/>
    <col min="5129" max="5129" width="4.7109375" style="1" customWidth="1"/>
    <col min="5130" max="5136" width="9.140625" style="1" hidden="1" customWidth="1"/>
    <col min="5137" max="5137" width="15.57421875" style="1" customWidth="1"/>
    <col min="5138" max="5138" width="18.7109375" style="1" customWidth="1"/>
    <col min="5139" max="5139" width="25.7109375" style="1" customWidth="1"/>
    <col min="5140" max="5140" width="15.57421875" style="1" customWidth="1"/>
    <col min="5141" max="5141" width="18.7109375" style="1" customWidth="1"/>
    <col min="5142" max="5142" width="25.7109375" style="1" customWidth="1"/>
    <col min="5143" max="5143" width="15.57421875" style="1" customWidth="1"/>
    <col min="5144" max="5144" width="18.7109375" style="1" customWidth="1"/>
    <col min="5145" max="5145" width="25.7109375" style="1" customWidth="1"/>
    <col min="5146" max="5146" width="9.140625" style="1" customWidth="1"/>
    <col min="5147" max="5147" width="17.421875" style="1" customWidth="1"/>
    <col min="5148" max="5148" width="9.140625" style="1" customWidth="1"/>
    <col min="5149" max="5149" width="9.421875" style="1" bestFit="1" customWidth="1"/>
    <col min="5150" max="5151" width="12.8515625" style="1" bestFit="1" customWidth="1"/>
    <col min="5152" max="5152" width="9.421875" style="1" bestFit="1" customWidth="1"/>
    <col min="5153" max="5156" width="9.140625" style="1" customWidth="1"/>
    <col min="5157" max="5157" width="9.421875" style="1" bestFit="1" customWidth="1"/>
    <col min="5158" max="5159" width="12.8515625" style="1" bestFit="1" customWidth="1"/>
    <col min="5160" max="5160" width="9.421875" style="1" bestFit="1" customWidth="1"/>
    <col min="5161" max="5164" width="9.140625" style="1" customWidth="1"/>
    <col min="5165" max="5165" width="9.421875" style="1" bestFit="1" customWidth="1"/>
    <col min="5166" max="5167" width="12.8515625" style="1" bestFit="1" customWidth="1"/>
    <col min="5168" max="5168" width="9.421875" style="1" bestFit="1" customWidth="1"/>
    <col min="5169" max="5172" width="9.140625" style="1" customWidth="1"/>
    <col min="5173" max="5173" width="9.421875" style="1" bestFit="1" customWidth="1"/>
    <col min="5174" max="5175" width="12.8515625" style="1" bestFit="1" customWidth="1"/>
    <col min="5176" max="5176" width="9.421875" style="1" bestFit="1" customWidth="1"/>
    <col min="5177" max="5180" width="9.140625" style="1" customWidth="1"/>
    <col min="5181" max="5181" width="9.421875" style="1" bestFit="1" customWidth="1"/>
    <col min="5182" max="5183" width="12.8515625" style="1" bestFit="1" customWidth="1"/>
    <col min="5184" max="5184" width="9.421875" style="1" bestFit="1" customWidth="1"/>
    <col min="5185" max="5188" width="9.140625" style="1" customWidth="1"/>
    <col min="5189" max="5189" width="9.421875" style="1" bestFit="1" customWidth="1"/>
    <col min="5190" max="5191" width="12.8515625" style="1" bestFit="1" customWidth="1"/>
    <col min="5192" max="5192" width="9.421875" style="1" bestFit="1" customWidth="1"/>
    <col min="5193" max="5196" width="9.140625" style="1" customWidth="1"/>
    <col min="5197" max="5197" width="9.421875" style="1" bestFit="1" customWidth="1"/>
    <col min="5198" max="5199" width="12.8515625" style="1" bestFit="1" customWidth="1"/>
    <col min="5200" max="5200" width="9.421875" style="1" bestFit="1" customWidth="1"/>
    <col min="5201" max="5204" width="9.140625" style="1" customWidth="1"/>
    <col min="5205" max="5205" width="9.421875" style="1" bestFit="1" customWidth="1"/>
    <col min="5206" max="5207" width="12.8515625" style="1" bestFit="1" customWidth="1"/>
    <col min="5208" max="5208" width="9.421875" style="1" bestFit="1" customWidth="1"/>
    <col min="5209" max="5212" width="9.140625" style="1" customWidth="1"/>
    <col min="5213" max="5213" width="9.421875" style="1" bestFit="1" customWidth="1"/>
    <col min="5214" max="5215" width="12.8515625" style="1" bestFit="1" customWidth="1"/>
    <col min="5216" max="5216" width="9.421875" style="1" bestFit="1" customWidth="1"/>
    <col min="5217" max="5220" width="9.140625" style="1" customWidth="1"/>
    <col min="5221" max="5221" width="9.421875" style="1" bestFit="1" customWidth="1"/>
    <col min="5222" max="5223" width="12.8515625" style="1" bestFit="1" customWidth="1"/>
    <col min="5224" max="5224" width="9.421875" style="1" bestFit="1" customWidth="1"/>
    <col min="5225" max="5228" width="9.140625" style="1" customWidth="1"/>
    <col min="5229" max="5229" width="9.421875" style="1" bestFit="1" customWidth="1"/>
    <col min="5230" max="5231" width="12.8515625" style="1" bestFit="1" customWidth="1"/>
    <col min="5232" max="5232" width="9.421875" style="1" bestFit="1" customWidth="1"/>
    <col min="5233" max="5236" width="9.140625" style="1" customWidth="1"/>
    <col min="5237" max="5237" width="9.421875" style="1" bestFit="1" customWidth="1"/>
    <col min="5238" max="5239" width="12.8515625" style="1" bestFit="1" customWidth="1"/>
    <col min="5240" max="5240" width="9.421875" style="1" bestFit="1" customWidth="1"/>
    <col min="5241" max="5244" width="9.140625" style="1" customWidth="1"/>
    <col min="5245" max="5245" width="9.421875" style="1" bestFit="1" customWidth="1"/>
    <col min="5246" max="5247" width="12.8515625" style="1" bestFit="1" customWidth="1"/>
    <col min="5248" max="5248" width="9.421875" style="1" bestFit="1" customWidth="1"/>
    <col min="5249" max="5252" width="9.140625" style="1" customWidth="1"/>
    <col min="5253" max="5253" width="9.421875" style="1" bestFit="1" customWidth="1"/>
    <col min="5254" max="5255" width="12.8515625" style="1" bestFit="1" customWidth="1"/>
    <col min="5256" max="5256" width="9.421875" style="1" bestFit="1" customWidth="1"/>
    <col min="5257" max="5260" width="9.140625" style="1" customWidth="1"/>
    <col min="5261" max="5261" width="9.421875" style="1" bestFit="1" customWidth="1"/>
    <col min="5262" max="5263" width="12.8515625" style="1" bestFit="1" customWidth="1"/>
    <col min="5264" max="5264" width="9.421875" style="1" bestFit="1" customWidth="1"/>
    <col min="5265" max="5268" width="9.140625" style="1" customWidth="1"/>
    <col min="5269" max="5269" width="9.421875" style="1" bestFit="1" customWidth="1"/>
    <col min="5270" max="5271" width="12.8515625" style="1" bestFit="1" customWidth="1"/>
    <col min="5272" max="5272" width="9.421875" style="1" bestFit="1" customWidth="1"/>
    <col min="5273" max="5276" width="9.140625" style="1" customWidth="1"/>
    <col min="5277" max="5277" width="9.421875" style="1" bestFit="1" customWidth="1"/>
    <col min="5278" max="5279" width="12.8515625" style="1" bestFit="1" customWidth="1"/>
    <col min="5280" max="5280" width="9.421875" style="1" bestFit="1" customWidth="1"/>
    <col min="5281" max="5284" width="9.140625" style="1" customWidth="1"/>
    <col min="5285" max="5285" width="9.421875" style="1" bestFit="1" customWidth="1"/>
    <col min="5286" max="5287" width="12.8515625" style="1" bestFit="1" customWidth="1"/>
    <col min="5288" max="5288" width="9.421875" style="1" bestFit="1" customWidth="1"/>
    <col min="5289" max="5292" width="9.140625" style="1" customWidth="1"/>
    <col min="5293" max="5293" width="9.421875" style="1" bestFit="1" customWidth="1"/>
    <col min="5294" max="5295" width="12.8515625" style="1" bestFit="1" customWidth="1"/>
    <col min="5296" max="5296" width="9.421875" style="1" bestFit="1" customWidth="1"/>
    <col min="5297" max="5300" width="9.140625" style="1" customWidth="1"/>
    <col min="5301" max="5301" width="9.421875" style="1" bestFit="1" customWidth="1"/>
    <col min="5302" max="5303" width="12.8515625" style="1" bestFit="1" customWidth="1"/>
    <col min="5304" max="5304" width="9.421875" style="1" bestFit="1" customWidth="1"/>
    <col min="5305" max="5308" width="9.140625" style="1" customWidth="1"/>
    <col min="5309" max="5309" width="9.421875" style="1" bestFit="1" customWidth="1"/>
    <col min="5310" max="5311" width="12.8515625" style="1" bestFit="1" customWidth="1"/>
    <col min="5312" max="5312" width="9.421875" style="1" bestFit="1" customWidth="1"/>
    <col min="5313" max="5316" width="9.140625" style="1" customWidth="1"/>
    <col min="5317" max="5317" width="9.421875" style="1" bestFit="1" customWidth="1"/>
    <col min="5318" max="5319" width="12.8515625" style="1" bestFit="1" customWidth="1"/>
    <col min="5320" max="5320" width="9.421875" style="1" bestFit="1" customWidth="1"/>
    <col min="5321" max="5324" width="9.140625" style="1" customWidth="1"/>
    <col min="5325" max="5325" width="9.421875" style="1" bestFit="1" customWidth="1"/>
    <col min="5326" max="5327" width="12.8515625" style="1" bestFit="1" customWidth="1"/>
    <col min="5328" max="5328" width="9.421875" style="1" bestFit="1" customWidth="1"/>
    <col min="5329" max="5332" width="9.140625" style="1" customWidth="1"/>
    <col min="5333" max="5333" width="9.421875" style="1" bestFit="1" customWidth="1"/>
    <col min="5334" max="5335" width="12.8515625" style="1" bestFit="1" customWidth="1"/>
    <col min="5336" max="5336" width="9.421875" style="1" bestFit="1" customWidth="1"/>
    <col min="5337" max="5340" width="9.140625" style="1" customWidth="1"/>
    <col min="5341" max="5341" width="9.421875" style="1" bestFit="1" customWidth="1"/>
    <col min="5342" max="5343" width="12.8515625" style="1" bestFit="1" customWidth="1"/>
    <col min="5344" max="5344" width="9.421875" style="1" bestFit="1" customWidth="1"/>
    <col min="5345" max="5348" width="9.140625" style="1" customWidth="1"/>
    <col min="5349" max="5349" width="9.421875" style="1" bestFit="1" customWidth="1"/>
    <col min="5350" max="5351" width="12.8515625" style="1" bestFit="1" customWidth="1"/>
    <col min="5352" max="5352" width="9.421875" style="1" bestFit="1" customWidth="1"/>
    <col min="5353" max="5356" width="9.140625" style="1" customWidth="1"/>
    <col min="5357" max="5357" width="9.421875" style="1" bestFit="1" customWidth="1"/>
    <col min="5358" max="5359" width="12.8515625" style="1" bestFit="1" customWidth="1"/>
    <col min="5360" max="5360" width="9.421875" style="1" bestFit="1" customWidth="1"/>
    <col min="5361" max="5364" width="9.140625" style="1" customWidth="1"/>
    <col min="5365" max="5365" width="9.421875" style="1" bestFit="1" customWidth="1"/>
    <col min="5366" max="5367" width="12.8515625" style="1" bestFit="1" customWidth="1"/>
    <col min="5368" max="5368" width="9.421875" style="1" bestFit="1" customWidth="1"/>
    <col min="5369" max="5372" width="9.140625" style="1" customWidth="1"/>
    <col min="5373" max="5373" width="11.57421875" style="1" customWidth="1"/>
    <col min="5374" max="5374" width="16.00390625" style="1" customWidth="1"/>
    <col min="5375" max="5375" width="86.57421875" style="1" customWidth="1"/>
    <col min="5376" max="5376" width="10.140625" style="1" customWidth="1"/>
    <col min="5377" max="5377" width="18.28125" style="1" customWidth="1"/>
    <col min="5378" max="5379" width="9.140625" style="1" hidden="1" customWidth="1"/>
    <col min="5380" max="5380" width="21.421875" style="1" customWidth="1"/>
    <col min="5381" max="5382" width="9.140625" style="1" hidden="1" customWidth="1"/>
    <col min="5383" max="5383" width="25.7109375" style="1" customWidth="1"/>
    <col min="5384" max="5384" width="9.140625" style="1" hidden="1" customWidth="1"/>
    <col min="5385" max="5385" width="4.7109375" style="1" customWidth="1"/>
    <col min="5386" max="5392" width="9.140625" style="1" hidden="1" customWidth="1"/>
    <col min="5393" max="5393" width="15.57421875" style="1" customWidth="1"/>
    <col min="5394" max="5394" width="18.7109375" style="1" customWidth="1"/>
    <col min="5395" max="5395" width="25.7109375" style="1" customWidth="1"/>
    <col min="5396" max="5396" width="15.57421875" style="1" customWidth="1"/>
    <col min="5397" max="5397" width="18.7109375" style="1" customWidth="1"/>
    <col min="5398" max="5398" width="25.7109375" style="1" customWidth="1"/>
    <col min="5399" max="5399" width="15.57421875" style="1" customWidth="1"/>
    <col min="5400" max="5400" width="18.7109375" style="1" customWidth="1"/>
    <col min="5401" max="5401" width="25.7109375" style="1" customWidth="1"/>
    <col min="5402" max="5402" width="9.140625" style="1" customWidth="1"/>
    <col min="5403" max="5403" width="17.421875" style="1" customWidth="1"/>
    <col min="5404" max="5404" width="9.140625" style="1" customWidth="1"/>
    <col min="5405" max="5405" width="9.421875" style="1" bestFit="1" customWidth="1"/>
    <col min="5406" max="5407" width="12.8515625" style="1" bestFit="1" customWidth="1"/>
    <col min="5408" max="5408" width="9.421875" style="1" bestFit="1" customWidth="1"/>
    <col min="5409" max="5412" width="9.140625" style="1" customWidth="1"/>
    <col min="5413" max="5413" width="9.421875" style="1" bestFit="1" customWidth="1"/>
    <col min="5414" max="5415" width="12.8515625" style="1" bestFit="1" customWidth="1"/>
    <col min="5416" max="5416" width="9.421875" style="1" bestFit="1" customWidth="1"/>
    <col min="5417" max="5420" width="9.140625" style="1" customWidth="1"/>
    <col min="5421" max="5421" width="9.421875" style="1" bestFit="1" customWidth="1"/>
    <col min="5422" max="5423" width="12.8515625" style="1" bestFit="1" customWidth="1"/>
    <col min="5424" max="5424" width="9.421875" style="1" bestFit="1" customWidth="1"/>
    <col min="5425" max="5428" width="9.140625" style="1" customWidth="1"/>
    <col min="5429" max="5429" width="9.421875" style="1" bestFit="1" customWidth="1"/>
    <col min="5430" max="5431" width="12.8515625" style="1" bestFit="1" customWidth="1"/>
    <col min="5432" max="5432" width="9.421875" style="1" bestFit="1" customWidth="1"/>
    <col min="5433" max="5436" width="9.140625" style="1" customWidth="1"/>
    <col min="5437" max="5437" width="9.421875" style="1" bestFit="1" customWidth="1"/>
    <col min="5438" max="5439" width="12.8515625" style="1" bestFit="1" customWidth="1"/>
    <col min="5440" max="5440" width="9.421875" style="1" bestFit="1" customWidth="1"/>
    <col min="5441" max="5444" width="9.140625" style="1" customWidth="1"/>
    <col min="5445" max="5445" width="9.421875" style="1" bestFit="1" customWidth="1"/>
    <col min="5446" max="5447" width="12.8515625" style="1" bestFit="1" customWidth="1"/>
    <col min="5448" max="5448" width="9.421875" style="1" bestFit="1" customWidth="1"/>
    <col min="5449" max="5452" width="9.140625" style="1" customWidth="1"/>
    <col min="5453" max="5453" width="9.421875" style="1" bestFit="1" customWidth="1"/>
    <col min="5454" max="5455" width="12.8515625" style="1" bestFit="1" customWidth="1"/>
    <col min="5456" max="5456" width="9.421875" style="1" bestFit="1" customWidth="1"/>
    <col min="5457" max="5460" width="9.140625" style="1" customWidth="1"/>
    <col min="5461" max="5461" width="9.421875" style="1" bestFit="1" customWidth="1"/>
    <col min="5462" max="5463" width="12.8515625" style="1" bestFit="1" customWidth="1"/>
    <col min="5464" max="5464" width="9.421875" style="1" bestFit="1" customWidth="1"/>
    <col min="5465" max="5468" width="9.140625" style="1" customWidth="1"/>
    <col min="5469" max="5469" width="9.421875" style="1" bestFit="1" customWidth="1"/>
    <col min="5470" max="5471" width="12.8515625" style="1" bestFit="1" customWidth="1"/>
    <col min="5472" max="5472" width="9.421875" style="1" bestFit="1" customWidth="1"/>
    <col min="5473" max="5476" width="9.140625" style="1" customWidth="1"/>
    <col min="5477" max="5477" width="9.421875" style="1" bestFit="1" customWidth="1"/>
    <col min="5478" max="5479" width="12.8515625" style="1" bestFit="1" customWidth="1"/>
    <col min="5480" max="5480" width="9.421875" style="1" bestFit="1" customWidth="1"/>
    <col min="5481" max="5484" width="9.140625" style="1" customWidth="1"/>
    <col min="5485" max="5485" width="9.421875" style="1" bestFit="1" customWidth="1"/>
    <col min="5486" max="5487" width="12.8515625" style="1" bestFit="1" customWidth="1"/>
    <col min="5488" max="5488" width="9.421875" style="1" bestFit="1" customWidth="1"/>
    <col min="5489" max="5492" width="9.140625" style="1" customWidth="1"/>
    <col min="5493" max="5493" width="9.421875" style="1" bestFit="1" customWidth="1"/>
    <col min="5494" max="5495" width="12.8515625" style="1" bestFit="1" customWidth="1"/>
    <col min="5496" max="5496" width="9.421875" style="1" bestFit="1" customWidth="1"/>
    <col min="5497" max="5500" width="9.140625" style="1" customWidth="1"/>
    <col min="5501" max="5501" width="9.421875" style="1" bestFit="1" customWidth="1"/>
    <col min="5502" max="5503" width="12.8515625" style="1" bestFit="1" customWidth="1"/>
    <col min="5504" max="5504" width="9.421875" style="1" bestFit="1" customWidth="1"/>
    <col min="5505" max="5508" width="9.140625" style="1" customWidth="1"/>
    <col min="5509" max="5509" width="9.421875" style="1" bestFit="1" customWidth="1"/>
    <col min="5510" max="5511" width="12.8515625" style="1" bestFit="1" customWidth="1"/>
    <col min="5512" max="5512" width="9.421875" style="1" bestFit="1" customWidth="1"/>
    <col min="5513" max="5516" width="9.140625" style="1" customWidth="1"/>
    <col min="5517" max="5517" width="9.421875" style="1" bestFit="1" customWidth="1"/>
    <col min="5518" max="5519" width="12.8515625" style="1" bestFit="1" customWidth="1"/>
    <col min="5520" max="5520" width="9.421875" style="1" bestFit="1" customWidth="1"/>
    <col min="5521" max="5524" width="9.140625" style="1" customWidth="1"/>
    <col min="5525" max="5525" width="9.421875" style="1" bestFit="1" customWidth="1"/>
    <col min="5526" max="5527" width="12.8515625" style="1" bestFit="1" customWidth="1"/>
    <col min="5528" max="5528" width="9.421875" style="1" bestFit="1" customWidth="1"/>
    <col min="5529" max="5532" width="9.140625" style="1" customWidth="1"/>
    <col min="5533" max="5533" width="9.421875" style="1" bestFit="1" customWidth="1"/>
    <col min="5534" max="5535" width="12.8515625" style="1" bestFit="1" customWidth="1"/>
    <col min="5536" max="5536" width="9.421875" style="1" bestFit="1" customWidth="1"/>
    <col min="5537" max="5540" width="9.140625" style="1" customWidth="1"/>
    <col min="5541" max="5541" width="9.421875" style="1" bestFit="1" customWidth="1"/>
    <col min="5542" max="5543" width="12.8515625" style="1" bestFit="1" customWidth="1"/>
    <col min="5544" max="5544" width="9.421875" style="1" bestFit="1" customWidth="1"/>
    <col min="5545" max="5548" width="9.140625" style="1" customWidth="1"/>
    <col min="5549" max="5549" width="9.421875" style="1" bestFit="1" customWidth="1"/>
    <col min="5550" max="5551" width="12.8515625" style="1" bestFit="1" customWidth="1"/>
    <col min="5552" max="5552" width="9.421875" style="1" bestFit="1" customWidth="1"/>
    <col min="5553" max="5556" width="9.140625" style="1" customWidth="1"/>
    <col min="5557" max="5557" width="9.421875" style="1" bestFit="1" customWidth="1"/>
    <col min="5558" max="5559" width="12.8515625" style="1" bestFit="1" customWidth="1"/>
    <col min="5560" max="5560" width="9.421875" style="1" bestFit="1" customWidth="1"/>
    <col min="5561" max="5564" width="9.140625" style="1" customWidth="1"/>
    <col min="5565" max="5565" width="9.421875" style="1" bestFit="1" customWidth="1"/>
    <col min="5566" max="5567" width="12.8515625" style="1" bestFit="1" customWidth="1"/>
    <col min="5568" max="5568" width="9.421875" style="1" bestFit="1" customWidth="1"/>
    <col min="5569" max="5572" width="9.140625" style="1" customWidth="1"/>
    <col min="5573" max="5573" width="9.421875" style="1" bestFit="1" customWidth="1"/>
    <col min="5574" max="5575" width="12.8515625" style="1" bestFit="1" customWidth="1"/>
    <col min="5576" max="5576" width="9.421875" style="1" bestFit="1" customWidth="1"/>
    <col min="5577" max="5580" width="9.140625" style="1" customWidth="1"/>
    <col min="5581" max="5581" width="9.421875" style="1" bestFit="1" customWidth="1"/>
    <col min="5582" max="5583" width="12.8515625" style="1" bestFit="1" customWidth="1"/>
    <col min="5584" max="5584" width="9.421875" style="1" bestFit="1" customWidth="1"/>
    <col min="5585" max="5588" width="9.140625" style="1" customWidth="1"/>
    <col min="5589" max="5589" width="9.421875" style="1" bestFit="1" customWidth="1"/>
    <col min="5590" max="5591" width="12.8515625" style="1" bestFit="1" customWidth="1"/>
    <col min="5592" max="5592" width="9.421875" style="1" bestFit="1" customWidth="1"/>
    <col min="5593" max="5596" width="9.140625" style="1" customWidth="1"/>
    <col min="5597" max="5597" width="9.421875" style="1" bestFit="1" customWidth="1"/>
    <col min="5598" max="5599" width="12.8515625" style="1" bestFit="1" customWidth="1"/>
    <col min="5600" max="5600" width="9.421875" style="1" bestFit="1" customWidth="1"/>
    <col min="5601" max="5604" width="9.140625" style="1" customWidth="1"/>
    <col min="5605" max="5605" width="9.421875" style="1" bestFit="1" customWidth="1"/>
    <col min="5606" max="5607" width="12.8515625" style="1" bestFit="1" customWidth="1"/>
    <col min="5608" max="5608" width="9.421875" style="1" bestFit="1" customWidth="1"/>
    <col min="5609" max="5612" width="9.140625" style="1" customWidth="1"/>
    <col min="5613" max="5613" width="9.421875" style="1" bestFit="1" customWidth="1"/>
    <col min="5614" max="5615" width="12.8515625" style="1" bestFit="1" customWidth="1"/>
    <col min="5616" max="5616" width="9.421875" style="1" bestFit="1" customWidth="1"/>
    <col min="5617" max="5620" width="9.140625" style="1" customWidth="1"/>
    <col min="5621" max="5621" width="9.421875" style="1" bestFit="1" customWidth="1"/>
    <col min="5622" max="5623" width="12.8515625" style="1" bestFit="1" customWidth="1"/>
    <col min="5624" max="5624" width="9.421875" style="1" bestFit="1" customWidth="1"/>
    <col min="5625" max="5628" width="9.140625" style="1" customWidth="1"/>
    <col min="5629" max="5629" width="11.57421875" style="1" customWidth="1"/>
    <col min="5630" max="5630" width="16.00390625" style="1" customWidth="1"/>
    <col min="5631" max="5631" width="86.57421875" style="1" customWidth="1"/>
    <col min="5632" max="5632" width="10.140625" style="1" customWidth="1"/>
    <col min="5633" max="5633" width="18.28125" style="1" customWidth="1"/>
    <col min="5634" max="5635" width="9.140625" style="1" hidden="1" customWidth="1"/>
    <col min="5636" max="5636" width="21.421875" style="1" customWidth="1"/>
    <col min="5637" max="5638" width="9.140625" style="1" hidden="1" customWidth="1"/>
    <col min="5639" max="5639" width="25.7109375" style="1" customWidth="1"/>
    <col min="5640" max="5640" width="9.140625" style="1" hidden="1" customWidth="1"/>
    <col min="5641" max="5641" width="4.7109375" style="1" customWidth="1"/>
    <col min="5642" max="5648" width="9.140625" style="1" hidden="1" customWidth="1"/>
    <col min="5649" max="5649" width="15.57421875" style="1" customWidth="1"/>
    <col min="5650" max="5650" width="18.7109375" style="1" customWidth="1"/>
    <col min="5651" max="5651" width="25.7109375" style="1" customWidth="1"/>
    <col min="5652" max="5652" width="15.57421875" style="1" customWidth="1"/>
    <col min="5653" max="5653" width="18.7109375" style="1" customWidth="1"/>
    <col min="5654" max="5654" width="25.7109375" style="1" customWidth="1"/>
    <col min="5655" max="5655" width="15.57421875" style="1" customWidth="1"/>
    <col min="5656" max="5656" width="18.7109375" style="1" customWidth="1"/>
    <col min="5657" max="5657" width="25.7109375" style="1" customWidth="1"/>
    <col min="5658" max="5658" width="9.140625" style="1" customWidth="1"/>
    <col min="5659" max="5659" width="17.421875" style="1" customWidth="1"/>
    <col min="5660" max="5660" width="9.140625" style="1" customWidth="1"/>
    <col min="5661" max="5661" width="9.421875" style="1" bestFit="1" customWidth="1"/>
    <col min="5662" max="5663" width="12.8515625" style="1" bestFit="1" customWidth="1"/>
    <col min="5664" max="5664" width="9.421875" style="1" bestFit="1" customWidth="1"/>
    <col min="5665" max="5668" width="9.140625" style="1" customWidth="1"/>
    <col min="5669" max="5669" width="9.421875" style="1" bestFit="1" customWidth="1"/>
    <col min="5670" max="5671" width="12.8515625" style="1" bestFit="1" customWidth="1"/>
    <col min="5672" max="5672" width="9.421875" style="1" bestFit="1" customWidth="1"/>
    <col min="5673" max="5676" width="9.140625" style="1" customWidth="1"/>
    <col min="5677" max="5677" width="9.421875" style="1" bestFit="1" customWidth="1"/>
    <col min="5678" max="5679" width="12.8515625" style="1" bestFit="1" customWidth="1"/>
    <col min="5680" max="5680" width="9.421875" style="1" bestFit="1" customWidth="1"/>
    <col min="5681" max="5684" width="9.140625" style="1" customWidth="1"/>
    <col min="5685" max="5685" width="9.421875" style="1" bestFit="1" customWidth="1"/>
    <col min="5686" max="5687" width="12.8515625" style="1" bestFit="1" customWidth="1"/>
    <col min="5688" max="5688" width="9.421875" style="1" bestFit="1" customWidth="1"/>
    <col min="5689" max="5692" width="9.140625" style="1" customWidth="1"/>
    <col min="5693" max="5693" width="9.421875" style="1" bestFit="1" customWidth="1"/>
    <col min="5694" max="5695" width="12.8515625" style="1" bestFit="1" customWidth="1"/>
    <col min="5696" max="5696" width="9.421875" style="1" bestFit="1" customWidth="1"/>
    <col min="5697" max="5700" width="9.140625" style="1" customWidth="1"/>
    <col min="5701" max="5701" width="9.421875" style="1" bestFit="1" customWidth="1"/>
    <col min="5702" max="5703" width="12.8515625" style="1" bestFit="1" customWidth="1"/>
    <col min="5704" max="5704" width="9.421875" style="1" bestFit="1" customWidth="1"/>
    <col min="5705" max="5708" width="9.140625" style="1" customWidth="1"/>
    <col min="5709" max="5709" width="9.421875" style="1" bestFit="1" customWidth="1"/>
    <col min="5710" max="5711" width="12.8515625" style="1" bestFit="1" customWidth="1"/>
    <col min="5712" max="5712" width="9.421875" style="1" bestFit="1" customWidth="1"/>
    <col min="5713" max="5716" width="9.140625" style="1" customWidth="1"/>
    <col min="5717" max="5717" width="9.421875" style="1" bestFit="1" customWidth="1"/>
    <col min="5718" max="5719" width="12.8515625" style="1" bestFit="1" customWidth="1"/>
    <col min="5720" max="5720" width="9.421875" style="1" bestFit="1" customWidth="1"/>
    <col min="5721" max="5724" width="9.140625" style="1" customWidth="1"/>
    <col min="5725" max="5725" width="9.421875" style="1" bestFit="1" customWidth="1"/>
    <col min="5726" max="5727" width="12.8515625" style="1" bestFit="1" customWidth="1"/>
    <col min="5728" max="5728" width="9.421875" style="1" bestFit="1" customWidth="1"/>
    <col min="5729" max="5732" width="9.140625" style="1" customWidth="1"/>
    <col min="5733" max="5733" width="9.421875" style="1" bestFit="1" customWidth="1"/>
    <col min="5734" max="5735" width="12.8515625" style="1" bestFit="1" customWidth="1"/>
    <col min="5736" max="5736" width="9.421875" style="1" bestFit="1" customWidth="1"/>
    <col min="5737" max="5740" width="9.140625" style="1" customWidth="1"/>
    <col min="5741" max="5741" width="9.421875" style="1" bestFit="1" customWidth="1"/>
    <col min="5742" max="5743" width="12.8515625" style="1" bestFit="1" customWidth="1"/>
    <col min="5744" max="5744" width="9.421875" style="1" bestFit="1" customWidth="1"/>
    <col min="5745" max="5748" width="9.140625" style="1" customWidth="1"/>
    <col min="5749" max="5749" width="9.421875" style="1" bestFit="1" customWidth="1"/>
    <col min="5750" max="5751" width="12.8515625" style="1" bestFit="1" customWidth="1"/>
    <col min="5752" max="5752" width="9.421875" style="1" bestFit="1" customWidth="1"/>
    <col min="5753" max="5756" width="9.140625" style="1" customWidth="1"/>
    <col min="5757" max="5757" width="9.421875" style="1" bestFit="1" customWidth="1"/>
    <col min="5758" max="5759" width="12.8515625" style="1" bestFit="1" customWidth="1"/>
    <col min="5760" max="5760" width="9.421875" style="1" bestFit="1" customWidth="1"/>
    <col min="5761" max="5764" width="9.140625" style="1" customWidth="1"/>
    <col min="5765" max="5765" width="9.421875" style="1" bestFit="1" customWidth="1"/>
    <col min="5766" max="5767" width="12.8515625" style="1" bestFit="1" customWidth="1"/>
    <col min="5768" max="5768" width="9.421875" style="1" bestFit="1" customWidth="1"/>
    <col min="5769" max="5772" width="9.140625" style="1" customWidth="1"/>
    <col min="5773" max="5773" width="9.421875" style="1" bestFit="1" customWidth="1"/>
    <col min="5774" max="5775" width="12.8515625" style="1" bestFit="1" customWidth="1"/>
    <col min="5776" max="5776" width="9.421875" style="1" bestFit="1" customWidth="1"/>
    <col min="5777" max="5780" width="9.140625" style="1" customWidth="1"/>
    <col min="5781" max="5781" width="9.421875" style="1" bestFit="1" customWidth="1"/>
    <col min="5782" max="5783" width="12.8515625" style="1" bestFit="1" customWidth="1"/>
    <col min="5784" max="5784" width="9.421875" style="1" bestFit="1" customWidth="1"/>
    <col min="5785" max="5788" width="9.140625" style="1" customWidth="1"/>
    <col min="5789" max="5789" width="9.421875" style="1" bestFit="1" customWidth="1"/>
    <col min="5790" max="5791" width="12.8515625" style="1" bestFit="1" customWidth="1"/>
    <col min="5792" max="5792" width="9.421875" style="1" bestFit="1" customWidth="1"/>
    <col min="5793" max="5796" width="9.140625" style="1" customWidth="1"/>
    <col min="5797" max="5797" width="9.421875" style="1" bestFit="1" customWidth="1"/>
    <col min="5798" max="5799" width="12.8515625" style="1" bestFit="1" customWidth="1"/>
    <col min="5800" max="5800" width="9.421875" style="1" bestFit="1" customWidth="1"/>
    <col min="5801" max="5804" width="9.140625" style="1" customWidth="1"/>
    <col min="5805" max="5805" width="9.421875" style="1" bestFit="1" customWidth="1"/>
    <col min="5806" max="5807" width="12.8515625" style="1" bestFit="1" customWidth="1"/>
    <col min="5808" max="5808" width="9.421875" style="1" bestFit="1" customWidth="1"/>
    <col min="5809" max="5812" width="9.140625" style="1" customWidth="1"/>
    <col min="5813" max="5813" width="9.421875" style="1" bestFit="1" customWidth="1"/>
    <col min="5814" max="5815" width="12.8515625" style="1" bestFit="1" customWidth="1"/>
    <col min="5816" max="5816" width="9.421875" style="1" bestFit="1" customWidth="1"/>
    <col min="5817" max="5820" width="9.140625" style="1" customWidth="1"/>
    <col min="5821" max="5821" width="9.421875" style="1" bestFit="1" customWidth="1"/>
    <col min="5822" max="5823" width="12.8515625" style="1" bestFit="1" customWidth="1"/>
    <col min="5824" max="5824" width="9.421875" style="1" bestFit="1" customWidth="1"/>
    <col min="5825" max="5828" width="9.140625" style="1" customWidth="1"/>
    <col min="5829" max="5829" width="9.421875" style="1" bestFit="1" customWidth="1"/>
    <col min="5830" max="5831" width="12.8515625" style="1" bestFit="1" customWidth="1"/>
    <col min="5832" max="5832" width="9.421875" style="1" bestFit="1" customWidth="1"/>
    <col min="5833" max="5836" width="9.140625" style="1" customWidth="1"/>
    <col min="5837" max="5837" width="9.421875" style="1" bestFit="1" customWidth="1"/>
    <col min="5838" max="5839" width="12.8515625" style="1" bestFit="1" customWidth="1"/>
    <col min="5840" max="5840" width="9.421875" style="1" bestFit="1" customWidth="1"/>
    <col min="5841" max="5844" width="9.140625" style="1" customWidth="1"/>
    <col min="5845" max="5845" width="9.421875" style="1" bestFit="1" customWidth="1"/>
    <col min="5846" max="5847" width="12.8515625" style="1" bestFit="1" customWidth="1"/>
    <col min="5848" max="5848" width="9.421875" style="1" bestFit="1" customWidth="1"/>
    <col min="5849" max="5852" width="9.140625" style="1" customWidth="1"/>
    <col min="5853" max="5853" width="9.421875" style="1" bestFit="1" customWidth="1"/>
    <col min="5854" max="5855" width="12.8515625" style="1" bestFit="1" customWidth="1"/>
    <col min="5856" max="5856" width="9.421875" style="1" bestFit="1" customWidth="1"/>
    <col min="5857" max="5860" width="9.140625" style="1" customWidth="1"/>
    <col min="5861" max="5861" width="9.421875" style="1" bestFit="1" customWidth="1"/>
    <col min="5862" max="5863" width="12.8515625" style="1" bestFit="1" customWidth="1"/>
    <col min="5864" max="5864" width="9.421875" style="1" bestFit="1" customWidth="1"/>
    <col min="5865" max="5868" width="9.140625" style="1" customWidth="1"/>
    <col min="5869" max="5869" width="9.421875" style="1" bestFit="1" customWidth="1"/>
    <col min="5870" max="5871" width="12.8515625" style="1" bestFit="1" customWidth="1"/>
    <col min="5872" max="5872" width="9.421875" style="1" bestFit="1" customWidth="1"/>
    <col min="5873" max="5876" width="9.140625" style="1" customWidth="1"/>
    <col min="5877" max="5877" width="9.421875" style="1" bestFit="1" customWidth="1"/>
    <col min="5878" max="5879" width="12.8515625" style="1" bestFit="1" customWidth="1"/>
    <col min="5880" max="5880" width="9.421875" style="1" bestFit="1" customWidth="1"/>
    <col min="5881" max="5884" width="9.140625" style="1" customWidth="1"/>
    <col min="5885" max="5885" width="11.57421875" style="1" customWidth="1"/>
    <col min="5886" max="5886" width="16.00390625" style="1" customWidth="1"/>
    <col min="5887" max="5887" width="86.57421875" style="1" customWidth="1"/>
    <col min="5888" max="5888" width="10.140625" style="1" customWidth="1"/>
    <col min="5889" max="5889" width="18.28125" style="1" customWidth="1"/>
    <col min="5890" max="5891" width="9.140625" style="1" hidden="1" customWidth="1"/>
    <col min="5892" max="5892" width="21.421875" style="1" customWidth="1"/>
    <col min="5893" max="5894" width="9.140625" style="1" hidden="1" customWidth="1"/>
    <col min="5895" max="5895" width="25.7109375" style="1" customWidth="1"/>
    <col min="5896" max="5896" width="9.140625" style="1" hidden="1" customWidth="1"/>
    <col min="5897" max="5897" width="4.7109375" style="1" customWidth="1"/>
    <col min="5898" max="5904" width="9.140625" style="1" hidden="1" customWidth="1"/>
    <col min="5905" max="5905" width="15.57421875" style="1" customWidth="1"/>
    <col min="5906" max="5906" width="18.7109375" style="1" customWidth="1"/>
    <col min="5907" max="5907" width="25.7109375" style="1" customWidth="1"/>
    <col min="5908" max="5908" width="15.57421875" style="1" customWidth="1"/>
    <col min="5909" max="5909" width="18.7109375" style="1" customWidth="1"/>
    <col min="5910" max="5910" width="25.7109375" style="1" customWidth="1"/>
    <col min="5911" max="5911" width="15.57421875" style="1" customWidth="1"/>
    <col min="5912" max="5912" width="18.7109375" style="1" customWidth="1"/>
    <col min="5913" max="5913" width="25.7109375" style="1" customWidth="1"/>
    <col min="5914" max="5914" width="9.140625" style="1" customWidth="1"/>
    <col min="5915" max="5915" width="17.421875" style="1" customWidth="1"/>
    <col min="5916" max="5916" width="9.140625" style="1" customWidth="1"/>
    <col min="5917" max="5917" width="9.421875" style="1" bestFit="1" customWidth="1"/>
    <col min="5918" max="5919" width="12.8515625" style="1" bestFit="1" customWidth="1"/>
    <col min="5920" max="5920" width="9.421875" style="1" bestFit="1" customWidth="1"/>
    <col min="5921" max="5924" width="9.140625" style="1" customWidth="1"/>
    <col min="5925" max="5925" width="9.421875" style="1" bestFit="1" customWidth="1"/>
    <col min="5926" max="5927" width="12.8515625" style="1" bestFit="1" customWidth="1"/>
    <col min="5928" max="5928" width="9.421875" style="1" bestFit="1" customWidth="1"/>
    <col min="5929" max="5932" width="9.140625" style="1" customWidth="1"/>
    <col min="5933" max="5933" width="9.421875" style="1" bestFit="1" customWidth="1"/>
    <col min="5934" max="5935" width="12.8515625" style="1" bestFit="1" customWidth="1"/>
    <col min="5936" max="5936" width="9.421875" style="1" bestFit="1" customWidth="1"/>
    <col min="5937" max="5940" width="9.140625" style="1" customWidth="1"/>
    <col min="5941" max="5941" width="9.421875" style="1" bestFit="1" customWidth="1"/>
    <col min="5942" max="5943" width="12.8515625" style="1" bestFit="1" customWidth="1"/>
    <col min="5944" max="5944" width="9.421875" style="1" bestFit="1" customWidth="1"/>
    <col min="5945" max="5948" width="9.140625" style="1" customWidth="1"/>
    <col min="5949" max="5949" width="9.421875" style="1" bestFit="1" customWidth="1"/>
    <col min="5950" max="5951" width="12.8515625" style="1" bestFit="1" customWidth="1"/>
    <col min="5952" max="5952" width="9.421875" style="1" bestFit="1" customWidth="1"/>
    <col min="5953" max="5956" width="9.140625" style="1" customWidth="1"/>
    <col min="5957" max="5957" width="9.421875" style="1" bestFit="1" customWidth="1"/>
    <col min="5958" max="5959" width="12.8515625" style="1" bestFit="1" customWidth="1"/>
    <col min="5960" max="5960" width="9.421875" style="1" bestFit="1" customWidth="1"/>
    <col min="5961" max="5964" width="9.140625" style="1" customWidth="1"/>
    <col min="5965" max="5965" width="9.421875" style="1" bestFit="1" customWidth="1"/>
    <col min="5966" max="5967" width="12.8515625" style="1" bestFit="1" customWidth="1"/>
    <col min="5968" max="5968" width="9.421875" style="1" bestFit="1" customWidth="1"/>
    <col min="5969" max="5972" width="9.140625" style="1" customWidth="1"/>
    <col min="5973" max="5973" width="9.421875" style="1" bestFit="1" customWidth="1"/>
    <col min="5974" max="5975" width="12.8515625" style="1" bestFit="1" customWidth="1"/>
    <col min="5976" max="5976" width="9.421875" style="1" bestFit="1" customWidth="1"/>
    <col min="5977" max="5980" width="9.140625" style="1" customWidth="1"/>
    <col min="5981" max="5981" width="9.421875" style="1" bestFit="1" customWidth="1"/>
    <col min="5982" max="5983" width="12.8515625" style="1" bestFit="1" customWidth="1"/>
    <col min="5984" max="5984" width="9.421875" style="1" bestFit="1" customWidth="1"/>
    <col min="5985" max="5988" width="9.140625" style="1" customWidth="1"/>
    <col min="5989" max="5989" width="9.421875" style="1" bestFit="1" customWidth="1"/>
    <col min="5990" max="5991" width="12.8515625" style="1" bestFit="1" customWidth="1"/>
    <col min="5992" max="5992" width="9.421875" style="1" bestFit="1" customWidth="1"/>
    <col min="5993" max="5996" width="9.140625" style="1" customWidth="1"/>
    <col min="5997" max="5997" width="9.421875" style="1" bestFit="1" customWidth="1"/>
    <col min="5998" max="5999" width="12.8515625" style="1" bestFit="1" customWidth="1"/>
    <col min="6000" max="6000" width="9.421875" style="1" bestFit="1" customWidth="1"/>
    <col min="6001" max="6004" width="9.140625" style="1" customWidth="1"/>
    <col min="6005" max="6005" width="9.421875" style="1" bestFit="1" customWidth="1"/>
    <col min="6006" max="6007" width="12.8515625" style="1" bestFit="1" customWidth="1"/>
    <col min="6008" max="6008" width="9.421875" style="1" bestFit="1" customWidth="1"/>
    <col min="6009" max="6012" width="9.140625" style="1" customWidth="1"/>
    <col min="6013" max="6013" width="9.421875" style="1" bestFit="1" customWidth="1"/>
    <col min="6014" max="6015" width="12.8515625" style="1" bestFit="1" customWidth="1"/>
    <col min="6016" max="6016" width="9.421875" style="1" bestFit="1" customWidth="1"/>
    <col min="6017" max="6020" width="9.140625" style="1" customWidth="1"/>
    <col min="6021" max="6021" width="9.421875" style="1" bestFit="1" customWidth="1"/>
    <col min="6022" max="6023" width="12.8515625" style="1" bestFit="1" customWidth="1"/>
    <col min="6024" max="6024" width="9.421875" style="1" bestFit="1" customWidth="1"/>
    <col min="6025" max="6028" width="9.140625" style="1" customWidth="1"/>
    <col min="6029" max="6029" width="9.421875" style="1" bestFit="1" customWidth="1"/>
    <col min="6030" max="6031" width="12.8515625" style="1" bestFit="1" customWidth="1"/>
    <col min="6032" max="6032" width="9.421875" style="1" bestFit="1" customWidth="1"/>
    <col min="6033" max="6036" width="9.140625" style="1" customWidth="1"/>
    <col min="6037" max="6037" width="9.421875" style="1" bestFit="1" customWidth="1"/>
    <col min="6038" max="6039" width="12.8515625" style="1" bestFit="1" customWidth="1"/>
    <col min="6040" max="6040" width="9.421875" style="1" bestFit="1" customWidth="1"/>
    <col min="6041" max="6044" width="9.140625" style="1" customWidth="1"/>
    <col min="6045" max="6045" width="9.421875" style="1" bestFit="1" customWidth="1"/>
    <col min="6046" max="6047" width="12.8515625" style="1" bestFit="1" customWidth="1"/>
    <col min="6048" max="6048" width="9.421875" style="1" bestFit="1" customWidth="1"/>
    <col min="6049" max="6052" width="9.140625" style="1" customWidth="1"/>
    <col min="6053" max="6053" width="9.421875" style="1" bestFit="1" customWidth="1"/>
    <col min="6054" max="6055" width="12.8515625" style="1" bestFit="1" customWidth="1"/>
    <col min="6056" max="6056" width="9.421875" style="1" bestFit="1" customWidth="1"/>
    <col min="6057" max="6060" width="9.140625" style="1" customWidth="1"/>
    <col min="6061" max="6061" width="9.421875" style="1" bestFit="1" customWidth="1"/>
    <col min="6062" max="6063" width="12.8515625" style="1" bestFit="1" customWidth="1"/>
    <col min="6064" max="6064" width="9.421875" style="1" bestFit="1" customWidth="1"/>
    <col min="6065" max="6068" width="9.140625" style="1" customWidth="1"/>
    <col min="6069" max="6069" width="9.421875" style="1" bestFit="1" customWidth="1"/>
    <col min="6070" max="6071" width="12.8515625" style="1" bestFit="1" customWidth="1"/>
    <col min="6072" max="6072" width="9.421875" style="1" bestFit="1" customWidth="1"/>
    <col min="6073" max="6076" width="9.140625" style="1" customWidth="1"/>
    <col min="6077" max="6077" width="9.421875" style="1" bestFit="1" customWidth="1"/>
    <col min="6078" max="6079" width="12.8515625" style="1" bestFit="1" customWidth="1"/>
    <col min="6080" max="6080" width="9.421875" style="1" bestFit="1" customWidth="1"/>
    <col min="6081" max="6084" width="9.140625" style="1" customWidth="1"/>
    <col min="6085" max="6085" width="9.421875" style="1" bestFit="1" customWidth="1"/>
    <col min="6086" max="6087" width="12.8515625" style="1" bestFit="1" customWidth="1"/>
    <col min="6088" max="6088" width="9.421875" style="1" bestFit="1" customWidth="1"/>
    <col min="6089" max="6092" width="9.140625" style="1" customWidth="1"/>
    <col min="6093" max="6093" width="9.421875" style="1" bestFit="1" customWidth="1"/>
    <col min="6094" max="6095" width="12.8515625" style="1" bestFit="1" customWidth="1"/>
    <col min="6096" max="6096" width="9.421875" style="1" bestFit="1" customWidth="1"/>
    <col min="6097" max="6100" width="9.140625" style="1" customWidth="1"/>
    <col min="6101" max="6101" width="9.421875" style="1" bestFit="1" customWidth="1"/>
    <col min="6102" max="6103" width="12.8515625" style="1" bestFit="1" customWidth="1"/>
    <col min="6104" max="6104" width="9.421875" style="1" bestFit="1" customWidth="1"/>
    <col min="6105" max="6108" width="9.140625" style="1" customWidth="1"/>
    <col min="6109" max="6109" width="9.421875" style="1" bestFit="1" customWidth="1"/>
    <col min="6110" max="6111" width="12.8515625" style="1" bestFit="1" customWidth="1"/>
    <col min="6112" max="6112" width="9.421875" style="1" bestFit="1" customWidth="1"/>
    <col min="6113" max="6116" width="9.140625" style="1" customWidth="1"/>
    <col min="6117" max="6117" width="9.421875" style="1" bestFit="1" customWidth="1"/>
    <col min="6118" max="6119" width="12.8515625" style="1" bestFit="1" customWidth="1"/>
    <col min="6120" max="6120" width="9.421875" style="1" bestFit="1" customWidth="1"/>
    <col min="6121" max="6124" width="9.140625" style="1" customWidth="1"/>
    <col min="6125" max="6125" width="9.421875" style="1" bestFit="1" customWidth="1"/>
    <col min="6126" max="6127" width="12.8515625" style="1" bestFit="1" customWidth="1"/>
    <col min="6128" max="6128" width="9.421875" style="1" bestFit="1" customWidth="1"/>
    <col min="6129" max="6132" width="9.140625" style="1" customWidth="1"/>
    <col min="6133" max="6133" width="9.421875" style="1" bestFit="1" customWidth="1"/>
    <col min="6134" max="6135" width="12.8515625" style="1" bestFit="1" customWidth="1"/>
    <col min="6136" max="6136" width="9.421875" style="1" bestFit="1" customWidth="1"/>
    <col min="6137" max="6140" width="9.140625" style="1" customWidth="1"/>
    <col min="6141" max="6141" width="11.57421875" style="1" customWidth="1"/>
    <col min="6142" max="6142" width="16.00390625" style="1" customWidth="1"/>
    <col min="6143" max="6143" width="86.57421875" style="1" customWidth="1"/>
    <col min="6144" max="6144" width="10.140625" style="1" customWidth="1"/>
    <col min="6145" max="6145" width="18.28125" style="1" customWidth="1"/>
    <col min="6146" max="6147" width="9.140625" style="1" hidden="1" customWidth="1"/>
    <col min="6148" max="6148" width="21.421875" style="1" customWidth="1"/>
    <col min="6149" max="6150" width="9.140625" style="1" hidden="1" customWidth="1"/>
    <col min="6151" max="6151" width="25.7109375" style="1" customWidth="1"/>
    <col min="6152" max="6152" width="9.140625" style="1" hidden="1" customWidth="1"/>
    <col min="6153" max="6153" width="4.7109375" style="1" customWidth="1"/>
    <col min="6154" max="6160" width="9.140625" style="1" hidden="1" customWidth="1"/>
    <col min="6161" max="6161" width="15.57421875" style="1" customWidth="1"/>
    <col min="6162" max="6162" width="18.7109375" style="1" customWidth="1"/>
    <col min="6163" max="6163" width="25.7109375" style="1" customWidth="1"/>
    <col min="6164" max="6164" width="15.57421875" style="1" customWidth="1"/>
    <col min="6165" max="6165" width="18.7109375" style="1" customWidth="1"/>
    <col min="6166" max="6166" width="25.7109375" style="1" customWidth="1"/>
    <col min="6167" max="6167" width="15.57421875" style="1" customWidth="1"/>
    <col min="6168" max="6168" width="18.7109375" style="1" customWidth="1"/>
    <col min="6169" max="6169" width="25.7109375" style="1" customWidth="1"/>
    <col min="6170" max="6170" width="9.140625" style="1" customWidth="1"/>
    <col min="6171" max="6171" width="17.421875" style="1" customWidth="1"/>
    <col min="6172" max="6172" width="9.140625" style="1" customWidth="1"/>
    <col min="6173" max="6173" width="9.421875" style="1" bestFit="1" customWidth="1"/>
    <col min="6174" max="6175" width="12.8515625" style="1" bestFit="1" customWidth="1"/>
    <col min="6176" max="6176" width="9.421875" style="1" bestFit="1" customWidth="1"/>
    <col min="6177" max="6180" width="9.140625" style="1" customWidth="1"/>
    <col min="6181" max="6181" width="9.421875" style="1" bestFit="1" customWidth="1"/>
    <col min="6182" max="6183" width="12.8515625" style="1" bestFit="1" customWidth="1"/>
    <col min="6184" max="6184" width="9.421875" style="1" bestFit="1" customWidth="1"/>
    <col min="6185" max="6188" width="9.140625" style="1" customWidth="1"/>
    <col min="6189" max="6189" width="9.421875" style="1" bestFit="1" customWidth="1"/>
    <col min="6190" max="6191" width="12.8515625" style="1" bestFit="1" customWidth="1"/>
    <col min="6192" max="6192" width="9.421875" style="1" bestFit="1" customWidth="1"/>
    <col min="6193" max="6196" width="9.140625" style="1" customWidth="1"/>
    <col min="6197" max="6197" width="9.421875" style="1" bestFit="1" customWidth="1"/>
    <col min="6198" max="6199" width="12.8515625" style="1" bestFit="1" customWidth="1"/>
    <col min="6200" max="6200" width="9.421875" style="1" bestFit="1" customWidth="1"/>
    <col min="6201" max="6204" width="9.140625" style="1" customWidth="1"/>
    <col min="6205" max="6205" width="9.421875" style="1" bestFit="1" customWidth="1"/>
    <col min="6206" max="6207" width="12.8515625" style="1" bestFit="1" customWidth="1"/>
    <col min="6208" max="6208" width="9.421875" style="1" bestFit="1" customWidth="1"/>
    <col min="6209" max="6212" width="9.140625" style="1" customWidth="1"/>
    <col min="6213" max="6213" width="9.421875" style="1" bestFit="1" customWidth="1"/>
    <col min="6214" max="6215" width="12.8515625" style="1" bestFit="1" customWidth="1"/>
    <col min="6216" max="6216" width="9.421875" style="1" bestFit="1" customWidth="1"/>
    <col min="6217" max="6220" width="9.140625" style="1" customWidth="1"/>
    <col min="6221" max="6221" width="9.421875" style="1" bestFit="1" customWidth="1"/>
    <col min="6222" max="6223" width="12.8515625" style="1" bestFit="1" customWidth="1"/>
    <col min="6224" max="6224" width="9.421875" style="1" bestFit="1" customWidth="1"/>
    <col min="6225" max="6228" width="9.140625" style="1" customWidth="1"/>
    <col min="6229" max="6229" width="9.421875" style="1" bestFit="1" customWidth="1"/>
    <col min="6230" max="6231" width="12.8515625" style="1" bestFit="1" customWidth="1"/>
    <col min="6232" max="6232" width="9.421875" style="1" bestFit="1" customWidth="1"/>
    <col min="6233" max="6236" width="9.140625" style="1" customWidth="1"/>
    <col min="6237" max="6237" width="9.421875" style="1" bestFit="1" customWidth="1"/>
    <col min="6238" max="6239" width="12.8515625" style="1" bestFit="1" customWidth="1"/>
    <col min="6240" max="6240" width="9.421875" style="1" bestFit="1" customWidth="1"/>
    <col min="6241" max="6244" width="9.140625" style="1" customWidth="1"/>
    <col min="6245" max="6245" width="9.421875" style="1" bestFit="1" customWidth="1"/>
    <col min="6246" max="6247" width="12.8515625" style="1" bestFit="1" customWidth="1"/>
    <col min="6248" max="6248" width="9.421875" style="1" bestFit="1" customWidth="1"/>
    <col min="6249" max="6252" width="9.140625" style="1" customWidth="1"/>
    <col min="6253" max="6253" width="9.421875" style="1" bestFit="1" customWidth="1"/>
    <col min="6254" max="6255" width="12.8515625" style="1" bestFit="1" customWidth="1"/>
    <col min="6256" max="6256" width="9.421875" style="1" bestFit="1" customWidth="1"/>
    <col min="6257" max="6260" width="9.140625" style="1" customWidth="1"/>
    <col min="6261" max="6261" width="9.421875" style="1" bestFit="1" customWidth="1"/>
    <col min="6262" max="6263" width="12.8515625" style="1" bestFit="1" customWidth="1"/>
    <col min="6264" max="6264" width="9.421875" style="1" bestFit="1" customWidth="1"/>
    <col min="6265" max="6268" width="9.140625" style="1" customWidth="1"/>
    <col min="6269" max="6269" width="9.421875" style="1" bestFit="1" customWidth="1"/>
    <col min="6270" max="6271" width="12.8515625" style="1" bestFit="1" customWidth="1"/>
    <col min="6272" max="6272" width="9.421875" style="1" bestFit="1" customWidth="1"/>
    <col min="6273" max="6276" width="9.140625" style="1" customWidth="1"/>
    <col min="6277" max="6277" width="9.421875" style="1" bestFit="1" customWidth="1"/>
    <col min="6278" max="6279" width="12.8515625" style="1" bestFit="1" customWidth="1"/>
    <col min="6280" max="6280" width="9.421875" style="1" bestFit="1" customWidth="1"/>
    <col min="6281" max="6284" width="9.140625" style="1" customWidth="1"/>
    <col min="6285" max="6285" width="9.421875" style="1" bestFit="1" customWidth="1"/>
    <col min="6286" max="6287" width="12.8515625" style="1" bestFit="1" customWidth="1"/>
    <col min="6288" max="6288" width="9.421875" style="1" bestFit="1" customWidth="1"/>
    <col min="6289" max="6292" width="9.140625" style="1" customWidth="1"/>
    <col min="6293" max="6293" width="9.421875" style="1" bestFit="1" customWidth="1"/>
    <col min="6294" max="6295" width="12.8515625" style="1" bestFit="1" customWidth="1"/>
    <col min="6296" max="6296" width="9.421875" style="1" bestFit="1" customWidth="1"/>
    <col min="6297" max="6300" width="9.140625" style="1" customWidth="1"/>
    <col min="6301" max="6301" width="9.421875" style="1" bestFit="1" customWidth="1"/>
    <col min="6302" max="6303" width="12.8515625" style="1" bestFit="1" customWidth="1"/>
    <col min="6304" max="6304" width="9.421875" style="1" bestFit="1" customWidth="1"/>
    <col min="6305" max="6308" width="9.140625" style="1" customWidth="1"/>
    <col min="6309" max="6309" width="9.421875" style="1" bestFit="1" customWidth="1"/>
    <col min="6310" max="6311" width="12.8515625" style="1" bestFit="1" customWidth="1"/>
    <col min="6312" max="6312" width="9.421875" style="1" bestFit="1" customWidth="1"/>
    <col min="6313" max="6316" width="9.140625" style="1" customWidth="1"/>
    <col min="6317" max="6317" width="9.421875" style="1" bestFit="1" customWidth="1"/>
    <col min="6318" max="6319" width="12.8515625" style="1" bestFit="1" customWidth="1"/>
    <col min="6320" max="6320" width="9.421875" style="1" bestFit="1" customWidth="1"/>
    <col min="6321" max="6324" width="9.140625" style="1" customWidth="1"/>
    <col min="6325" max="6325" width="9.421875" style="1" bestFit="1" customWidth="1"/>
    <col min="6326" max="6327" width="12.8515625" style="1" bestFit="1" customWidth="1"/>
    <col min="6328" max="6328" width="9.421875" style="1" bestFit="1" customWidth="1"/>
    <col min="6329" max="6332" width="9.140625" style="1" customWidth="1"/>
    <col min="6333" max="6333" width="9.421875" style="1" bestFit="1" customWidth="1"/>
    <col min="6334" max="6335" width="12.8515625" style="1" bestFit="1" customWidth="1"/>
    <col min="6336" max="6336" width="9.421875" style="1" bestFit="1" customWidth="1"/>
    <col min="6337" max="6340" width="9.140625" style="1" customWidth="1"/>
    <col min="6341" max="6341" width="9.421875" style="1" bestFit="1" customWidth="1"/>
    <col min="6342" max="6343" width="12.8515625" style="1" bestFit="1" customWidth="1"/>
    <col min="6344" max="6344" width="9.421875" style="1" bestFit="1" customWidth="1"/>
    <col min="6345" max="6348" width="9.140625" style="1" customWidth="1"/>
    <col min="6349" max="6349" width="9.421875" style="1" bestFit="1" customWidth="1"/>
    <col min="6350" max="6351" width="12.8515625" style="1" bestFit="1" customWidth="1"/>
    <col min="6352" max="6352" width="9.421875" style="1" bestFit="1" customWidth="1"/>
    <col min="6353" max="6356" width="9.140625" style="1" customWidth="1"/>
    <col min="6357" max="6357" width="9.421875" style="1" bestFit="1" customWidth="1"/>
    <col min="6358" max="6359" width="12.8515625" style="1" bestFit="1" customWidth="1"/>
    <col min="6360" max="6360" width="9.421875" style="1" bestFit="1" customWidth="1"/>
    <col min="6361" max="6364" width="9.140625" style="1" customWidth="1"/>
    <col min="6365" max="6365" width="9.421875" style="1" bestFit="1" customWidth="1"/>
    <col min="6366" max="6367" width="12.8515625" style="1" bestFit="1" customWidth="1"/>
    <col min="6368" max="6368" width="9.421875" style="1" bestFit="1" customWidth="1"/>
    <col min="6369" max="6372" width="9.140625" style="1" customWidth="1"/>
    <col min="6373" max="6373" width="9.421875" style="1" bestFit="1" customWidth="1"/>
    <col min="6374" max="6375" width="12.8515625" style="1" bestFit="1" customWidth="1"/>
    <col min="6376" max="6376" width="9.421875" style="1" bestFit="1" customWidth="1"/>
    <col min="6377" max="6380" width="9.140625" style="1" customWidth="1"/>
    <col min="6381" max="6381" width="9.421875" style="1" bestFit="1" customWidth="1"/>
    <col min="6382" max="6383" width="12.8515625" style="1" bestFit="1" customWidth="1"/>
    <col min="6384" max="6384" width="9.421875" style="1" bestFit="1" customWidth="1"/>
    <col min="6385" max="6388" width="9.140625" style="1" customWidth="1"/>
    <col min="6389" max="6389" width="9.421875" style="1" bestFit="1" customWidth="1"/>
    <col min="6390" max="6391" width="12.8515625" style="1" bestFit="1" customWidth="1"/>
    <col min="6392" max="6392" width="9.421875" style="1" bestFit="1" customWidth="1"/>
    <col min="6393" max="6396" width="9.140625" style="1" customWidth="1"/>
    <col min="6397" max="6397" width="11.57421875" style="1" customWidth="1"/>
    <col min="6398" max="6398" width="16.00390625" style="1" customWidth="1"/>
    <col min="6399" max="6399" width="86.57421875" style="1" customWidth="1"/>
    <col min="6400" max="6400" width="10.140625" style="1" customWidth="1"/>
    <col min="6401" max="6401" width="18.28125" style="1" customWidth="1"/>
    <col min="6402" max="6403" width="9.140625" style="1" hidden="1" customWidth="1"/>
    <col min="6404" max="6404" width="21.421875" style="1" customWidth="1"/>
    <col min="6405" max="6406" width="9.140625" style="1" hidden="1" customWidth="1"/>
    <col min="6407" max="6407" width="25.7109375" style="1" customWidth="1"/>
    <col min="6408" max="6408" width="9.140625" style="1" hidden="1" customWidth="1"/>
    <col min="6409" max="6409" width="4.7109375" style="1" customWidth="1"/>
    <col min="6410" max="6416" width="9.140625" style="1" hidden="1" customWidth="1"/>
    <col min="6417" max="6417" width="15.57421875" style="1" customWidth="1"/>
    <col min="6418" max="6418" width="18.7109375" style="1" customWidth="1"/>
    <col min="6419" max="6419" width="25.7109375" style="1" customWidth="1"/>
    <col min="6420" max="6420" width="15.57421875" style="1" customWidth="1"/>
    <col min="6421" max="6421" width="18.7109375" style="1" customWidth="1"/>
    <col min="6422" max="6422" width="25.7109375" style="1" customWidth="1"/>
    <col min="6423" max="6423" width="15.57421875" style="1" customWidth="1"/>
    <col min="6424" max="6424" width="18.7109375" style="1" customWidth="1"/>
    <col min="6425" max="6425" width="25.7109375" style="1" customWidth="1"/>
    <col min="6426" max="6426" width="9.140625" style="1" customWidth="1"/>
    <col min="6427" max="6427" width="17.421875" style="1" customWidth="1"/>
    <col min="6428" max="6428" width="9.140625" style="1" customWidth="1"/>
    <col min="6429" max="6429" width="9.421875" style="1" bestFit="1" customWidth="1"/>
    <col min="6430" max="6431" width="12.8515625" style="1" bestFit="1" customWidth="1"/>
    <col min="6432" max="6432" width="9.421875" style="1" bestFit="1" customWidth="1"/>
    <col min="6433" max="6436" width="9.140625" style="1" customWidth="1"/>
    <col min="6437" max="6437" width="9.421875" style="1" bestFit="1" customWidth="1"/>
    <col min="6438" max="6439" width="12.8515625" style="1" bestFit="1" customWidth="1"/>
    <col min="6440" max="6440" width="9.421875" style="1" bestFit="1" customWidth="1"/>
    <col min="6441" max="6444" width="9.140625" style="1" customWidth="1"/>
    <col min="6445" max="6445" width="9.421875" style="1" bestFit="1" customWidth="1"/>
    <col min="6446" max="6447" width="12.8515625" style="1" bestFit="1" customWidth="1"/>
    <col min="6448" max="6448" width="9.421875" style="1" bestFit="1" customWidth="1"/>
    <col min="6449" max="6452" width="9.140625" style="1" customWidth="1"/>
    <col min="6453" max="6453" width="9.421875" style="1" bestFit="1" customWidth="1"/>
    <col min="6454" max="6455" width="12.8515625" style="1" bestFit="1" customWidth="1"/>
    <col min="6456" max="6456" width="9.421875" style="1" bestFit="1" customWidth="1"/>
    <col min="6457" max="6460" width="9.140625" style="1" customWidth="1"/>
    <col min="6461" max="6461" width="9.421875" style="1" bestFit="1" customWidth="1"/>
    <col min="6462" max="6463" width="12.8515625" style="1" bestFit="1" customWidth="1"/>
    <col min="6464" max="6464" width="9.421875" style="1" bestFit="1" customWidth="1"/>
    <col min="6465" max="6468" width="9.140625" style="1" customWidth="1"/>
    <col min="6469" max="6469" width="9.421875" style="1" bestFit="1" customWidth="1"/>
    <col min="6470" max="6471" width="12.8515625" style="1" bestFit="1" customWidth="1"/>
    <col min="6472" max="6472" width="9.421875" style="1" bestFit="1" customWidth="1"/>
    <col min="6473" max="6476" width="9.140625" style="1" customWidth="1"/>
    <col min="6477" max="6477" width="9.421875" style="1" bestFit="1" customWidth="1"/>
    <col min="6478" max="6479" width="12.8515625" style="1" bestFit="1" customWidth="1"/>
    <col min="6480" max="6480" width="9.421875" style="1" bestFit="1" customWidth="1"/>
    <col min="6481" max="6484" width="9.140625" style="1" customWidth="1"/>
    <col min="6485" max="6485" width="9.421875" style="1" bestFit="1" customWidth="1"/>
    <col min="6486" max="6487" width="12.8515625" style="1" bestFit="1" customWidth="1"/>
    <col min="6488" max="6488" width="9.421875" style="1" bestFit="1" customWidth="1"/>
    <col min="6489" max="6492" width="9.140625" style="1" customWidth="1"/>
    <col min="6493" max="6493" width="9.421875" style="1" bestFit="1" customWidth="1"/>
    <col min="6494" max="6495" width="12.8515625" style="1" bestFit="1" customWidth="1"/>
    <col min="6496" max="6496" width="9.421875" style="1" bestFit="1" customWidth="1"/>
    <col min="6497" max="6500" width="9.140625" style="1" customWidth="1"/>
    <col min="6501" max="6501" width="9.421875" style="1" bestFit="1" customWidth="1"/>
    <col min="6502" max="6503" width="12.8515625" style="1" bestFit="1" customWidth="1"/>
    <col min="6504" max="6504" width="9.421875" style="1" bestFit="1" customWidth="1"/>
    <col min="6505" max="6508" width="9.140625" style="1" customWidth="1"/>
    <col min="6509" max="6509" width="9.421875" style="1" bestFit="1" customWidth="1"/>
    <col min="6510" max="6511" width="12.8515625" style="1" bestFit="1" customWidth="1"/>
    <col min="6512" max="6512" width="9.421875" style="1" bestFit="1" customWidth="1"/>
    <col min="6513" max="6516" width="9.140625" style="1" customWidth="1"/>
    <col min="6517" max="6517" width="9.421875" style="1" bestFit="1" customWidth="1"/>
    <col min="6518" max="6519" width="12.8515625" style="1" bestFit="1" customWidth="1"/>
    <col min="6520" max="6520" width="9.421875" style="1" bestFit="1" customWidth="1"/>
    <col min="6521" max="6524" width="9.140625" style="1" customWidth="1"/>
    <col min="6525" max="6525" width="9.421875" style="1" bestFit="1" customWidth="1"/>
    <col min="6526" max="6527" width="12.8515625" style="1" bestFit="1" customWidth="1"/>
    <col min="6528" max="6528" width="9.421875" style="1" bestFit="1" customWidth="1"/>
    <col min="6529" max="6532" width="9.140625" style="1" customWidth="1"/>
    <col min="6533" max="6533" width="9.421875" style="1" bestFit="1" customWidth="1"/>
    <col min="6534" max="6535" width="12.8515625" style="1" bestFit="1" customWidth="1"/>
    <col min="6536" max="6536" width="9.421875" style="1" bestFit="1" customWidth="1"/>
    <col min="6537" max="6540" width="9.140625" style="1" customWidth="1"/>
    <col min="6541" max="6541" width="9.421875" style="1" bestFit="1" customWidth="1"/>
    <col min="6542" max="6543" width="12.8515625" style="1" bestFit="1" customWidth="1"/>
    <col min="6544" max="6544" width="9.421875" style="1" bestFit="1" customWidth="1"/>
    <col min="6545" max="6548" width="9.140625" style="1" customWidth="1"/>
    <col min="6549" max="6549" width="9.421875" style="1" bestFit="1" customWidth="1"/>
    <col min="6550" max="6551" width="12.8515625" style="1" bestFit="1" customWidth="1"/>
    <col min="6552" max="6552" width="9.421875" style="1" bestFit="1" customWidth="1"/>
    <col min="6553" max="6556" width="9.140625" style="1" customWidth="1"/>
    <col min="6557" max="6557" width="9.421875" style="1" bestFit="1" customWidth="1"/>
    <col min="6558" max="6559" width="12.8515625" style="1" bestFit="1" customWidth="1"/>
    <col min="6560" max="6560" width="9.421875" style="1" bestFit="1" customWidth="1"/>
    <col min="6561" max="6564" width="9.140625" style="1" customWidth="1"/>
    <col min="6565" max="6565" width="9.421875" style="1" bestFit="1" customWidth="1"/>
    <col min="6566" max="6567" width="12.8515625" style="1" bestFit="1" customWidth="1"/>
    <col min="6568" max="6568" width="9.421875" style="1" bestFit="1" customWidth="1"/>
    <col min="6569" max="6572" width="9.140625" style="1" customWidth="1"/>
    <col min="6573" max="6573" width="9.421875" style="1" bestFit="1" customWidth="1"/>
    <col min="6574" max="6575" width="12.8515625" style="1" bestFit="1" customWidth="1"/>
    <col min="6576" max="6576" width="9.421875" style="1" bestFit="1" customWidth="1"/>
    <col min="6577" max="6580" width="9.140625" style="1" customWidth="1"/>
    <col min="6581" max="6581" width="9.421875" style="1" bestFit="1" customWidth="1"/>
    <col min="6582" max="6583" width="12.8515625" style="1" bestFit="1" customWidth="1"/>
    <col min="6584" max="6584" width="9.421875" style="1" bestFit="1" customWidth="1"/>
    <col min="6585" max="6588" width="9.140625" style="1" customWidth="1"/>
    <col min="6589" max="6589" width="9.421875" style="1" bestFit="1" customWidth="1"/>
    <col min="6590" max="6591" width="12.8515625" style="1" bestFit="1" customWidth="1"/>
    <col min="6592" max="6592" width="9.421875" style="1" bestFit="1" customWidth="1"/>
    <col min="6593" max="6596" width="9.140625" style="1" customWidth="1"/>
    <col min="6597" max="6597" width="9.421875" style="1" bestFit="1" customWidth="1"/>
    <col min="6598" max="6599" width="12.8515625" style="1" bestFit="1" customWidth="1"/>
    <col min="6600" max="6600" width="9.421875" style="1" bestFit="1" customWidth="1"/>
    <col min="6601" max="6604" width="9.140625" style="1" customWidth="1"/>
    <col min="6605" max="6605" width="9.421875" style="1" bestFit="1" customWidth="1"/>
    <col min="6606" max="6607" width="12.8515625" style="1" bestFit="1" customWidth="1"/>
    <col min="6608" max="6608" width="9.421875" style="1" bestFit="1" customWidth="1"/>
    <col min="6609" max="6612" width="9.140625" style="1" customWidth="1"/>
    <col min="6613" max="6613" width="9.421875" style="1" bestFit="1" customWidth="1"/>
    <col min="6614" max="6615" width="12.8515625" style="1" bestFit="1" customWidth="1"/>
    <col min="6616" max="6616" width="9.421875" style="1" bestFit="1" customWidth="1"/>
    <col min="6617" max="6620" width="9.140625" style="1" customWidth="1"/>
    <col min="6621" max="6621" width="9.421875" style="1" bestFit="1" customWidth="1"/>
    <col min="6622" max="6623" width="12.8515625" style="1" bestFit="1" customWidth="1"/>
    <col min="6624" max="6624" width="9.421875" style="1" bestFit="1" customWidth="1"/>
    <col min="6625" max="6628" width="9.140625" style="1" customWidth="1"/>
    <col min="6629" max="6629" width="9.421875" style="1" bestFit="1" customWidth="1"/>
    <col min="6630" max="6631" width="12.8515625" style="1" bestFit="1" customWidth="1"/>
    <col min="6632" max="6632" width="9.421875" style="1" bestFit="1" customWidth="1"/>
    <col min="6633" max="6636" width="9.140625" style="1" customWidth="1"/>
    <col min="6637" max="6637" width="9.421875" style="1" bestFit="1" customWidth="1"/>
    <col min="6638" max="6639" width="12.8515625" style="1" bestFit="1" customWidth="1"/>
    <col min="6640" max="6640" width="9.421875" style="1" bestFit="1" customWidth="1"/>
    <col min="6641" max="6644" width="9.140625" style="1" customWidth="1"/>
    <col min="6645" max="6645" width="9.421875" style="1" bestFit="1" customWidth="1"/>
    <col min="6646" max="6647" width="12.8515625" style="1" bestFit="1" customWidth="1"/>
    <col min="6648" max="6648" width="9.421875" style="1" bestFit="1" customWidth="1"/>
    <col min="6649" max="6652" width="9.140625" style="1" customWidth="1"/>
    <col min="6653" max="6653" width="11.57421875" style="1" customWidth="1"/>
    <col min="6654" max="6654" width="16.00390625" style="1" customWidth="1"/>
    <col min="6655" max="6655" width="86.57421875" style="1" customWidth="1"/>
    <col min="6656" max="6656" width="10.140625" style="1" customWidth="1"/>
    <col min="6657" max="6657" width="18.28125" style="1" customWidth="1"/>
    <col min="6658" max="6659" width="9.140625" style="1" hidden="1" customWidth="1"/>
    <col min="6660" max="6660" width="21.421875" style="1" customWidth="1"/>
    <col min="6661" max="6662" width="9.140625" style="1" hidden="1" customWidth="1"/>
    <col min="6663" max="6663" width="25.7109375" style="1" customWidth="1"/>
    <col min="6664" max="6664" width="9.140625" style="1" hidden="1" customWidth="1"/>
    <col min="6665" max="6665" width="4.7109375" style="1" customWidth="1"/>
    <col min="6666" max="6672" width="9.140625" style="1" hidden="1" customWidth="1"/>
    <col min="6673" max="6673" width="15.57421875" style="1" customWidth="1"/>
    <col min="6674" max="6674" width="18.7109375" style="1" customWidth="1"/>
    <col min="6675" max="6675" width="25.7109375" style="1" customWidth="1"/>
    <col min="6676" max="6676" width="15.57421875" style="1" customWidth="1"/>
    <col min="6677" max="6677" width="18.7109375" style="1" customWidth="1"/>
    <col min="6678" max="6678" width="25.7109375" style="1" customWidth="1"/>
    <col min="6679" max="6679" width="15.57421875" style="1" customWidth="1"/>
    <col min="6680" max="6680" width="18.7109375" style="1" customWidth="1"/>
    <col min="6681" max="6681" width="25.7109375" style="1" customWidth="1"/>
    <col min="6682" max="6682" width="9.140625" style="1" customWidth="1"/>
    <col min="6683" max="6683" width="17.421875" style="1" customWidth="1"/>
    <col min="6684" max="6684" width="9.140625" style="1" customWidth="1"/>
    <col min="6685" max="6685" width="9.421875" style="1" bestFit="1" customWidth="1"/>
    <col min="6686" max="6687" width="12.8515625" style="1" bestFit="1" customWidth="1"/>
    <col min="6688" max="6688" width="9.421875" style="1" bestFit="1" customWidth="1"/>
    <col min="6689" max="6692" width="9.140625" style="1" customWidth="1"/>
    <col min="6693" max="6693" width="9.421875" style="1" bestFit="1" customWidth="1"/>
    <col min="6694" max="6695" width="12.8515625" style="1" bestFit="1" customWidth="1"/>
    <col min="6696" max="6696" width="9.421875" style="1" bestFit="1" customWidth="1"/>
    <col min="6697" max="6700" width="9.140625" style="1" customWidth="1"/>
    <col min="6701" max="6701" width="9.421875" style="1" bestFit="1" customWidth="1"/>
    <col min="6702" max="6703" width="12.8515625" style="1" bestFit="1" customWidth="1"/>
    <col min="6704" max="6704" width="9.421875" style="1" bestFit="1" customWidth="1"/>
    <col min="6705" max="6708" width="9.140625" style="1" customWidth="1"/>
    <col min="6709" max="6709" width="9.421875" style="1" bestFit="1" customWidth="1"/>
    <col min="6710" max="6711" width="12.8515625" style="1" bestFit="1" customWidth="1"/>
    <col min="6712" max="6712" width="9.421875" style="1" bestFit="1" customWidth="1"/>
    <col min="6713" max="6716" width="9.140625" style="1" customWidth="1"/>
    <col min="6717" max="6717" width="9.421875" style="1" bestFit="1" customWidth="1"/>
    <col min="6718" max="6719" width="12.8515625" style="1" bestFit="1" customWidth="1"/>
    <col min="6720" max="6720" width="9.421875" style="1" bestFit="1" customWidth="1"/>
    <col min="6721" max="6724" width="9.140625" style="1" customWidth="1"/>
    <col min="6725" max="6725" width="9.421875" style="1" bestFit="1" customWidth="1"/>
    <col min="6726" max="6727" width="12.8515625" style="1" bestFit="1" customWidth="1"/>
    <col min="6728" max="6728" width="9.421875" style="1" bestFit="1" customWidth="1"/>
    <col min="6729" max="6732" width="9.140625" style="1" customWidth="1"/>
    <col min="6733" max="6733" width="9.421875" style="1" bestFit="1" customWidth="1"/>
    <col min="6734" max="6735" width="12.8515625" style="1" bestFit="1" customWidth="1"/>
    <col min="6736" max="6736" width="9.421875" style="1" bestFit="1" customWidth="1"/>
    <col min="6737" max="6740" width="9.140625" style="1" customWidth="1"/>
    <col min="6741" max="6741" width="9.421875" style="1" bestFit="1" customWidth="1"/>
    <col min="6742" max="6743" width="12.8515625" style="1" bestFit="1" customWidth="1"/>
    <col min="6744" max="6744" width="9.421875" style="1" bestFit="1" customWidth="1"/>
    <col min="6745" max="6748" width="9.140625" style="1" customWidth="1"/>
    <col min="6749" max="6749" width="9.421875" style="1" bestFit="1" customWidth="1"/>
    <col min="6750" max="6751" width="12.8515625" style="1" bestFit="1" customWidth="1"/>
    <col min="6752" max="6752" width="9.421875" style="1" bestFit="1" customWidth="1"/>
    <col min="6753" max="6756" width="9.140625" style="1" customWidth="1"/>
    <col min="6757" max="6757" width="9.421875" style="1" bestFit="1" customWidth="1"/>
    <col min="6758" max="6759" width="12.8515625" style="1" bestFit="1" customWidth="1"/>
    <col min="6760" max="6760" width="9.421875" style="1" bestFit="1" customWidth="1"/>
    <col min="6761" max="6764" width="9.140625" style="1" customWidth="1"/>
    <col min="6765" max="6765" width="9.421875" style="1" bestFit="1" customWidth="1"/>
    <col min="6766" max="6767" width="12.8515625" style="1" bestFit="1" customWidth="1"/>
    <col min="6768" max="6768" width="9.421875" style="1" bestFit="1" customWidth="1"/>
    <col min="6769" max="6772" width="9.140625" style="1" customWidth="1"/>
    <col min="6773" max="6773" width="9.421875" style="1" bestFit="1" customWidth="1"/>
    <col min="6774" max="6775" width="12.8515625" style="1" bestFit="1" customWidth="1"/>
    <col min="6776" max="6776" width="9.421875" style="1" bestFit="1" customWidth="1"/>
    <col min="6777" max="6780" width="9.140625" style="1" customWidth="1"/>
    <col min="6781" max="6781" width="9.421875" style="1" bestFit="1" customWidth="1"/>
    <col min="6782" max="6783" width="12.8515625" style="1" bestFit="1" customWidth="1"/>
    <col min="6784" max="6784" width="9.421875" style="1" bestFit="1" customWidth="1"/>
    <col min="6785" max="6788" width="9.140625" style="1" customWidth="1"/>
    <col min="6789" max="6789" width="9.421875" style="1" bestFit="1" customWidth="1"/>
    <col min="6790" max="6791" width="12.8515625" style="1" bestFit="1" customWidth="1"/>
    <col min="6792" max="6792" width="9.421875" style="1" bestFit="1" customWidth="1"/>
    <col min="6793" max="6796" width="9.140625" style="1" customWidth="1"/>
    <col min="6797" max="6797" width="9.421875" style="1" bestFit="1" customWidth="1"/>
    <col min="6798" max="6799" width="12.8515625" style="1" bestFit="1" customWidth="1"/>
    <col min="6800" max="6800" width="9.421875" style="1" bestFit="1" customWidth="1"/>
    <col min="6801" max="6804" width="9.140625" style="1" customWidth="1"/>
    <col min="6805" max="6805" width="9.421875" style="1" bestFit="1" customWidth="1"/>
    <col min="6806" max="6807" width="12.8515625" style="1" bestFit="1" customWidth="1"/>
    <col min="6808" max="6808" width="9.421875" style="1" bestFit="1" customWidth="1"/>
    <col min="6809" max="6812" width="9.140625" style="1" customWidth="1"/>
    <col min="6813" max="6813" width="9.421875" style="1" bestFit="1" customWidth="1"/>
    <col min="6814" max="6815" width="12.8515625" style="1" bestFit="1" customWidth="1"/>
    <col min="6816" max="6816" width="9.421875" style="1" bestFit="1" customWidth="1"/>
    <col min="6817" max="6820" width="9.140625" style="1" customWidth="1"/>
    <col min="6821" max="6821" width="9.421875" style="1" bestFit="1" customWidth="1"/>
    <col min="6822" max="6823" width="12.8515625" style="1" bestFit="1" customWidth="1"/>
    <col min="6824" max="6824" width="9.421875" style="1" bestFit="1" customWidth="1"/>
    <col min="6825" max="6828" width="9.140625" style="1" customWidth="1"/>
    <col min="6829" max="6829" width="9.421875" style="1" bestFit="1" customWidth="1"/>
    <col min="6830" max="6831" width="12.8515625" style="1" bestFit="1" customWidth="1"/>
    <col min="6832" max="6832" width="9.421875" style="1" bestFit="1" customWidth="1"/>
    <col min="6833" max="6836" width="9.140625" style="1" customWidth="1"/>
    <col min="6837" max="6837" width="9.421875" style="1" bestFit="1" customWidth="1"/>
    <col min="6838" max="6839" width="12.8515625" style="1" bestFit="1" customWidth="1"/>
    <col min="6840" max="6840" width="9.421875" style="1" bestFit="1" customWidth="1"/>
    <col min="6841" max="6844" width="9.140625" style="1" customWidth="1"/>
    <col min="6845" max="6845" width="9.421875" style="1" bestFit="1" customWidth="1"/>
    <col min="6846" max="6847" width="12.8515625" style="1" bestFit="1" customWidth="1"/>
    <col min="6848" max="6848" width="9.421875" style="1" bestFit="1" customWidth="1"/>
    <col min="6849" max="6852" width="9.140625" style="1" customWidth="1"/>
    <col min="6853" max="6853" width="9.421875" style="1" bestFit="1" customWidth="1"/>
    <col min="6854" max="6855" width="12.8515625" style="1" bestFit="1" customWidth="1"/>
    <col min="6856" max="6856" width="9.421875" style="1" bestFit="1" customWidth="1"/>
    <col min="6857" max="6860" width="9.140625" style="1" customWidth="1"/>
    <col min="6861" max="6861" width="9.421875" style="1" bestFit="1" customWidth="1"/>
    <col min="6862" max="6863" width="12.8515625" style="1" bestFit="1" customWidth="1"/>
    <col min="6864" max="6864" width="9.421875" style="1" bestFit="1" customWidth="1"/>
    <col min="6865" max="6868" width="9.140625" style="1" customWidth="1"/>
    <col min="6869" max="6869" width="9.421875" style="1" bestFit="1" customWidth="1"/>
    <col min="6870" max="6871" width="12.8515625" style="1" bestFit="1" customWidth="1"/>
    <col min="6872" max="6872" width="9.421875" style="1" bestFit="1" customWidth="1"/>
    <col min="6873" max="6876" width="9.140625" style="1" customWidth="1"/>
    <col min="6877" max="6877" width="9.421875" style="1" bestFit="1" customWidth="1"/>
    <col min="6878" max="6879" width="12.8515625" style="1" bestFit="1" customWidth="1"/>
    <col min="6880" max="6880" width="9.421875" style="1" bestFit="1" customWidth="1"/>
    <col min="6881" max="6884" width="9.140625" style="1" customWidth="1"/>
    <col min="6885" max="6885" width="9.421875" style="1" bestFit="1" customWidth="1"/>
    <col min="6886" max="6887" width="12.8515625" style="1" bestFit="1" customWidth="1"/>
    <col min="6888" max="6888" width="9.421875" style="1" bestFit="1" customWidth="1"/>
    <col min="6889" max="6892" width="9.140625" style="1" customWidth="1"/>
    <col min="6893" max="6893" width="9.421875" style="1" bestFit="1" customWidth="1"/>
    <col min="6894" max="6895" width="12.8515625" style="1" bestFit="1" customWidth="1"/>
    <col min="6896" max="6896" width="9.421875" style="1" bestFit="1" customWidth="1"/>
    <col min="6897" max="6900" width="9.140625" style="1" customWidth="1"/>
    <col min="6901" max="6901" width="9.421875" style="1" bestFit="1" customWidth="1"/>
    <col min="6902" max="6903" width="12.8515625" style="1" bestFit="1" customWidth="1"/>
    <col min="6904" max="6904" width="9.421875" style="1" bestFit="1" customWidth="1"/>
    <col min="6905" max="6908" width="9.140625" style="1" customWidth="1"/>
    <col min="6909" max="6909" width="11.57421875" style="1" customWidth="1"/>
    <col min="6910" max="6910" width="16.00390625" style="1" customWidth="1"/>
    <col min="6911" max="6911" width="86.57421875" style="1" customWidth="1"/>
    <col min="6912" max="6912" width="10.140625" style="1" customWidth="1"/>
    <col min="6913" max="6913" width="18.28125" style="1" customWidth="1"/>
    <col min="6914" max="6915" width="9.140625" style="1" hidden="1" customWidth="1"/>
    <col min="6916" max="6916" width="21.421875" style="1" customWidth="1"/>
    <col min="6917" max="6918" width="9.140625" style="1" hidden="1" customWidth="1"/>
    <col min="6919" max="6919" width="25.7109375" style="1" customWidth="1"/>
    <col min="6920" max="6920" width="9.140625" style="1" hidden="1" customWidth="1"/>
    <col min="6921" max="6921" width="4.7109375" style="1" customWidth="1"/>
    <col min="6922" max="6928" width="9.140625" style="1" hidden="1" customWidth="1"/>
    <col min="6929" max="6929" width="15.57421875" style="1" customWidth="1"/>
    <col min="6930" max="6930" width="18.7109375" style="1" customWidth="1"/>
    <col min="6931" max="6931" width="25.7109375" style="1" customWidth="1"/>
    <col min="6932" max="6932" width="15.57421875" style="1" customWidth="1"/>
    <col min="6933" max="6933" width="18.7109375" style="1" customWidth="1"/>
    <col min="6934" max="6934" width="25.7109375" style="1" customWidth="1"/>
    <col min="6935" max="6935" width="15.57421875" style="1" customWidth="1"/>
    <col min="6936" max="6936" width="18.7109375" style="1" customWidth="1"/>
    <col min="6937" max="6937" width="25.7109375" style="1" customWidth="1"/>
    <col min="6938" max="6938" width="9.140625" style="1" customWidth="1"/>
    <col min="6939" max="6939" width="17.421875" style="1" customWidth="1"/>
    <col min="6940" max="6940" width="9.140625" style="1" customWidth="1"/>
    <col min="6941" max="6941" width="9.421875" style="1" bestFit="1" customWidth="1"/>
    <col min="6942" max="6943" width="12.8515625" style="1" bestFit="1" customWidth="1"/>
    <col min="6944" max="6944" width="9.421875" style="1" bestFit="1" customWidth="1"/>
    <col min="6945" max="6948" width="9.140625" style="1" customWidth="1"/>
    <col min="6949" max="6949" width="9.421875" style="1" bestFit="1" customWidth="1"/>
    <col min="6950" max="6951" width="12.8515625" style="1" bestFit="1" customWidth="1"/>
    <col min="6952" max="6952" width="9.421875" style="1" bestFit="1" customWidth="1"/>
    <col min="6953" max="6956" width="9.140625" style="1" customWidth="1"/>
    <col min="6957" max="6957" width="9.421875" style="1" bestFit="1" customWidth="1"/>
    <col min="6958" max="6959" width="12.8515625" style="1" bestFit="1" customWidth="1"/>
    <col min="6960" max="6960" width="9.421875" style="1" bestFit="1" customWidth="1"/>
    <col min="6961" max="6964" width="9.140625" style="1" customWidth="1"/>
    <col min="6965" max="6965" width="9.421875" style="1" bestFit="1" customWidth="1"/>
    <col min="6966" max="6967" width="12.8515625" style="1" bestFit="1" customWidth="1"/>
    <col min="6968" max="6968" width="9.421875" style="1" bestFit="1" customWidth="1"/>
    <col min="6969" max="6972" width="9.140625" style="1" customWidth="1"/>
    <col min="6973" max="6973" width="9.421875" style="1" bestFit="1" customWidth="1"/>
    <col min="6974" max="6975" width="12.8515625" style="1" bestFit="1" customWidth="1"/>
    <col min="6976" max="6976" width="9.421875" style="1" bestFit="1" customWidth="1"/>
    <col min="6977" max="6980" width="9.140625" style="1" customWidth="1"/>
    <col min="6981" max="6981" width="9.421875" style="1" bestFit="1" customWidth="1"/>
    <col min="6982" max="6983" width="12.8515625" style="1" bestFit="1" customWidth="1"/>
    <col min="6984" max="6984" width="9.421875" style="1" bestFit="1" customWidth="1"/>
    <col min="6985" max="6988" width="9.140625" style="1" customWidth="1"/>
    <col min="6989" max="6989" width="9.421875" style="1" bestFit="1" customWidth="1"/>
    <col min="6990" max="6991" width="12.8515625" style="1" bestFit="1" customWidth="1"/>
    <col min="6992" max="6992" width="9.421875" style="1" bestFit="1" customWidth="1"/>
    <col min="6993" max="6996" width="9.140625" style="1" customWidth="1"/>
    <col min="6997" max="6997" width="9.421875" style="1" bestFit="1" customWidth="1"/>
    <col min="6998" max="6999" width="12.8515625" style="1" bestFit="1" customWidth="1"/>
    <col min="7000" max="7000" width="9.421875" style="1" bestFit="1" customWidth="1"/>
    <col min="7001" max="7004" width="9.140625" style="1" customWidth="1"/>
    <col min="7005" max="7005" width="9.421875" style="1" bestFit="1" customWidth="1"/>
    <col min="7006" max="7007" width="12.8515625" style="1" bestFit="1" customWidth="1"/>
    <col min="7008" max="7008" width="9.421875" style="1" bestFit="1" customWidth="1"/>
    <col min="7009" max="7012" width="9.140625" style="1" customWidth="1"/>
    <col min="7013" max="7013" width="9.421875" style="1" bestFit="1" customWidth="1"/>
    <col min="7014" max="7015" width="12.8515625" style="1" bestFit="1" customWidth="1"/>
    <col min="7016" max="7016" width="9.421875" style="1" bestFit="1" customWidth="1"/>
    <col min="7017" max="7020" width="9.140625" style="1" customWidth="1"/>
    <col min="7021" max="7021" width="9.421875" style="1" bestFit="1" customWidth="1"/>
    <col min="7022" max="7023" width="12.8515625" style="1" bestFit="1" customWidth="1"/>
    <col min="7024" max="7024" width="9.421875" style="1" bestFit="1" customWidth="1"/>
    <col min="7025" max="7028" width="9.140625" style="1" customWidth="1"/>
    <col min="7029" max="7029" width="9.421875" style="1" bestFit="1" customWidth="1"/>
    <col min="7030" max="7031" width="12.8515625" style="1" bestFit="1" customWidth="1"/>
    <col min="7032" max="7032" width="9.421875" style="1" bestFit="1" customWidth="1"/>
    <col min="7033" max="7036" width="9.140625" style="1" customWidth="1"/>
    <col min="7037" max="7037" width="9.421875" style="1" bestFit="1" customWidth="1"/>
    <col min="7038" max="7039" width="12.8515625" style="1" bestFit="1" customWidth="1"/>
    <col min="7040" max="7040" width="9.421875" style="1" bestFit="1" customWidth="1"/>
    <col min="7041" max="7044" width="9.140625" style="1" customWidth="1"/>
    <col min="7045" max="7045" width="9.421875" style="1" bestFit="1" customWidth="1"/>
    <col min="7046" max="7047" width="12.8515625" style="1" bestFit="1" customWidth="1"/>
    <col min="7048" max="7048" width="9.421875" style="1" bestFit="1" customWidth="1"/>
    <col min="7049" max="7052" width="9.140625" style="1" customWidth="1"/>
    <col min="7053" max="7053" width="9.421875" style="1" bestFit="1" customWidth="1"/>
    <col min="7054" max="7055" width="12.8515625" style="1" bestFit="1" customWidth="1"/>
    <col min="7056" max="7056" width="9.421875" style="1" bestFit="1" customWidth="1"/>
    <col min="7057" max="7060" width="9.140625" style="1" customWidth="1"/>
    <col min="7061" max="7061" width="9.421875" style="1" bestFit="1" customWidth="1"/>
    <col min="7062" max="7063" width="12.8515625" style="1" bestFit="1" customWidth="1"/>
    <col min="7064" max="7064" width="9.421875" style="1" bestFit="1" customWidth="1"/>
    <col min="7065" max="7068" width="9.140625" style="1" customWidth="1"/>
    <col min="7069" max="7069" width="9.421875" style="1" bestFit="1" customWidth="1"/>
    <col min="7070" max="7071" width="12.8515625" style="1" bestFit="1" customWidth="1"/>
    <col min="7072" max="7072" width="9.421875" style="1" bestFit="1" customWidth="1"/>
    <col min="7073" max="7076" width="9.140625" style="1" customWidth="1"/>
    <col min="7077" max="7077" width="9.421875" style="1" bestFit="1" customWidth="1"/>
    <col min="7078" max="7079" width="12.8515625" style="1" bestFit="1" customWidth="1"/>
    <col min="7080" max="7080" width="9.421875" style="1" bestFit="1" customWidth="1"/>
    <col min="7081" max="7084" width="9.140625" style="1" customWidth="1"/>
    <col min="7085" max="7085" width="9.421875" style="1" bestFit="1" customWidth="1"/>
    <col min="7086" max="7087" width="12.8515625" style="1" bestFit="1" customWidth="1"/>
    <col min="7088" max="7088" width="9.421875" style="1" bestFit="1" customWidth="1"/>
    <col min="7089" max="7092" width="9.140625" style="1" customWidth="1"/>
    <col min="7093" max="7093" width="9.421875" style="1" bestFit="1" customWidth="1"/>
    <col min="7094" max="7095" width="12.8515625" style="1" bestFit="1" customWidth="1"/>
    <col min="7096" max="7096" width="9.421875" style="1" bestFit="1" customWidth="1"/>
    <col min="7097" max="7100" width="9.140625" style="1" customWidth="1"/>
    <col min="7101" max="7101" width="9.421875" style="1" bestFit="1" customWidth="1"/>
    <col min="7102" max="7103" width="12.8515625" style="1" bestFit="1" customWidth="1"/>
    <col min="7104" max="7104" width="9.421875" style="1" bestFit="1" customWidth="1"/>
    <col min="7105" max="7108" width="9.140625" style="1" customWidth="1"/>
    <col min="7109" max="7109" width="9.421875" style="1" bestFit="1" customWidth="1"/>
    <col min="7110" max="7111" width="12.8515625" style="1" bestFit="1" customWidth="1"/>
    <col min="7112" max="7112" width="9.421875" style="1" bestFit="1" customWidth="1"/>
    <col min="7113" max="7116" width="9.140625" style="1" customWidth="1"/>
    <col min="7117" max="7117" width="9.421875" style="1" bestFit="1" customWidth="1"/>
    <col min="7118" max="7119" width="12.8515625" style="1" bestFit="1" customWidth="1"/>
    <col min="7120" max="7120" width="9.421875" style="1" bestFit="1" customWidth="1"/>
    <col min="7121" max="7124" width="9.140625" style="1" customWidth="1"/>
    <col min="7125" max="7125" width="9.421875" style="1" bestFit="1" customWidth="1"/>
    <col min="7126" max="7127" width="12.8515625" style="1" bestFit="1" customWidth="1"/>
    <col min="7128" max="7128" width="9.421875" style="1" bestFit="1" customWidth="1"/>
    <col min="7129" max="7132" width="9.140625" style="1" customWidth="1"/>
    <col min="7133" max="7133" width="9.421875" style="1" bestFit="1" customWidth="1"/>
    <col min="7134" max="7135" width="12.8515625" style="1" bestFit="1" customWidth="1"/>
    <col min="7136" max="7136" width="9.421875" style="1" bestFit="1" customWidth="1"/>
    <col min="7137" max="7140" width="9.140625" style="1" customWidth="1"/>
    <col min="7141" max="7141" width="9.421875" style="1" bestFit="1" customWidth="1"/>
    <col min="7142" max="7143" width="12.8515625" style="1" bestFit="1" customWidth="1"/>
    <col min="7144" max="7144" width="9.421875" style="1" bestFit="1" customWidth="1"/>
    <col min="7145" max="7148" width="9.140625" style="1" customWidth="1"/>
    <col min="7149" max="7149" width="9.421875" style="1" bestFit="1" customWidth="1"/>
    <col min="7150" max="7151" width="12.8515625" style="1" bestFit="1" customWidth="1"/>
    <col min="7152" max="7152" width="9.421875" style="1" bestFit="1" customWidth="1"/>
    <col min="7153" max="7156" width="9.140625" style="1" customWidth="1"/>
    <col min="7157" max="7157" width="9.421875" style="1" bestFit="1" customWidth="1"/>
    <col min="7158" max="7159" width="12.8515625" style="1" bestFit="1" customWidth="1"/>
    <col min="7160" max="7160" width="9.421875" style="1" bestFit="1" customWidth="1"/>
    <col min="7161" max="7164" width="9.140625" style="1" customWidth="1"/>
    <col min="7165" max="7165" width="11.57421875" style="1" customWidth="1"/>
    <col min="7166" max="7166" width="16.00390625" style="1" customWidth="1"/>
    <col min="7167" max="7167" width="86.57421875" style="1" customWidth="1"/>
    <col min="7168" max="7168" width="10.140625" style="1" customWidth="1"/>
    <col min="7169" max="7169" width="18.28125" style="1" customWidth="1"/>
    <col min="7170" max="7171" width="9.140625" style="1" hidden="1" customWidth="1"/>
    <col min="7172" max="7172" width="21.421875" style="1" customWidth="1"/>
    <col min="7173" max="7174" width="9.140625" style="1" hidden="1" customWidth="1"/>
    <col min="7175" max="7175" width="25.7109375" style="1" customWidth="1"/>
    <col min="7176" max="7176" width="9.140625" style="1" hidden="1" customWidth="1"/>
    <col min="7177" max="7177" width="4.7109375" style="1" customWidth="1"/>
    <col min="7178" max="7184" width="9.140625" style="1" hidden="1" customWidth="1"/>
    <col min="7185" max="7185" width="15.57421875" style="1" customWidth="1"/>
    <col min="7186" max="7186" width="18.7109375" style="1" customWidth="1"/>
    <col min="7187" max="7187" width="25.7109375" style="1" customWidth="1"/>
    <col min="7188" max="7188" width="15.57421875" style="1" customWidth="1"/>
    <col min="7189" max="7189" width="18.7109375" style="1" customWidth="1"/>
    <col min="7190" max="7190" width="25.7109375" style="1" customWidth="1"/>
    <col min="7191" max="7191" width="15.57421875" style="1" customWidth="1"/>
    <col min="7192" max="7192" width="18.7109375" style="1" customWidth="1"/>
    <col min="7193" max="7193" width="25.7109375" style="1" customWidth="1"/>
    <col min="7194" max="7194" width="9.140625" style="1" customWidth="1"/>
    <col min="7195" max="7195" width="17.421875" style="1" customWidth="1"/>
    <col min="7196" max="7196" width="9.140625" style="1" customWidth="1"/>
    <col min="7197" max="7197" width="9.421875" style="1" bestFit="1" customWidth="1"/>
    <col min="7198" max="7199" width="12.8515625" style="1" bestFit="1" customWidth="1"/>
    <col min="7200" max="7200" width="9.421875" style="1" bestFit="1" customWidth="1"/>
    <col min="7201" max="7204" width="9.140625" style="1" customWidth="1"/>
    <col min="7205" max="7205" width="9.421875" style="1" bestFit="1" customWidth="1"/>
    <col min="7206" max="7207" width="12.8515625" style="1" bestFit="1" customWidth="1"/>
    <col min="7208" max="7208" width="9.421875" style="1" bestFit="1" customWidth="1"/>
    <col min="7209" max="7212" width="9.140625" style="1" customWidth="1"/>
    <col min="7213" max="7213" width="9.421875" style="1" bestFit="1" customWidth="1"/>
    <col min="7214" max="7215" width="12.8515625" style="1" bestFit="1" customWidth="1"/>
    <col min="7216" max="7216" width="9.421875" style="1" bestFit="1" customWidth="1"/>
    <col min="7217" max="7220" width="9.140625" style="1" customWidth="1"/>
    <col min="7221" max="7221" width="9.421875" style="1" bestFit="1" customWidth="1"/>
    <col min="7222" max="7223" width="12.8515625" style="1" bestFit="1" customWidth="1"/>
    <col min="7224" max="7224" width="9.421875" style="1" bestFit="1" customWidth="1"/>
    <col min="7225" max="7228" width="9.140625" style="1" customWidth="1"/>
    <col min="7229" max="7229" width="9.421875" style="1" bestFit="1" customWidth="1"/>
    <col min="7230" max="7231" width="12.8515625" style="1" bestFit="1" customWidth="1"/>
    <col min="7232" max="7232" width="9.421875" style="1" bestFit="1" customWidth="1"/>
    <col min="7233" max="7236" width="9.140625" style="1" customWidth="1"/>
    <col min="7237" max="7237" width="9.421875" style="1" bestFit="1" customWidth="1"/>
    <col min="7238" max="7239" width="12.8515625" style="1" bestFit="1" customWidth="1"/>
    <col min="7240" max="7240" width="9.421875" style="1" bestFit="1" customWidth="1"/>
    <col min="7241" max="7244" width="9.140625" style="1" customWidth="1"/>
    <col min="7245" max="7245" width="9.421875" style="1" bestFit="1" customWidth="1"/>
    <col min="7246" max="7247" width="12.8515625" style="1" bestFit="1" customWidth="1"/>
    <col min="7248" max="7248" width="9.421875" style="1" bestFit="1" customWidth="1"/>
    <col min="7249" max="7252" width="9.140625" style="1" customWidth="1"/>
    <col min="7253" max="7253" width="9.421875" style="1" bestFit="1" customWidth="1"/>
    <col min="7254" max="7255" width="12.8515625" style="1" bestFit="1" customWidth="1"/>
    <col min="7256" max="7256" width="9.421875" style="1" bestFit="1" customWidth="1"/>
    <col min="7257" max="7260" width="9.140625" style="1" customWidth="1"/>
    <col min="7261" max="7261" width="9.421875" style="1" bestFit="1" customWidth="1"/>
    <col min="7262" max="7263" width="12.8515625" style="1" bestFit="1" customWidth="1"/>
    <col min="7264" max="7264" width="9.421875" style="1" bestFit="1" customWidth="1"/>
    <col min="7265" max="7268" width="9.140625" style="1" customWidth="1"/>
    <col min="7269" max="7269" width="9.421875" style="1" bestFit="1" customWidth="1"/>
    <col min="7270" max="7271" width="12.8515625" style="1" bestFit="1" customWidth="1"/>
    <col min="7272" max="7272" width="9.421875" style="1" bestFit="1" customWidth="1"/>
    <col min="7273" max="7276" width="9.140625" style="1" customWidth="1"/>
    <col min="7277" max="7277" width="9.421875" style="1" bestFit="1" customWidth="1"/>
    <col min="7278" max="7279" width="12.8515625" style="1" bestFit="1" customWidth="1"/>
    <col min="7280" max="7280" width="9.421875" style="1" bestFit="1" customWidth="1"/>
    <col min="7281" max="7284" width="9.140625" style="1" customWidth="1"/>
    <col min="7285" max="7285" width="9.421875" style="1" bestFit="1" customWidth="1"/>
    <col min="7286" max="7287" width="12.8515625" style="1" bestFit="1" customWidth="1"/>
    <col min="7288" max="7288" width="9.421875" style="1" bestFit="1" customWidth="1"/>
    <col min="7289" max="7292" width="9.140625" style="1" customWidth="1"/>
    <col min="7293" max="7293" width="9.421875" style="1" bestFit="1" customWidth="1"/>
    <col min="7294" max="7295" width="12.8515625" style="1" bestFit="1" customWidth="1"/>
    <col min="7296" max="7296" width="9.421875" style="1" bestFit="1" customWidth="1"/>
    <col min="7297" max="7300" width="9.140625" style="1" customWidth="1"/>
    <col min="7301" max="7301" width="9.421875" style="1" bestFit="1" customWidth="1"/>
    <col min="7302" max="7303" width="12.8515625" style="1" bestFit="1" customWidth="1"/>
    <col min="7304" max="7304" width="9.421875" style="1" bestFit="1" customWidth="1"/>
    <col min="7305" max="7308" width="9.140625" style="1" customWidth="1"/>
    <col min="7309" max="7309" width="9.421875" style="1" bestFit="1" customWidth="1"/>
    <col min="7310" max="7311" width="12.8515625" style="1" bestFit="1" customWidth="1"/>
    <col min="7312" max="7312" width="9.421875" style="1" bestFit="1" customWidth="1"/>
    <col min="7313" max="7316" width="9.140625" style="1" customWidth="1"/>
    <col min="7317" max="7317" width="9.421875" style="1" bestFit="1" customWidth="1"/>
    <col min="7318" max="7319" width="12.8515625" style="1" bestFit="1" customWidth="1"/>
    <col min="7320" max="7320" width="9.421875" style="1" bestFit="1" customWidth="1"/>
    <col min="7321" max="7324" width="9.140625" style="1" customWidth="1"/>
    <col min="7325" max="7325" width="9.421875" style="1" bestFit="1" customWidth="1"/>
    <col min="7326" max="7327" width="12.8515625" style="1" bestFit="1" customWidth="1"/>
    <col min="7328" max="7328" width="9.421875" style="1" bestFit="1" customWidth="1"/>
    <col min="7329" max="7332" width="9.140625" style="1" customWidth="1"/>
    <col min="7333" max="7333" width="9.421875" style="1" bestFit="1" customWidth="1"/>
    <col min="7334" max="7335" width="12.8515625" style="1" bestFit="1" customWidth="1"/>
    <col min="7336" max="7336" width="9.421875" style="1" bestFit="1" customWidth="1"/>
    <col min="7337" max="7340" width="9.140625" style="1" customWidth="1"/>
    <col min="7341" max="7341" width="9.421875" style="1" bestFit="1" customWidth="1"/>
    <col min="7342" max="7343" width="12.8515625" style="1" bestFit="1" customWidth="1"/>
    <col min="7344" max="7344" width="9.421875" style="1" bestFit="1" customWidth="1"/>
    <col min="7345" max="7348" width="9.140625" style="1" customWidth="1"/>
    <col min="7349" max="7349" width="9.421875" style="1" bestFit="1" customWidth="1"/>
    <col min="7350" max="7351" width="12.8515625" style="1" bestFit="1" customWidth="1"/>
    <col min="7352" max="7352" width="9.421875" style="1" bestFit="1" customWidth="1"/>
    <col min="7353" max="7356" width="9.140625" style="1" customWidth="1"/>
    <col min="7357" max="7357" width="9.421875" style="1" bestFit="1" customWidth="1"/>
    <col min="7358" max="7359" width="12.8515625" style="1" bestFit="1" customWidth="1"/>
    <col min="7360" max="7360" width="9.421875" style="1" bestFit="1" customWidth="1"/>
    <col min="7361" max="7364" width="9.140625" style="1" customWidth="1"/>
    <col min="7365" max="7365" width="9.421875" style="1" bestFit="1" customWidth="1"/>
    <col min="7366" max="7367" width="12.8515625" style="1" bestFit="1" customWidth="1"/>
    <col min="7368" max="7368" width="9.421875" style="1" bestFit="1" customWidth="1"/>
    <col min="7369" max="7372" width="9.140625" style="1" customWidth="1"/>
    <col min="7373" max="7373" width="9.421875" style="1" bestFit="1" customWidth="1"/>
    <col min="7374" max="7375" width="12.8515625" style="1" bestFit="1" customWidth="1"/>
    <col min="7376" max="7376" width="9.421875" style="1" bestFit="1" customWidth="1"/>
    <col min="7377" max="7380" width="9.140625" style="1" customWidth="1"/>
    <col min="7381" max="7381" width="9.421875" style="1" bestFit="1" customWidth="1"/>
    <col min="7382" max="7383" width="12.8515625" style="1" bestFit="1" customWidth="1"/>
    <col min="7384" max="7384" width="9.421875" style="1" bestFit="1" customWidth="1"/>
    <col min="7385" max="7388" width="9.140625" style="1" customWidth="1"/>
    <col min="7389" max="7389" width="9.421875" style="1" bestFit="1" customWidth="1"/>
    <col min="7390" max="7391" width="12.8515625" style="1" bestFit="1" customWidth="1"/>
    <col min="7392" max="7392" width="9.421875" style="1" bestFit="1" customWidth="1"/>
    <col min="7393" max="7396" width="9.140625" style="1" customWidth="1"/>
    <col min="7397" max="7397" width="9.421875" style="1" bestFit="1" customWidth="1"/>
    <col min="7398" max="7399" width="12.8515625" style="1" bestFit="1" customWidth="1"/>
    <col min="7400" max="7400" width="9.421875" style="1" bestFit="1" customWidth="1"/>
    <col min="7401" max="7404" width="9.140625" style="1" customWidth="1"/>
    <col min="7405" max="7405" width="9.421875" style="1" bestFit="1" customWidth="1"/>
    <col min="7406" max="7407" width="12.8515625" style="1" bestFit="1" customWidth="1"/>
    <col min="7408" max="7408" width="9.421875" style="1" bestFit="1" customWidth="1"/>
    <col min="7409" max="7412" width="9.140625" style="1" customWidth="1"/>
    <col min="7413" max="7413" width="9.421875" style="1" bestFit="1" customWidth="1"/>
    <col min="7414" max="7415" width="12.8515625" style="1" bestFit="1" customWidth="1"/>
    <col min="7416" max="7416" width="9.421875" style="1" bestFit="1" customWidth="1"/>
    <col min="7417" max="7420" width="9.140625" style="1" customWidth="1"/>
    <col min="7421" max="7421" width="11.57421875" style="1" customWidth="1"/>
    <col min="7422" max="7422" width="16.00390625" style="1" customWidth="1"/>
    <col min="7423" max="7423" width="86.57421875" style="1" customWidth="1"/>
    <col min="7424" max="7424" width="10.140625" style="1" customWidth="1"/>
    <col min="7425" max="7425" width="18.28125" style="1" customWidth="1"/>
    <col min="7426" max="7427" width="9.140625" style="1" hidden="1" customWidth="1"/>
    <col min="7428" max="7428" width="21.421875" style="1" customWidth="1"/>
    <col min="7429" max="7430" width="9.140625" style="1" hidden="1" customWidth="1"/>
    <col min="7431" max="7431" width="25.7109375" style="1" customWidth="1"/>
    <col min="7432" max="7432" width="9.140625" style="1" hidden="1" customWidth="1"/>
    <col min="7433" max="7433" width="4.7109375" style="1" customWidth="1"/>
    <col min="7434" max="7440" width="9.140625" style="1" hidden="1" customWidth="1"/>
    <col min="7441" max="7441" width="15.57421875" style="1" customWidth="1"/>
    <col min="7442" max="7442" width="18.7109375" style="1" customWidth="1"/>
    <col min="7443" max="7443" width="25.7109375" style="1" customWidth="1"/>
    <col min="7444" max="7444" width="15.57421875" style="1" customWidth="1"/>
    <col min="7445" max="7445" width="18.7109375" style="1" customWidth="1"/>
    <col min="7446" max="7446" width="25.7109375" style="1" customWidth="1"/>
    <col min="7447" max="7447" width="15.57421875" style="1" customWidth="1"/>
    <col min="7448" max="7448" width="18.7109375" style="1" customWidth="1"/>
    <col min="7449" max="7449" width="25.7109375" style="1" customWidth="1"/>
    <col min="7450" max="7450" width="9.140625" style="1" customWidth="1"/>
    <col min="7451" max="7451" width="17.421875" style="1" customWidth="1"/>
    <col min="7452" max="7452" width="9.140625" style="1" customWidth="1"/>
    <col min="7453" max="7453" width="9.421875" style="1" bestFit="1" customWidth="1"/>
    <col min="7454" max="7455" width="12.8515625" style="1" bestFit="1" customWidth="1"/>
    <col min="7456" max="7456" width="9.421875" style="1" bestFit="1" customWidth="1"/>
    <col min="7457" max="7460" width="9.140625" style="1" customWidth="1"/>
    <col min="7461" max="7461" width="9.421875" style="1" bestFit="1" customWidth="1"/>
    <col min="7462" max="7463" width="12.8515625" style="1" bestFit="1" customWidth="1"/>
    <col min="7464" max="7464" width="9.421875" style="1" bestFit="1" customWidth="1"/>
    <col min="7465" max="7468" width="9.140625" style="1" customWidth="1"/>
    <col min="7469" max="7469" width="9.421875" style="1" bestFit="1" customWidth="1"/>
    <col min="7470" max="7471" width="12.8515625" style="1" bestFit="1" customWidth="1"/>
    <col min="7472" max="7472" width="9.421875" style="1" bestFit="1" customWidth="1"/>
    <col min="7473" max="7476" width="9.140625" style="1" customWidth="1"/>
    <col min="7477" max="7477" width="9.421875" style="1" bestFit="1" customWidth="1"/>
    <col min="7478" max="7479" width="12.8515625" style="1" bestFit="1" customWidth="1"/>
    <col min="7480" max="7480" width="9.421875" style="1" bestFit="1" customWidth="1"/>
    <col min="7481" max="7484" width="9.140625" style="1" customWidth="1"/>
    <col min="7485" max="7485" width="9.421875" style="1" bestFit="1" customWidth="1"/>
    <col min="7486" max="7487" width="12.8515625" style="1" bestFit="1" customWidth="1"/>
    <col min="7488" max="7488" width="9.421875" style="1" bestFit="1" customWidth="1"/>
    <col min="7489" max="7492" width="9.140625" style="1" customWidth="1"/>
    <col min="7493" max="7493" width="9.421875" style="1" bestFit="1" customWidth="1"/>
    <col min="7494" max="7495" width="12.8515625" style="1" bestFit="1" customWidth="1"/>
    <col min="7496" max="7496" width="9.421875" style="1" bestFit="1" customWidth="1"/>
    <col min="7497" max="7500" width="9.140625" style="1" customWidth="1"/>
    <col min="7501" max="7501" width="9.421875" style="1" bestFit="1" customWidth="1"/>
    <col min="7502" max="7503" width="12.8515625" style="1" bestFit="1" customWidth="1"/>
    <col min="7504" max="7504" width="9.421875" style="1" bestFit="1" customWidth="1"/>
    <col min="7505" max="7508" width="9.140625" style="1" customWidth="1"/>
    <col min="7509" max="7509" width="9.421875" style="1" bestFit="1" customWidth="1"/>
    <col min="7510" max="7511" width="12.8515625" style="1" bestFit="1" customWidth="1"/>
    <col min="7512" max="7512" width="9.421875" style="1" bestFit="1" customWidth="1"/>
    <col min="7513" max="7516" width="9.140625" style="1" customWidth="1"/>
    <col min="7517" max="7517" width="9.421875" style="1" bestFit="1" customWidth="1"/>
    <col min="7518" max="7519" width="12.8515625" style="1" bestFit="1" customWidth="1"/>
    <col min="7520" max="7520" width="9.421875" style="1" bestFit="1" customWidth="1"/>
    <col min="7521" max="7524" width="9.140625" style="1" customWidth="1"/>
    <col min="7525" max="7525" width="9.421875" style="1" bestFit="1" customWidth="1"/>
    <col min="7526" max="7527" width="12.8515625" style="1" bestFit="1" customWidth="1"/>
    <col min="7528" max="7528" width="9.421875" style="1" bestFit="1" customWidth="1"/>
    <col min="7529" max="7532" width="9.140625" style="1" customWidth="1"/>
    <col min="7533" max="7533" width="9.421875" style="1" bestFit="1" customWidth="1"/>
    <col min="7534" max="7535" width="12.8515625" style="1" bestFit="1" customWidth="1"/>
    <col min="7536" max="7536" width="9.421875" style="1" bestFit="1" customWidth="1"/>
    <col min="7537" max="7540" width="9.140625" style="1" customWidth="1"/>
    <col min="7541" max="7541" width="9.421875" style="1" bestFit="1" customWidth="1"/>
    <col min="7542" max="7543" width="12.8515625" style="1" bestFit="1" customWidth="1"/>
    <col min="7544" max="7544" width="9.421875" style="1" bestFit="1" customWidth="1"/>
    <col min="7545" max="7548" width="9.140625" style="1" customWidth="1"/>
    <col min="7549" max="7549" width="9.421875" style="1" bestFit="1" customWidth="1"/>
    <col min="7550" max="7551" width="12.8515625" style="1" bestFit="1" customWidth="1"/>
    <col min="7552" max="7552" width="9.421875" style="1" bestFit="1" customWidth="1"/>
    <col min="7553" max="7556" width="9.140625" style="1" customWidth="1"/>
    <col min="7557" max="7557" width="9.421875" style="1" bestFit="1" customWidth="1"/>
    <col min="7558" max="7559" width="12.8515625" style="1" bestFit="1" customWidth="1"/>
    <col min="7560" max="7560" width="9.421875" style="1" bestFit="1" customWidth="1"/>
    <col min="7561" max="7564" width="9.140625" style="1" customWidth="1"/>
    <col min="7565" max="7565" width="9.421875" style="1" bestFit="1" customWidth="1"/>
    <col min="7566" max="7567" width="12.8515625" style="1" bestFit="1" customWidth="1"/>
    <col min="7568" max="7568" width="9.421875" style="1" bestFit="1" customWidth="1"/>
    <col min="7569" max="7572" width="9.140625" style="1" customWidth="1"/>
    <col min="7573" max="7573" width="9.421875" style="1" bestFit="1" customWidth="1"/>
    <col min="7574" max="7575" width="12.8515625" style="1" bestFit="1" customWidth="1"/>
    <col min="7576" max="7576" width="9.421875" style="1" bestFit="1" customWidth="1"/>
    <col min="7577" max="7580" width="9.140625" style="1" customWidth="1"/>
    <col min="7581" max="7581" width="9.421875" style="1" bestFit="1" customWidth="1"/>
    <col min="7582" max="7583" width="12.8515625" style="1" bestFit="1" customWidth="1"/>
    <col min="7584" max="7584" width="9.421875" style="1" bestFit="1" customWidth="1"/>
    <col min="7585" max="7588" width="9.140625" style="1" customWidth="1"/>
    <col min="7589" max="7589" width="9.421875" style="1" bestFit="1" customWidth="1"/>
    <col min="7590" max="7591" width="12.8515625" style="1" bestFit="1" customWidth="1"/>
    <col min="7592" max="7592" width="9.421875" style="1" bestFit="1" customWidth="1"/>
    <col min="7593" max="7596" width="9.140625" style="1" customWidth="1"/>
    <col min="7597" max="7597" width="9.421875" style="1" bestFit="1" customWidth="1"/>
    <col min="7598" max="7599" width="12.8515625" style="1" bestFit="1" customWidth="1"/>
    <col min="7600" max="7600" width="9.421875" style="1" bestFit="1" customWidth="1"/>
    <col min="7601" max="7604" width="9.140625" style="1" customWidth="1"/>
    <col min="7605" max="7605" width="9.421875" style="1" bestFit="1" customWidth="1"/>
    <col min="7606" max="7607" width="12.8515625" style="1" bestFit="1" customWidth="1"/>
    <col min="7608" max="7608" width="9.421875" style="1" bestFit="1" customWidth="1"/>
    <col min="7609" max="7612" width="9.140625" style="1" customWidth="1"/>
    <col min="7613" max="7613" width="9.421875" style="1" bestFit="1" customWidth="1"/>
    <col min="7614" max="7615" width="12.8515625" style="1" bestFit="1" customWidth="1"/>
    <col min="7616" max="7616" width="9.421875" style="1" bestFit="1" customWidth="1"/>
    <col min="7617" max="7620" width="9.140625" style="1" customWidth="1"/>
    <col min="7621" max="7621" width="9.421875" style="1" bestFit="1" customWidth="1"/>
    <col min="7622" max="7623" width="12.8515625" style="1" bestFit="1" customWidth="1"/>
    <col min="7624" max="7624" width="9.421875" style="1" bestFit="1" customWidth="1"/>
    <col min="7625" max="7628" width="9.140625" style="1" customWidth="1"/>
    <col min="7629" max="7629" width="9.421875" style="1" bestFit="1" customWidth="1"/>
    <col min="7630" max="7631" width="12.8515625" style="1" bestFit="1" customWidth="1"/>
    <col min="7632" max="7632" width="9.421875" style="1" bestFit="1" customWidth="1"/>
    <col min="7633" max="7636" width="9.140625" style="1" customWidth="1"/>
    <col min="7637" max="7637" width="9.421875" style="1" bestFit="1" customWidth="1"/>
    <col min="7638" max="7639" width="12.8515625" style="1" bestFit="1" customWidth="1"/>
    <col min="7640" max="7640" width="9.421875" style="1" bestFit="1" customWidth="1"/>
    <col min="7641" max="7644" width="9.140625" style="1" customWidth="1"/>
    <col min="7645" max="7645" width="9.421875" style="1" bestFit="1" customWidth="1"/>
    <col min="7646" max="7647" width="12.8515625" style="1" bestFit="1" customWidth="1"/>
    <col min="7648" max="7648" width="9.421875" style="1" bestFit="1" customWidth="1"/>
    <col min="7649" max="7652" width="9.140625" style="1" customWidth="1"/>
    <col min="7653" max="7653" width="9.421875" style="1" bestFit="1" customWidth="1"/>
    <col min="7654" max="7655" width="12.8515625" style="1" bestFit="1" customWidth="1"/>
    <col min="7656" max="7656" width="9.421875" style="1" bestFit="1" customWidth="1"/>
    <col min="7657" max="7660" width="9.140625" style="1" customWidth="1"/>
    <col min="7661" max="7661" width="9.421875" style="1" bestFit="1" customWidth="1"/>
    <col min="7662" max="7663" width="12.8515625" style="1" bestFit="1" customWidth="1"/>
    <col min="7664" max="7664" width="9.421875" style="1" bestFit="1" customWidth="1"/>
    <col min="7665" max="7668" width="9.140625" style="1" customWidth="1"/>
    <col min="7669" max="7669" width="9.421875" style="1" bestFit="1" customWidth="1"/>
    <col min="7670" max="7671" width="12.8515625" style="1" bestFit="1" customWidth="1"/>
    <col min="7672" max="7672" width="9.421875" style="1" bestFit="1" customWidth="1"/>
    <col min="7673" max="7676" width="9.140625" style="1" customWidth="1"/>
    <col min="7677" max="7677" width="11.57421875" style="1" customWidth="1"/>
    <col min="7678" max="7678" width="16.00390625" style="1" customWidth="1"/>
    <col min="7679" max="7679" width="86.57421875" style="1" customWidth="1"/>
    <col min="7680" max="7680" width="10.140625" style="1" customWidth="1"/>
    <col min="7681" max="7681" width="18.28125" style="1" customWidth="1"/>
    <col min="7682" max="7683" width="9.140625" style="1" hidden="1" customWidth="1"/>
    <col min="7684" max="7684" width="21.421875" style="1" customWidth="1"/>
    <col min="7685" max="7686" width="9.140625" style="1" hidden="1" customWidth="1"/>
    <col min="7687" max="7687" width="25.7109375" style="1" customWidth="1"/>
    <col min="7688" max="7688" width="9.140625" style="1" hidden="1" customWidth="1"/>
    <col min="7689" max="7689" width="4.7109375" style="1" customWidth="1"/>
    <col min="7690" max="7696" width="9.140625" style="1" hidden="1" customWidth="1"/>
    <col min="7697" max="7697" width="15.57421875" style="1" customWidth="1"/>
    <col min="7698" max="7698" width="18.7109375" style="1" customWidth="1"/>
    <col min="7699" max="7699" width="25.7109375" style="1" customWidth="1"/>
    <col min="7700" max="7700" width="15.57421875" style="1" customWidth="1"/>
    <col min="7701" max="7701" width="18.7109375" style="1" customWidth="1"/>
    <col min="7702" max="7702" width="25.7109375" style="1" customWidth="1"/>
    <col min="7703" max="7703" width="15.57421875" style="1" customWidth="1"/>
    <col min="7704" max="7704" width="18.7109375" style="1" customWidth="1"/>
    <col min="7705" max="7705" width="25.7109375" style="1" customWidth="1"/>
    <col min="7706" max="7706" width="9.140625" style="1" customWidth="1"/>
    <col min="7707" max="7707" width="17.421875" style="1" customWidth="1"/>
    <col min="7708" max="7708" width="9.140625" style="1" customWidth="1"/>
    <col min="7709" max="7709" width="9.421875" style="1" bestFit="1" customWidth="1"/>
    <col min="7710" max="7711" width="12.8515625" style="1" bestFit="1" customWidth="1"/>
    <col min="7712" max="7712" width="9.421875" style="1" bestFit="1" customWidth="1"/>
    <col min="7713" max="7716" width="9.140625" style="1" customWidth="1"/>
    <col min="7717" max="7717" width="9.421875" style="1" bestFit="1" customWidth="1"/>
    <col min="7718" max="7719" width="12.8515625" style="1" bestFit="1" customWidth="1"/>
    <col min="7720" max="7720" width="9.421875" style="1" bestFit="1" customWidth="1"/>
    <col min="7721" max="7724" width="9.140625" style="1" customWidth="1"/>
    <col min="7725" max="7725" width="9.421875" style="1" bestFit="1" customWidth="1"/>
    <col min="7726" max="7727" width="12.8515625" style="1" bestFit="1" customWidth="1"/>
    <col min="7728" max="7728" width="9.421875" style="1" bestFit="1" customWidth="1"/>
    <col min="7729" max="7732" width="9.140625" style="1" customWidth="1"/>
    <col min="7733" max="7733" width="9.421875" style="1" bestFit="1" customWidth="1"/>
    <col min="7734" max="7735" width="12.8515625" style="1" bestFit="1" customWidth="1"/>
    <col min="7736" max="7736" width="9.421875" style="1" bestFit="1" customWidth="1"/>
    <col min="7737" max="7740" width="9.140625" style="1" customWidth="1"/>
    <col min="7741" max="7741" width="9.421875" style="1" bestFit="1" customWidth="1"/>
    <col min="7742" max="7743" width="12.8515625" style="1" bestFit="1" customWidth="1"/>
    <col min="7744" max="7744" width="9.421875" style="1" bestFit="1" customWidth="1"/>
    <col min="7745" max="7748" width="9.140625" style="1" customWidth="1"/>
    <col min="7749" max="7749" width="9.421875" style="1" bestFit="1" customWidth="1"/>
    <col min="7750" max="7751" width="12.8515625" style="1" bestFit="1" customWidth="1"/>
    <col min="7752" max="7752" width="9.421875" style="1" bestFit="1" customWidth="1"/>
    <col min="7753" max="7756" width="9.140625" style="1" customWidth="1"/>
    <col min="7757" max="7757" width="9.421875" style="1" bestFit="1" customWidth="1"/>
    <col min="7758" max="7759" width="12.8515625" style="1" bestFit="1" customWidth="1"/>
    <col min="7760" max="7760" width="9.421875" style="1" bestFit="1" customWidth="1"/>
    <col min="7761" max="7764" width="9.140625" style="1" customWidth="1"/>
    <col min="7765" max="7765" width="9.421875" style="1" bestFit="1" customWidth="1"/>
    <col min="7766" max="7767" width="12.8515625" style="1" bestFit="1" customWidth="1"/>
    <col min="7768" max="7768" width="9.421875" style="1" bestFit="1" customWidth="1"/>
    <col min="7769" max="7772" width="9.140625" style="1" customWidth="1"/>
    <col min="7773" max="7773" width="9.421875" style="1" bestFit="1" customWidth="1"/>
    <col min="7774" max="7775" width="12.8515625" style="1" bestFit="1" customWidth="1"/>
    <col min="7776" max="7776" width="9.421875" style="1" bestFit="1" customWidth="1"/>
    <col min="7777" max="7780" width="9.140625" style="1" customWidth="1"/>
    <col min="7781" max="7781" width="9.421875" style="1" bestFit="1" customWidth="1"/>
    <col min="7782" max="7783" width="12.8515625" style="1" bestFit="1" customWidth="1"/>
    <col min="7784" max="7784" width="9.421875" style="1" bestFit="1" customWidth="1"/>
    <col min="7785" max="7788" width="9.140625" style="1" customWidth="1"/>
    <col min="7789" max="7789" width="9.421875" style="1" bestFit="1" customWidth="1"/>
    <col min="7790" max="7791" width="12.8515625" style="1" bestFit="1" customWidth="1"/>
    <col min="7792" max="7792" width="9.421875" style="1" bestFit="1" customWidth="1"/>
    <col min="7793" max="7796" width="9.140625" style="1" customWidth="1"/>
    <col min="7797" max="7797" width="9.421875" style="1" bestFit="1" customWidth="1"/>
    <col min="7798" max="7799" width="12.8515625" style="1" bestFit="1" customWidth="1"/>
    <col min="7800" max="7800" width="9.421875" style="1" bestFit="1" customWidth="1"/>
    <col min="7801" max="7804" width="9.140625" style="1" customWidth="1"/>
    <col min="7805" max="7805" width="9.421875" style="1" bestFit="1" customWidth="1"/>
    <col min="7806" max="7807" width="12.8515625" style="1" bestFit="1" customWidth="1"/>
    <col min="7808" max="7808" width="9.421875" style="1" bestFit="1" customWidth="1"/>
    <col min="7809" max="7812" width="9.140625" style="1" customWidth="1"/>
    <col min="7813" max="7813" width="9.421875" style="1" bestFit="1" customWidth="1"/>
    <col min="7814" max="7815" width="12.8515625" style="1" bestFit="1" customWidth="1"/>
    <col min="7816" max="7816" width="9.421875" style="1" bestFit="1" customWidth="1"/>
    <col min="7817" max="7820" width="9.140625" style="1" customWidth="1"/>
    <col min="7821" max="7821" width="9.421875" style="1" bestFit="1" customWidth="1"/>
    <col min="7822" max="7823" width="12.8515625" style="1" bestFit="1" customWidth="1"/>
    <col min="7824" max="7824" width="9.421875" style="1" bestFit="1" customWidth="1"/>
    <col min="7825" max="7828" width="9.140625" style="1" customWidth="1"/>
    <col min="7829" max="7829" width="9.421875" style="1" bestFit="1" customWidth="1"/>
    <col min="7830" max="7831" width="12.8515625" style="1" bestFit="1" customWidth="1"/>
    <col min="7832" max="7832" width="9.421875" style="1" bestFit="1" customWidth="1"/>
    <col min="7833" max="7836" width="9.140625" style="1" customWidth="1"/>
    <col min="7837" max="7837" width="9.421875" style="1" bestFit="1" customWidth="1"/>
    <col min="7838" max="7839" width="12.8515625" style="1" bestFit="1" customWidth="1"/>
    <col min="7840" max="7840" width="9.421875" style="1" bestFit="1" customWidth="1"/>
    <col min="7841" max="7844" width="9.140625" style="1" customWidth="1"/>
    <col min="7845" max="7845" width="9.421875" style="1" bestFit="1" customWidth="1"/>
    <col min="7846" max="7847" width="12.8515625" style="1" bestFit="1" customWidth="1"/>
    <col min="7848" max="7848" width="9.421875" style="1" bestFit="1" customWidth="1"/>
    <col min="7849" max="7852" width="9.140625" style="1" customWidth="1"/>
    <col min="7853" max="7853" width="9.421875" style="1" bestFit="1" customWidth="1"/>
    <col min="7854" max="7855" width="12.8515625" style="1" bestFit="1" customWidth="1"/>
    <col min="7856" max="7856" width="9.421875" style="1" bestFit="1" customWidth="1"/>
    <col min="7857" max="7860" width="9.140625" style="1" customWidth="1"/>
    <col min="7861" max="7861" width="9.421875" style="1" bestFit="1" customWidth="1"/>
    <col min="7862" max="7863" width="12.8515625" style="1" bestFit="1" customWidth="1"/>
    <col min="7864" max="7864" width="9.421875" style="1" bestFit="1" customWidth="1"/>
    <col min="7865" max="7868" width="9.140625" style="1" customWidth="1"/>
    <col min="7869" max="7869" width="9.421875" style="1" bestFit="1" customWidth="1"/>
    <col min="7870" max="7871" width="12.8515625" style="1" bestFit="1" customWidth="1"/>
    <col min="7872" max="7872" width="9.421875" style="1" bestFit="1" customWidth="1"/>
    <col min="7873" max="7876" width="9.140625" style="1" customWidth="1"/>
    <col min="7877" max="7877" width="9.421875" style="1" bestFit="1" customWidth="1"/>
    <col min="7878" max="7879" width="12.8515625" style="1" bestFit="1" customWidth="1"/>
    <col min="7880" max="7880" width="9.421875" style="1" bestFit="1" customWidth="1"/>
    <col min="7881" max="7884" width="9.140625" style="1" customWidth="1"/>
    <col min="7885" max="7885" width="9.421875" style="1" bestFit="1" customWidth="1"/>
    <col min="7886" max="7887" width="12.8515625" style="1" bestFit="1" customWidth="1"/>
    <col min="7888" max="7888" width="9.421875" style="1" bestFit="1" customWidth="1"/>
    <col min="7889" max="7892" width="9.140625" style="1" customWidth="1"/>
    <col min="7893" max="7893" width="9.421875" style="1" bestFit="1" customWidth="1"/>
    <col min="7894" max="7895" width="12.8515625" style="1" bestFit="1" customWidth="1"/>
    <col min="7896" max="7896" width="9.421875" style="1" bestFit="1" customWidth="1"/>
    <col min="7897" max="7900" width="9.140625" style="1" customWidth="1"/>
    <col min="7901" max="7901" width="9.421875" style="1" bestFit="1" customWidth="1"/>
    <col min="7902" max="7903" width="12.8515625" style="1" bestFit="1" customWidth="1"/>
    <col min="7904" max="7904" width="9.421875" style="1" bestFit="1" customWidth="1"/>
    <col min="7905" max="7908" width="9.140625" style="1" customWidth="1"/>
    <col min="7909" max="7909" width="9.421875" style="1" bestFit="1" customWidth="1"/>
    <col min="7910" max="7911" width="12.8515625" style="1" bestFit="1" customWidth="1"/>
    <col min="7912" max="7912" width="9.421875" style="1" bestFit="1" customWidth="1"/>
    <col min="7913" max="7916" width="9.140625" style="1" customWidth="1"/>
    <col min="7917" max="7917" width="9.421875" style="1" bestFit="1" customWidth="1"/>
    <col min="7918" max="7919" width="12.8515625" style="1" bestFit="1" customWidth="1"/>
    <col min="7920" max="7920" width="9.421875" style="1" bestFit="1" customWidth="1"/>
    <col min="7921" max="7924" width="9.140625" style="1" customWidth="1"/>
    <col min="7925" max="7925" width="9.421875" style="1" bestFit="1" customWidth="1"/>
    <col min="7926" max="7927" width="12.8515625" style="1" bestFit="1" customWidth="1"/>
    <col min="7928" max="7928" width="9.421875" style="1" bestFit="1" customWidth="1"/>
    <col min="7929" max="7932" width="9.140625" style="1" customWidth="1"/>
    <col min="7933" max="7933" width="11.57421875" style="1" customWidth="1"/>
    <col min="7934" max="7934" width="16.00390625" style="1" customWidth="1"/>
    <col min="7935" max="7935" width="86.57421875" style="1" customWidth="1"/>
    <col min="7936" max="7936" width="10.140625" style="1" customWidth="1"/>
    <col min="7937" max="7937" width="18.28125" style="1" customWidth="1"/>
    <col min="7938" max="7939" width="9.140625" style="1" hidden="1" customWidth="1"/>
    <col min="7940" max="7940" width="21.421875" style="1" customWidth="1"/>
    <col min="7941" max="7942" width="9.140625" style="1" hidden="1" customWidth="1"/>
    <col min="7943" max="7943" width="25.7109375" style="1" customWidth="1"/>
    <col min="7944" max="7944" width="9.140625" style="1" hidden="1" customWidth="1"/>
    <col min="7945" max="7945" width="4.7109375" style="1" customWidth="1"/>
    <col min="7946" max="7952" width="9.140625" style="1" hidden="1" customWidth="1"/>
    <col min="7953" max="7953" width="15.57421875" style="1" customWidth="1"/>
    <col min="7954" max="7954" width="18.7109375" style="1" customWidth="1"/>
    <col min="7955" max="7955" width="25.7109375" style="1" customWidth="1"/>
    <col min="7956" max="7956" width="15.57421875" style="1" customWidth="1"/>
    <col min="7957" max="7957" width="18.7109375" style="1" customWidth="1"/>
    <col min="7958" max="7958" width="25.7109375" style="1" customWidth="1"/>
    <col min="7959" max="7959" width="15.57421875" style="1" customWidth="1"/>
    <col min="7960" max="7960" width="18.7109375" style="1" customWidth="1"/>
    <col min="7961" max="7961" width="25.7109375" style="1" customWidth="1"/>
    <col min="7962" max="7962" width="9.140625" style="1" customWidth="1"/>
    <col min="7963" max="7963" width="17.421875" style="1" customWidth="1"/>
    <col min="7964" max="7964" width="9.140625" style="1" customWidth="1"/>
    <col min="7965" max="7965" width="9.421875" style="1" bestFit="1" customWidth="1"/>
    <col min="7966" max="7967" width="12.8515625" style="1" bestFit="1" customWidth="1"/>
    <col min="7968" max="7968" width="9.421875" style="1" bestFit="1" customWidth="1"/>
    <col min="7969" max="7972" width="9.140625" style="1" customWidth="1"/>
    <col min="7973" max="7973" width="9.421875" style="1" bestFit="1" customWidth="1"/>
    <col min="7974" max="7975" width="12.8515625" style="1" bestFit="1" customWidth="1"/>
    <col min="7976" max="7976" width="9.421875" style="1" bestFit="1" customWidth="1"/>
    <col min="7977" max="7980" width="9.140625" style="1" customWidth="1"/>
    <col min="7981" max="7981" width="9.421875" style="1" bestFit="1" customWidth="1"/>
    <col min="7982" max="7983" width="12.8515625" style="1" bestFit="1" customWidth="1"/>
    <col min="7984" max="7984" width="9.421875" style="1" bestFit="1" customWidth="1"/>
    <col min="7985" max="7988" width="9.140625" style="1" customWidth="1"/>
    <col min="7989" max="7989" width="9.421875" style="1" bestFit="1" customWidth="1"/>
    <col min="7990" max="7991" width="12.8515625" style="1" bestFit="1" customWidth="1"/>
    <col min="7992" max="7992" width="9.421875" style="1" bestFit="1" customWidth="1"/>
    <col min="7993" max="7996" width="9.140625" style="1" customWidth="1"/>
    <col min="7997" max="7997" width="9.421875" style="1" bestFit="1" customWidth="1"/>
    <col min="7998" max="7999" width="12.8515625" style="1" bestFit="1" customWidth="1"/>
    <col min="8000" max="8000" width="9.421875" style="1" bestFit="1" customWidth="1"/>
    <col min="8001" max="8004" width="9.140625" style="1" customWidth="1"/>
    <col min="8005" max="8005" width="9.421875" style="1" bestFit="1" customWidth="1"/>
    <col min="8006" max="8007" width="12.8515625" style="1" bestFit="1" customWidth="1"/>
    <col min="8008" max="8008" width="9.421875" style="1" bestFit="1" customWidth="1"/>
    <col min="8009" max="8012" width="9.140625" style="1" customWidth="1"/>
    <col min="8013" max="8013" width="9.421875" style="1" bestFit="1" customWidth="1"/>
    <col min="8014" max="8015" width="12.8515625" style="1" bestFit="1" customWidth="1"/>
    <col min="8016" max="8016" width="9.421875" style="1" bestFit="1" customWidth="1"/>
    <col min="8017" max="8020" width="9.140625" style="1" customWidth="1"/>
    <col min="8021" max="8021" width="9.421875" style="1" bestFit="1" customWidth="1"/>
    <col min="8022" max="8023" width="12.8515625" style="1" bestFit="1" customWidth="1"/>
    <col min="8024" max="8024" width="9.421875" style="1" bestFit="1" customWidth="1"/>
    <col min="8025" max="8028" width="9.140625" style="1" customWidth="1"/>
    <col min="8029" max="8029" width="9.421875" style="1" bestFit="1" customWidth="1"/>
    <col min="8030" max="8031" width="12.8515625" style="1" bestFit="1" customWidth="1"/>
    <col min="8032" max="8032" width="9.421875" style="1" bestFit="1" customWidth="1"/>
    <col min="8033" max="8036" width="9.140625" style="1" customWidth="1"/>
    <col min="8037" max="8037" width="9.421875" style="1" bestFit="1" customWidth="1"/>
    <col min="8038" max="8039" width="12.8515625" style="1" bestFit="1" customWidth="1"/>
    <col min="8040" max="8040" width="9.421875" style="1" bestFit="1" customWidth="1"/>
    <col min="8041" max="8044" width="9.140625" style="1" customWidth="1"/>
    <col min="8045" max="8045" width="9.421875" style="1" bestFit="1" customWidth="1"/>
    <col min="8046" max="8047" width="12.8515625" style="1" bestFit="1" customWidth="1"/>
    <col min="8048" max="8048" width="9.421875" style="1" bestFit="1" customWidth="1"/>
    <col min="8049" max="8052" width="9.140625" style="1" customWidth="1"/>
    <col min="8053" max="8053" width="9.421875" style="1" bestFit="1" customWidth="1"/>
    <col min="8054" max="8055" width="12.8515625" style="1" bestFit="1" customWidth="1"/>
    <col min="8056" max="8056" width="9.421875" style="1" bestFit="1" customWidth="1"/>
    <col min="8057" max="8060" width="9.140625" style="1" customWidth="1"/>
    <col min="8061" max="8061" width="9.421875" style="1" bestFit="1" customWidth="1"/>
    <col min="8062" max="8063" width="12.8515625" style="1" bestFit="1" customWidth="1"/>
    <col min="8064" max="8064" width="9.421875" style="1" bestFit="1" customWidth="1"/>
    <col min="8065" max="8068" width="9.140625" style="1" customWidth="1"/>
    <col min="8069" max="8069" width="9.421875" style="1" bestFit="1" customWidth="1"/>
    <col min="8070" max="8071" width="12.8515625" style="1" bestFit="1" customWidth="1"/>
    <col min="8072" max="8072" width="9.421875" style="1" bestFit="1" customWidth="1"/>
    <col min="8073" max="8076" width="9.140625" style="1" customWidth="1"/>
    <col min="8077" max="8077" width="9.421875" style="1" bestFit="1" customWidth="1"/>
    <col min="8078" max="8079" width="12.8515625" style="1" bestFit="1" customWidth="1"/>
    <col min="8080" max="8080" width="9.421875" style="1" bestFit="1" customWidth="1"/>
    <col min="8081" max="8084" width="9.140625" style="1" customWidth="1"/>
    <col min="8085" max="8085" width="9.421875" style="1" bestFit="1" customWidth="1"/>
    <col min="8086" max="8087" width="12.8515625" style="1" bestFit="1" customWidth="1"/>
    <col min="8088" max="8088" width="9.421875" style="1" bestFit="1" customWidth="1"/>
    <col min="8089" max="8092" width="9.140625" style="1" customWidth="1"/>
    <col min="8093" max="8093" width="9.421875" style="1" bestFit="1" customWidth="1"/>
    <col min="8094" max="8095" width="12.8515625" style="1" bestFit="1" customWidth="1"/>
    <col min="8096" max="8096" width="9.421875" style="1" bestFit="1" customWidth="1"/>
    <col min="8097" max="8100" width="9.140625" style="1" customWidth="1"/>
    <col min="8101" max="8101" width="9.421875" style="1" bestFit="1" customWidth="1"/>
    <col min="8102" max="8103" width="12.8515625" style="1" bestFit="1" customWidth="1"/>
    <col min="8104" max="8104" width="9.421875" style="1" bestFit="1" customWidth="1"/>
    <col min="8105" max="8108" width="9.140625" style="1" customWidth="1"/>
    <col min="8109" max="8109" width="9.421875" style="1" bestFit="1" customWidth="1"/>
    <col min="8110" max="8111" width="12.8515625" style="1" bestFit="1" customWidth="1"/>
    <col min="8112" max="8112" width="9.421875" style="1" bestFit="1" customWidth="1"/>
    <col min="8113" max="8116" width="9.140625" style="1" customWidth="1"/>
    <col min="8117" max="8117" width="9.421875" style="1" bestFit="1" customWidth="1"/>
    <col min="8118" max="8119" width="12.8515625" style="1" bestFit="1" customWidth="1"/>
    <col min="8120" max="8120" width="9.421875" style="1" bestFit="1" customWidth="1"/>
    <col min="8121" max="8124" width="9.140625" style="1" customWidth="1"/>
    <col min="8125" max="8125" width="9.421875" style="1" bestFit="1" customWidth="1"/>
    <col min="8126" max="8127" width="12.8515625" style="1" bestFit="1" customWidth="1"/>
    <col min="8128" max="8128" width="9.421875" style="1" bestFit="1" customWidth="1"/>
    <col min="8129" max="8132" width="9.140625" style="1" customWidth="1"/>
    <col min="8133" max="8133" width="9.421875" style="1" bestFit="1" customWidth="1"/>
    <col min="8134" max="8135" width="12.8515625" style="1" bestFit="1" customWidth="1"/>
    <col min="8136" max="8136" width="9.421875" style="1" bestFit="1" customWidth="1"/>
    <col min="8137" max="8140" width="9.140625" style="1" customWidth="1"/>
    <col min="8141" max="8141" width="9.421875" style="1" bestFit="1" customWidth="1"/>
    <col min="8142" max="8143" width="12.8515625" style="1" bestFit="1" customWidth="1"/>
    <col min="8144" max="8144" width="9.421875" style="1" bestFit="1" customWidth="1"/>
    <col min="8145" max="8148" width="9.140625" style="1" customWidth="1"/>
    <col min="8149" max="8149" width="9.421875" style="1" bestFit="1" customWidth="1"/>
    <col min="8150" max="8151" width="12.8515625" style="1" bestFit="1" customWidth="1"/>
    <col min="8152" max="8152" width="9.421875" style="1" bestFit="1" customWidth="1"/>
    <col min="8153" max="8156" width="9.140625" style="1" customWidth="1"/>
    <col min="8157" max="8157" width="9.421875" style="1" bestFit="1" customWidth="1"/>
    <col min="8158" max="8159" width="12.8515625" style="1" bestFit="1" customWidth="1"/>
    <col min="8160" max="8160" width="9.421875" style="1" bestFit="1" customWidth="1"/>
    <col min="8161" max="8164" width="9.140625" style="1" customWidth="1"/>
    <col min="8165" max="8165" width="9.421875" style="1" bestFit="1" customWidth="1"/>
    <col min="8166" max="8167" width="12.8515625" style="1" bestFit="1" customWidth="1"/>
    <col min="8168" max="8168" width="9.421875" style="1" bestFit="1" customWidth="1"/>
    <col min="8169" max="8172" width="9.140625" style="1" customWidth="1"/>
    <col min="8173" max="8173" width="9.421875" style="1" bestFit="1" customWidth="1"/>
    <col min="8174" max="8175" width="12.8515625" style="1" bestFit="1" customWidth="1"/>
    <col min="8176" max="8176" width="9.421875" style="1" bestFit="1" customWidth="1"/>
    <col min="8177" max="8180" width="9.140625" style="1" customWidth="1"/>
    <col min="8181" max="8181" width="9.421875" style="1" bestFit="1" customWidth="1"/>
    <col min="8182" max="8183" width="12.8515625" style="1" bestFit="1" customWidth="1"/>
    <col min="8184" max="8184" width="9.421875" style="1" bestFit="1" customWidth="1"/>
    <col min="8185" max="8188" width="9.140625" style="1" customWidth="1"/>
    <col min="8189" max="8189" width="11.57421875" style="1" customWidth="1"/>
    <col min="8190" max="8190" width="16.00390625" style="1" customWidth="1"/>
    <col min="8191" max="8191" width="86.57421875" style="1" customWidth="1"/>
    <col min="8192" max="8192" width="10.140625" style="1" customWidth="1"/>
    <col min="8193" max="8193" width="18.28125" style="1" customWidth="1"/>
    <col min="8194" max="8195" width="9.140625" style="1" hidden="1" customWidth="1"/>
    <col min="8196" max="8196" width="21.421875" style="1" customWidth="1"/>
    <col min="8197" max="8198" width="9.140625" style="1" hidden="1" customWidth="1"/>
    <col min="8199" max="8199" width="25.7109375" style="1" customWidth="1"/>
    <col min="8200" max="8200" width="9.140625" style="1" hidden="1" customWidth="1"/>
    <col min="8201" max="8201" width="4.7109375" style="1" customWidth="1"/>
    <col min="8202" max="8208" width="9.140625" style="1" hidden="1" customWidth="1"/>
    <col min="8209" max="8209" width="15.57421875" style="1" customWidth="1"/>
    <col min="8210" max="8210" width="18.7109375" style="1" customWidth="1"/>
    <col min="8211" max="8211" width="25.7109375" style="1" customWidth="1"/>
    <col min="8212" max="8212" width="15.57421875" style="1" customWidth="1"/>
    <col min="8213" max="8213" width="18.7109375" style="1" customWidth="1"/>
    <col min="8214" max="8214" width="25.7109375" style="1" customWidth="1"/>
    <col min="8215" max="8215" width="15.57421875" style="1" customWidth="1"/>
    <col min="8216" max="8216" width="18.7109375" style="1" customWidth="1"/>
    <col min="8217" max="8217" width="25.7109375" style="1" customWidth="1"/>
    <col min="8218" max="8218" width="9.140625" style="1" customWidth="1"/>
    <col min="8219" max="8219" width="17.421875" style="1" customWidth="1"/>
    <col min="8220" max="8220" width="9.140625" style="1" customWidth="1"/>
    <col min="8221" max="8221" width="9.421875" style="1" bestFit="1" customWidth="1"/>
    <col min="8222" max="8223" width="12.8515625" style="1" bestFit="1" customWidth="1"/>
    <col min="8224" max="8224" width="9.421875" style="1" bestFit="1" customWidth="1"/>
    <col min="8225" max="8228" width="9.140625" style="1" customWidth="1"/>
    <col min="8229" max="8229" width="9.421875" style="1" bestFit="1" customWidth="1"/>
    <col min="8230" max="8231" width="12.8515625" style="1" bestFit="1" customWidth="1"/>
    <col min="8232" max="8232" width="9.421875" style="1" bestFit="1" customWidth="1"/>
    <col min="8233" max="8236" width="9.140625" style="1" customWidth="1"/>
    <col min="8237" max="8237" width="9.421875" style="1" bestFit="1" customWidth="1"/>
    <col min="8238" max="8239" width="12.8515625" style="1" bestFit="1" customWidth="1"/>
    <col min="8240" max="8240" width="9.421875" style="1" bestFit="1" customWidth="1"/>
    <col min="8241" max="8244" width="9.140625" style="1" customWidth="1"/>
    <col min="8245" max="8245" width="9.421875" style="1" bestFit="1" customWidth="1"/>
    <col min="8246" max="8247" width="12.8515625" style="1" bestFit="1" customWidth="1"/>
    <col min="8248" max="8248" width="9.421875" style="1" bestFit="1" customWidth="1"/>
    <col min="8249" max="8252" width="9.140625" style="1" customWidth="1"/>
    <col min="8253" max="8253" width="9.421875" style="1" bestFit="1" customWidth="1"/>
    <col min="8254" max="8255" width="12.8515625" style="1" bestFit="1" customWidth="1"/>
    <col min="8256" max="8256" width="9.421875" style="1" bestFit="1" customWidth="1"/>
    <col min="8257" max="8260" width="9.140625" style="1" customWidth="1"/>
    <col min="8261" max="8261" width="9.421875" style="1" bestFit="1" customWidth="1"/>
    <col min="8262" max="8263" width="12.8515625" style="1" bestFit="1" customWidth="1"/>
    <col min="8264" max="8264" width="9.421875" style="1" bestFit="1" customWidth="1"/>
    <col min="8265" max="8268" width="9.140625" style="1" customWidth="1"/>
    <col min="8269" max="8269" width="9.421875" style="1" bestFit="1" customWidth="1"/>
    <col min="8270" max="8271" width="12.8515625" style="1" bestFit="1" customWidth="1"/>
    <col min="8272" max="8272" width="9.421875" style="1" bestFit="1" customWidth="1"/>
    <col min="8273" max="8276" width="9.140625" style="1" customWidth="1"/>
    <col min="8277" max="8277" width="9.421875" style="1" bestFit="1" customWidth="1"/>
    <col min="8278" max="8279" width="12.8515625" style="1" bestFit="1" customWidth="1"/>
    <col min="8280" max="8280" width="9.421875" style="1" bestFit="1" customWidth="1"/>
    <col min="8281" max="8284" width="9.140625" style="1" customWidth="1"/>
    <col min="8285" max="8285" width="9.421875" style="1" bestFit="1" customWidth="1"/>
    <col min="8286" max="8287" width="12.8515625" style="1" bestFit="1" customWidth="1"/>
    <col min="8288" max="8288" width="9.421875" style="1" bestFit="1" customWidth="1"/>
    <col min="8289" max="8292" width="9.140625" style="1" customWidth="1"/>
    <col min="8293" max="8293" width="9.421875" style="1" bestFit="1" customWidth="1"/>
    <col min="8294" max="8295" width="12.8515625" style="1" bestFit="1" customWidth="1"/>
    <col min="8296" max="8296" width="9.421875" style="1" bestFit="1" customWidth="1"/>
    <col min="8297" max="8300" width="9.140625" style="1" customWidth="1"/>
    <col min="8301" max="8301" width="9.421875" style="1" bestFit="1" customWidth="1"/>
    <col min="8302" max="8303" width="12.8515625" style="1" bestFit="1" customWidth="1"/>
    <col min="8304" max="8304" width="9.421875" style="1" bestFit="1" customWidth="1"/>
    <col min="8305" max="8308" width="9.140625" style="1" customWidth="1"/>
    <col min="8309" max="8309" width="9.421875" style="1" bestFit="1" customWidth="1"/>
    <col min="8310" max="8311" width="12.8515625" style="1" bestFit="1" customWidth="1"/>
    <col min="8312" max="8312" width="9.421875" style="1" bestFit="1" customWidth="1"/>
    <col min="8313" max="8316" width="9.140625" style="1" customWidth="1"/>
    <col min="8317" max="8317" width="9.421875" style="1" bestFit="1" customWidth="1"/>
    <col min="8318" max="8319" width="12.8515625" style="1" bestFit="1" customWidth="1"/>
    <col min="8320" max="8320" width="9.421875" style="1" bestFit="1" customWidth="1"/>
    <col min="8321" max="8324" width="9.140625" style="1" customWidth="1"/>
    <col min="8325" max="8325" width="9.421875" style="1" bestFit="1" customWidth="1"/>
    <col min="8326" max="8327" width="12.8515625" style="1" bestFit="1" customWidth="1"/>
    <col min="8328" max="8328" width="9.421875" style="1" bestFit="1" customWidth="1"/>
    <col min="8329" max="8332" width="9.140625" style="1" customWidth="1"/>
    <col min="8333" max="8333" width="9.421875" style="1" bestFit="1" customWidth="1"/>
    <col min="8334" max="8335" width="12.8515625" style="1" bestFit="1" customWidth="1"/>
    <col min="8336" max="8336" width="9.421875" style="1" bestFit="1" customWidth="1"/>
    <col min="8337" max="8340" width="9.140625" style="1" customWidth="1"/>
    <col min="8341" max="8341" width="9.421875" style="1" bestFit="1" customWidth="1"/>
    <col min="8342" max="8343" width="12.8515625" style="1" bestFit="1" customWidth="1"/>
    <col min="8344" max="8344" width="9.421875" style="1" bestFit="1" customWidth="1"/>
    <col min="8345" max="8348" width="9.140625" style="1" customWidth="1"/>
    <col min="8349" max="8349" width="9.421875" style="1" bestFit="1" customWidth="1"/>
    <col min="8350" max="8351" width="12.8515625" style="1" bestFit="1" customWidth="1"/>
    <col min="8352" max="8352" width="9.421875" style="1" bestFit="1" customWidth="1"/>
    <col min="8353" max="8356" width="9.140625" style="1" customWidth="1"/>
    <col min="8357" max="8357" width="9.421875" style="1" bestFit="1" customWidth="1"/>
    <col min="8358" max="8359" width="12.8515625" style="1" bestFit="1" customWidth="1"/>
    <col min="8360" max="8360" width="9.421875" style="1" bestFit="1" customWidth="1"/>
    <col min="8361" max="8364" width="9.140625" style="1" customWidth="1"/>
    <col min="8365" max="8365" width="9.421875" style="1" bestFit="1" customWidth="1"/>
    <col min="8366" max="8367" width="12.8515625" style="1" bestFit="1" customWidth="1"/>
    <col min="8368" max="8368" width="9.421875" style="1" bestFit="1" customWidth="1"/>
    <col min="8369" max="8372" width="9.140625" style="1" customWidth="1"/>
    <col min="8373" max="8373" width="9.421875" style="1" bestFit="1" customWidth="1"/>
    <col min="8374" max="8375" width="12.8515625" style="1" bestFit="1" customWidth="1"/>
    <col min="8376" max="8376" width="9.421875" style="1" bestFit="1" customWidth="1"/>
    <col min="8377" max="8380" width="9.140625" style="1" customWidth="1"/>
    <col min="8381" max="8381" width="9.421875" style="1" bestFit="1" customWidth="1"/>
    <col min="8382" max="8383" width="12.8515625" style="1" bestFit="1" customWidth="1"/>
    <col min="8384" max="8384" width="9.421875" style="1" bestFit="1" customWidth="1"/>
    <col min="8385" max="8388" width="9.140625" style="1" customWidth="1"/>
    <col min="8389" max="8389" width="9.421875" style="1" bestFit="1" customWidth="1"/>
    <col min="8390" max="8391" width="12.8515625" style="1" bestFit="1" customWidth="1"/>
    <col min="8392" max="8392" width="9.421875" style="1" bestFit="1" customWidth="1"/>
    <col min="8393" max="8396" width="9.140625" style="1" customWidth="1"/>
    <col min="8397" max="8397" width="9.421875" style="1" bestFit="1" customWidth="1"/>
    <col min="8398" max="8399" width="12.8515625" style="1" bestFit="1" customWidth="1"/>
    <col min="8400" max="8400" width="9.421875" style="1" bestFit="1" customWidth="1"/>
    <col min="8401" max="8404" width="9.140625" style="1" customWidth="1"/>
    <col min="8405" max="8405" width="9.421875" style="1" bestFit="1" customWidth="1"/>
    <col min="8406" max="8407" width="12.8515625" style="1" bestFit="1" customWidth="1"/>
    <col min="8408" max="8408" width="9.421875" style="1" bestFit="1" customWidth="1"/>
    <col min="8409" max="8412" width="9.140625" style="1" customWidth="1"/>
    <col min="8413" max="8413" width="9.421875" style="1" bestFit="1" customWidth="1"/>
    <col min="8414" max="8415" width="12.8515625" style="1" bestFit="1" customWidth="1"/>
    <col min="8416" max="8416" width="9.421875" style="1" bestFit="1" customWidth="1"/>
    <col min="8417" max="8420" width="9.140625" style="1" customWidth="1"/>
    <col min="8421" max="8421" width="9.421875" style="1" bestFit="1" customWidth="1"/>
    <col min="8422" max="8423" width="12.8515625" style="1" bestFit="1" customWidth="1"/>
    <col min="8424" max="8424" width="9.421875" style="1" bestFit="1" customWidth="1"/>
    <col min="8425" max="8428" width="9.140625" style="1" customWidth="1"/>
    <col min="8429" max="8429" width="9.421875" style="1" bestFit="1" customWidth="1"/>
    <col min="8430" max="8431" width="12.8515625" style="1" bestFit="1" customWidth="1"/>
    <col min="8432" max="8432" width="9.421875" style="1" bestFit="1" customWidth="1"/>
    <col min="8433" max="8436" width="9.140625" style="1" customWidth="1"/>
    <col min="8437" max="8437" width="9.421875" style="1" bestFit="1" customWidth="1"/>
    <col min="8438" max="8439" width="12.8515625" style="1" bestFit="1" customWidth="1"/>
    <col min="8440" max="8440" width="9.421875" style="1" bestFit="1" customWidth="1"/>
    <col min="8441" max="8444" width="9.140625" style="1" customWidth="1"/>
    <col min="8445" max="8445" width="11.57421875" style="1" customWidth="1"/>
    <col min="8446" max="8446" width="16.00390625" style="1" customWidth="1"/>
    <col min="8447" max="8447" width="86.57421875" style="1" customWidth="1"/>
    <col min="8448" max="8448" width="10.140625" style="1" customWidth="1"/>
    <col min="8449" max="8449" width="18.28125" style="1" customWidth="1"/>
    <col min="8450" max="8451" width="9.140625" style="1" hidden="1" customWidth="1"/>
    <col min="8452" max="8452" width="21.421875" style="1" customWidth="1"/>
    <col min="8453" max="8454" width="9.140625" style="1" hidden="1" customWidth="1"/>
    <col min="8455" max="8455" width="25.7109375" style="1" customWidth="1"/>
    <col min="8456" max="8456" width="9.140625" style="1" hidden="1" customWidth="1"/>
    <col min="8457" max="8457" width="4.7109375" style="1" customWidth="1"/>
    <col min="8458" max="8464" width="9.140625" style="1" hidden="1" customWidth="1"/>
    <col min="8465" max="8465" width="15.57421875" style="1" customWidth="1"/>
    <col min="8466" max="8466" width="18.7109375" style="1" customWidth="1"/>
    <col min="8467" max="8467" width="25.7109375" style="1" customWidth="1"/>
    <col min="8468" max="8468" width="15.57421875" style="1" customWidth="1"/>
    <col min="8469" max="8469" width="18.7109375" style="1" customWidth="1"/>
    <col min="8470" max="8470" width="25.7109375" style="1" customWidth="1"/>
    <col min="8471" max="8471" width="15.57421875" style="1" customWidth="1"/>
    <col min="8472" max="8472" width="18.7109375" style="1" customWidth="1"/>
    <col min="8473" max="8473" width="25.7109375" style="1" customWidth="1"/>
    <col min="8474" max="8474" width="9.140625" style="1" customWidth="1"/>
    <col min="8475" max="8475" width="17.421875" style="1" customWidth="1"/>
    <col min="8476" max="8476" width="9.140625" style="1" customWidth="1"/>
    <col min="8477" max="8477" width="9.421875" style="1" bestFit="1" customWidth="1"/>
    <col min="8478" max="8479" width="12.8515625" style="1" bestFit="1" customWidth="1"/>
    <col min="8480" max="8480" width="9.421875" style="1" bestFit="1" customWidth="1"/>
    <col min="8481" max="8484" width="9.140625" style="1" customWidth="1"/>
    <col min="8485" max="8485" width="9.421875" style="1" bestFit="1" customWidth="1"/>
    <col min="8486" max="8487" width="12.8515625" style="1" bestFit="1" customWidth="1"/>
    <col min="8488" max="8488" width="9.421875" style="1" bestFit="1" customWidth="1"/>
    <col min="8489" max="8492" width="9.140625" style="1" customWidth="1"/>
    <col min="8493" max="8493" width="9.421875" style="1" bestFit="1" customWidth="1"/>
    <col min="8494" max="8495" width="12.8515625" style="1" bestFit="1" customWidth="1"/>
    <col min="8496" max="8496" width="9.421875" style="1" bestFit="1" customWidth="1"/>
    <col min="8497" max="8500" width="9.140625" style="1" customWidth="1"/>
    <col min="8501" max="8501" width="9.421875" style="1" bestFit="1" customWidth="1"/>
    <col min="8502" max="8503" width="12.8515625" style="1" bestFit="1" customWidth="1"/>
    <col min="8504" max="8504" width="9.421875" style="1" bestFit="1" customWidth="1"/>
    <col min="8505" max="8508" width="9.140625" style="1" customWidth="1"/>
    <col min="8509" max="8509" width="9.421875" style="1" bestFit="1" customWidth="1"/>
    <col min="8510" max="8511" width="12.8515625" style="1" bestFit="1" customWidth="1"/>
    <col min="8512" max="8512" width="9.421875" style="1" bestFit="1" customWidth="1"/>
    <col min="8513" max="8516" width="9.140625" style="1" customWidth="1"/>
    <col min="8517" max="8517" width="9.421875" style="1" bestFit="1" customWidth="1"/>
    <col min="8518" max="8519" width="12.8515625" style="1" bestFit="1" customWidth="1"/>
    <col min="8520" max="8520" width="9.421875" style="1" bestFit="1" customWidth="1"/>
    <col min="8521" max="8524" width="9.140625" style="1" customWidth="1"/>
    <col min="8525" max="8525" width="9.421875" style="1" bestFit="1" customWidth="1"/>
    <col min="8526" max="8527" width="12.8515625" style="1" bestFit="1" customWidth="1"/>
    <col min="8528" max="8528" width="9.421875" style="1" bestFit="1" customWidth="1"/>
    <col min="8529" max="8532" width="9.140625" style="1" customWidth="1"/>
    <col min="8533" max="8533" width="9.421875" style="1" bestFit="1" customWidth="1"/>
    <col min="8534" max="8535" width="12.8515625" style="1" bestFit="1" customWidth="1"/>
    <col min="8536" max="8536" width="9.421875" style="1" bestFit="1" customWidth="1"/>
    <col min="8537" max="8540" width="9.140625" style="1" customWidth="1"/>
    <col min="8541" max="8541" width="9.421875" style="1" bestFit="1" customWidth="1"/>
    <col min="8542" max="8543" width="12.8515625" style="1" bestFit="1" customWidth="1"/>
    <col min="8544" max="8544" width="9.421875" style="1" bestFit="1" customWidth="1"/>
    <col min="8545" max="8548" width="9.140625" style="1" customWidth="1"/>
    <col min="8549" max="8549" width="9.421875" style="1" bestFit="1" customWidth="1"/>
    <col min="8550" max="8551" width="12.8515625" style="1" bestFit="1" customWidth="1"/>
    <col min="8552" max="8552" width="9.421875" style="1" bestFit="1" customWidth="1"/>
    <col min="8553" max="8556" width="9.140625" style="1" customWidth="1"/>
    <col min="8557" max="8557" width="9.421875" style="1" bestFit="1" customWidth="1"/>
    <col min="8558" max="8559" width="12.8515625" style="1" bestFit="1" customWidth="1"/>
    <col min="8560" max="8560" width="9.421875" style="1" bestFit="1" customWidth="1"/>
    <col min="8561" max="8564" width="9.140625" style="1" customWidth="1"/>
    <col min="8565" max="8565" width="9.421875" style="1" bestFit="1" customWidth="1"/>
    <col min="8566" max="8567" width="12.8515625" style="1" bestFit="1" customWidth="1"/>
    <col min="8568" max="8568" width="9.421875" style="1" bestFit="1" customWidth="1"/>
    <col min="8569" max="8572" width="9.140625" style="1" customWidth="1"/>
    <col min="8573" max="8573" width="9.421875" style="1" bestFit="1" customWidth="1"/>
    <col min="8574" max="8575" width="12.8515625" style="1" bestFit="1" customWidth="1"/>
    <col min="8576" max="8576" width="9.421875" style="1" bestFit="1" customWidth="1"/>
    <col min="8577" max="8580" width="9.140625" style="1" customWidth="1"/>
    <col min="8581" max="8581" width="9.421875" style="1" bestFit="1" customWidth="1"/>
    <col min="8582" max="8583" width="12.8515625" style="1" bestFit="1" customWidth="1"/>
    <col min="8584" max="8584" width="9.421875" style="1" bestFit="1" customWidth="1"/>
    <col min="8585" max="8588" width="9.140625" style="1" customWidth="1"/>
    <col min="8589" max="8589" width="9.421875" style="1" bestFit="1" customWidth="1"/>
    <col min="8590" max="8591" width="12.8515625" style="1" bestFit="1" customWidth="1"/>
    <col min="8592" max="8592" width="9.421875" style="1" bestFit="1" customWidth="1"/>
    <col min="8593" max="8596" width="9.140625" style="1" customWidth="1"/>
    <col min="8597" max="8597" width="9.421875" style="1" bestFit="1" customWidth="1"/>
    <col min="8598" max="8599" width="12.8515625" style="1" bestFit="1" customWidth="1"/>
    <col min="8600" max="8600" width="9.421875" style="1" bestFit="1" customWidth="1"/>
    <col min="8601" max="8604" width="9.140625" style="1" customWidth="1"/>
    <col min="8605" max="8605" width="9.421875" style="1" bestFit="1" customWidth="1"/>
    <col min="8606" max="8607" width="12.8515625" style="1" bestFit="1" customWidth="1"/>
    <col min="8608" max="8608" width="9.421875" style="1" bestFit="1" customWidth="1"/>
    <col min="8609" max="8612" width="9.140625" style="1" customWidth="1"/>
    <col min="8613" max="8613" width="9.421875" style="1" bestFit="1" customWidth="1"/>
    <col min="8614" max="8615" width="12.8515625" style="1" bestFit="1" customWidth="1"/>
    <col min="8616" max="8616" width="9.421875" style="1" bestFit="1" customWidth="1"/>
    <col min="8617" max="8620" width="9.140625" style="1" customWidth="1"/>
    <col min="8621" max="8621" width="9.421875" style="1" bestFit="1" customWidth="1"/>
    <col min="8622" max="8623" width="12.8515625" style="1" bestFit="1" customWidth="1"/>
    <col min="8624" max="8624" width="9.421875" style="1" bestFit="1" customWidth="1"/>
    <col min="8625" max="8628" width="9.140625" style="1" customWidth="1"/>
    <col min="8629" max="8629" width="9.421875" style="1" bestFit="1" customWidth="1"/>
    <col min="8630" max="8631" width="12.8515625" style="1" bestFit="1" customWidth="1"/>
    <col min="8632" max="8632" width="9.421875" style="1" bestFit="1" customWidth="1"/>
    <col min="8633" max="8636" width="9.140625" style="1" customWidth="1"/>
    <col min="8637" max="8637" width="9.421875" style="1" bestFit="1" customWidth="1"/>
    <col min="8638" max="8639" width="12.8515625" style="1" bestFit="1" customWidth="1"/>
    <col min="8640" max="8640" width="9.421875" style="1" bestFit="1" customWidth="1"/>
    <col min="8641" max="8644" width="9.140625" style="1" customWidth="1"/>
    <col min="8645" max="8645" width="9.421875" style="1" bestFit="1" customWidth="1"/>
    <col min="8646" max="8647" width="12.8515625" style="1" bestFit="1" customWidth="1"/>
    <col min="8648" max="8648" width="9.421875" style="1" bestFit="1" customWidth="1"/>
    <col min="8649" max="8652" width="9.140625" style="1" customWidth="1"/>
    <col min="8653" max="8653" width="9.421875" style="1" bestFit="1" customWidth="1"/>
    <col min="8654" max="8655" width="12.8515625" style="1" bestFit="1" customWidth="1"/>
    <col min="8656" max="8656" width="9.421875" style="1" bestFit="1" customWidth="1"/>
    <col min="8657" max="8660" width="9.140625" style="1" customWidth="1"/>
    <col min="8661" max="8661" width="9.421875" style="1" bestFit="1" customWidth="1"/>
    <col min="8662" max="8663" width="12.8515625" style="1" bestFit="1" customWidth="1"/>
    <col min="8664" max="8664" width="9.421875" style="1" bestFit="1" customWidth="1"/>
    <col min="8665" max="8668" width="9.140625" style="1" customWidth="1"/>
    <col min="8669" max="8669" width="9.421875" style="1" bestFit="1" customWidth="1"/>
    <col min="8670" max="8671" width="12.8515625" style="1" bestFit="1" customWidth="1"/>
    <col min="8672" max="8672" width="9.421875" style="1" bestFit="1" customWidth="1"/>
    <col min="8673" max="8676" width="9.140625" style="1" customWidth="1"/>
    <col min="8677" max="8677" width="9.421875" style="1" bestFit="1" customWidth="1"/>
    <col min="8678" max="8679" width="12.8515625" style="1" bestFit="1" customWidth="1"/>
    <col min="8680" max="8680" width="9.421875" style="1" bestFit="1" customWidth="1"/>
    <col min="8681" max="8684" width="9.140625" style="1" customWidth="1"/>
    <col min="8685" max="8685" width="9.421875" style="1" bestFit="1" customWidth="1"/>
    <col min="8686" max="8687" width="12.8515625" style="1" bestFit="1" customWidth="1"/>
    <col min="8688" max="8688" width="9.421875" style="1" bestFit="1" customWidth="1"/>
    <col min="8689" max="8692" width="9.140625" style="1" customWidth="1"/>
    <col min="8693" max="8693" width="9.421875" style="1" bestFit="1" customWidth="1"/>
    <col min="8694" max="8695" width="12.8515625" style="1" bestFit="1" customWidth="1"/>
    <col min="8696" max="8696" width="9.421875" style="1" bestFit="1" customWidth="1"/>
    <col min="8697" max="8700" width="9.140625" style="1" customWidth="1"/>
    <col min="8701" max="8701" width="11.57421875" style="1" customWidth="1"/>
    <col min="8702" max="8702" width="16.00390625" style="1" customWidth="1"/>
    <col min="8703" max="8703" width="86.57421875" style="1" customWidth="1"/>
    <col min="8704" max="8704" width="10.140625" style="1" customWidth="1"/>
    <col min="8705" max="8705" width="18.28125" style="1" customWidth="1"/>
    <col min="8706" max="8707" width="9.140625" style="1" hidden="1" customWidth="1"/>
    <col min="8708" max="8708" width="21.421875" style="1" customWidth="1"/>
    <col min="8709" max="8710" width="9.140625" style="1" hidden="1" customWidth="1"/>
    <col min="8711" max="8711" width="25.7109375" style="1" customWidth="1"/>
    <col min="8712" max="8712" width="9.140625" style="1" hidden="1" customWidth="1"/>
    <col min="8713" max="8713" width="4.7109375" style="1" customWidth="1"/>
    <col min="8714" max="8720" width="9.140625" style="1" hidden="1" customWidth="1"/>
    <col min="8721" max="8721" width="15.57421875" style="1" customWidth="1"/>
    <col min="8722" max="8722" width="18.7109375" style="1" customWidth="1"/>
    <col min="8723" max="8723" width="25.7109375" style="1" customWidth="1"/>
    <col min="8724" max="8724" width="15.57421875" style="1" customWidth="1"/>
    <col min="8725" max="8725" width="18.7109375" style="1" customWidth="1"/>
    <col min="8726" max="8726" width="25.7109375" style="1" customWidth="1"/>
    <col min="8727" max="8727" width="15.57421875" style="1" customWidth="1"/>
    <col min="8728" max="8728" width="18.7109375" style="1" customWidth="1"/>
    <col min="8729" max="8729" width="25.7109375" style="1" customWidth="1"/>
    <col min="8730" max="8730" width="9.140625" style="1" customWidth="1"/>
    <col min="8731" max="8731" width="17.421875" style="1" customWidth="1"/>
    <col min="8732" max="8732" width="9.140625" style="1" customWidth="1"/>
    <col min="8733" max="8733" width="9.421875" style="1" bestFit="1" customWidth="1"/>
    <col min="8734" max="8735" width="12.8515625" style="1" bestFit="1" customWidth="1"/>
    <col min="8736" max="8736" width="9.421875" style="1" bestFit="1" customWidth="1"/>
    <col min="8737" max="8740" width="9.140625" style="1" customWidth="1"/>
    <col min="8741" max="8741" width="9.421875" style="1" bestFit="1" customWidth="1"/>
    <col min="8742" max="8743" width="12.8515625" style="1" bestFit="1" customWidth="1"/>
    <col min="8744" max="8744" width="9.421875" style="1" bestFit="1" customWidth="1"/>
    <col min="8745" max="8748" width="9.140625" style="1" customWidth="1"/>
    <col min="8749" max="8749" width="9.421875" style="1" bestFit="1" customWidth="1"/>
    <col min="8750" max="8751" width="12.8515625" style="1" bestFit="1" customWidth="1"/>
    <col min="8752" max="8752" width="9.421875" style="1" bestFit="1" customWidth="1"/>
    <col min="8753" max="8756" width="9.140625" style="1" customWidth="1"/>
    <col min="8757" max="8757" width="9.421875" style="1" bestFit="1" customWidth="1"/>
    <col min="8758" max="8759" width="12.8515625" style="1" bestFit="1" customWidth="1"/>
    <col min="8760" max="8760" width="9.421875" style="1" bestFit="1" customWidth="1"/>
    <col min="8761" max="8764" width="9.140625" style="1" customWidth="1"/>
    <col min="8765" max="8765" width="9.421875" style="1" bestFit="1" customWidth="1"/>
    <col min="8766" max="8767" width="12.8515625" style="1" bestFit="1" customWidth="1"/>
    <col min="8768" max="8768" width="9.421875" style="1" bestFit="1" customWidth="1"/>
    <col min="8769" max="8772" width="9.140625" style="1" customWidth="1"/>
    <col min="8773" max="8773" width="9.421875" style="1" bestFit="1" customWidth="1"/>
    <col min="8774" max="8775" width="12.8515625" style="1" bestFit="1" customWidth="1"/>
    <col min="8776" max="8776" width="9.421875" style="1" bestFit="1" customWidth="1"/>
    <col min="8777" max="8780" width="9.140625" style="1" customWidth="1"/>
    <col min="8781" max="8781" width="9.421875" style="1" bestFit="1" customWidth="1"/>
    <col min="8782" max="8783" width="12.8515625" style="1" bestFit="1" customWidth="1"/>
    <col min="8784" max="8784" width="9.421875" style="1" bestFit="1" customWidth="1"/>
    <col min="8785" max="8788" width="9.140625" style="1" customWidth="1"/>
    <col min="8789" max="8789" width="9.421875" style="1" bestFit="1" customWidth="1"/>
    <col min="8790" max="8791" width="12.8515625" style="1" bestFit="1" customWidth="1"/>
    <col min="8792" max="8792" width="9.421875" style="1" bestFit="1" customWidth="1"/>
    <col min="8793" max="8796" width="9.140625" style="1" customWidth="1"/>
    <col min="8797" max="8797" width="9.421875" style="1" bestFit="1" customWidth="1"/>
    <col min="8798" max="8799" width="12.8515625" style="1" bestFit="1" customWidth="1"/>
    <col min="8800" max="8800" width="9.421875" style="1" bestFit="1" customWidth="1"/>
    <col min="8801" max="8804" width="9.140625" style="1" customWidth="1"/>
    <col min="8805" max="8805" width="9.421875" style="1" bestFit="1" customWidth="1"/>
    <col min="8806" max="8807" width="12.8515625" style="1" bestFit="1" customWidth="1"/>
    <col min="8808" max="8808" width="9.421875" style="1" bestFit="1" customWidth="1"/>
    <col min="8809" max="8812" width="9.140625" style="1" customWidth="1"/>
    <col min="8813" max="8813" width="9.421875" style="1" bestFit="1" customWidth="1"/>
    <col min="8814" max="8815" width="12.8515625" style="1" bestFit="1" customWidth="1"/>
    <col min="8816" max="8816" width="9.421875" style="1" bestFit="1" customWidth="1"/>
    <col min="8817" max="8820" width="9.140625" style="1" customWidth="1"/>
    <col min="8821" max="8821" width="9.421875" style="1" bestFit="1" customWidth="1"/>
    <col min="8822" max="8823" width="12.8515625" style="1" bestFit="1" customWidth="1"/>
    <col min="8824" max="8824" width="9.421875" style="1" bestFit="1" customWidth="1"/>
    <col min="8825" max="8828" width="9.140625" style="1" customWidth="1"/>
    <col min="8829" max="8829" width="9.421875" style="1" bestFit="1" customWidth="1"/>
    <col min="8830" max="8831" width="12.8515625" style="1" bestFit="1" customWidth="1"/>
    <col min="8832" max="8832" width="9.421875" style="1" bestFit="1" customWidth="1"/>
    <col min="8833" max="8836" width="9.140625" style="1" customWidth="1"/>
    <col min="8837" max="8837" width="9.421875" style="1" bestFit="1" customWidth="1"/>
    <col min="8838" max="8839" width="12.8515625" style="1" bestFit="1" customWidth="1"/>
    <col min="8840" max="8840" width="9.421875" style="1" bestFit="1" customWidth="1"/>
    <col min="8841" max="8844" width="9.140625" style="1" customWidth="1"/>
    <col min="8845" max="8845" width="9.421875" style="1" bestFit="1" customWidth="1"/>
    <col min="8846" max="8847" width="12.8515625" style="1" bestFit="1" customWidth="1"/>
    <col min="8848" max="8848" width="9.421875" style="1" bestFit="1" customWidth="1"/>
    <col min="8849" max="8852" width="9.140625" style="1" customWidth="1"/>
    <col min="8853" max="8853" width="9.421875" style="1" bestFit="1" customWidth="1"/>
    <col min="8854" max="8855" width="12.8515625" style="1" bestFit="1" customWidth="1"/>
    <col min="8856" max="8856" width="9.421875" style="1" bestFit="1" customWidth="1"/>
    <col min="8857" max="8860" width="9.140625" style="1" customWidth="1"/>
    <col min="8861" max="8861" width="9.421875" style="1" bestFit="1" customWidth="1"/>
    <col min="8862" max="8863" width="12.8515625" style="1" bestFit="1" customWidth="1"/>
    <col min="8864" max="8864" width="9.421875" style="1" bestFit="1" customWidth="1"/>
    <col min="8865" max="8868" width="9.140625" style="1" customWidth="1"/>
    <col min="8869" max="8869" width="9.421875" style="1" bestFit="1" customWidth="1"/>
    <col min="8870" max="8871" width="12.8515625" style="1" bestFit="1" customWidth="1"/>
    <col min="8872" max="8872" width="9.421875" style="1" bestFit="1" customWidth="1"/>
    <col min="8873" max="8876" width="9.140625" style="1" customWidth="1"/>
    <col min="8877" max="8877" width="9.421875" style="1" bestFit="1" customWidth="1"/>
    <col min="8878" max="8879" width="12.8515625" style="1" bestFit="1" customWidth="1"/>
    <col min="8880" max="8880" width="9.421875" style="1" bestFit="1" customWidth="1"/>
    <col min="8881" max="8884" width="9.140625" style="1" customWidth="1"/>
    <col min="8885" max="8885" width="9.421875" style="1" bestFit="1" customWidth="1"/>
    <col min="8886" max="8887" width="12.8515625" style="1" bestFit="1" customWidth="1"/>
    <col min="8888" max="8888" width="9.421875" style="1" bestFit="1" customWidth="1"/>
    <col min="8889" max="8892" width="9.140625" style="1" customWidth="1"/>
    <col min="8893" max="8893" width="9.421875" style="1" bestFit="1" customWidth="1"/>
    <col min="8894" max="8895" width="12.8515625" style="1" bestFit="1" customWidth="1"/>
    <col min="8896" max="8896" width="9.421875" style="1" bestFit="1" customWidth="1"/>
    <col min="8897" max="8900" width="9.140625" style="1" customWidth="1"/>
    <col min="8901" max="8901" width="9.421875" style="1" bestFit="1" customWidth="1"/>
    <col min="8902" max="8903" width="12.8515625" style="1" bestFit="1" customWidth="1"/>
    <col min="8904" max="8904" width="9.421875" style="1" bestFit="1" customWidth="1"/>
    <col min="8905" max="8908" width="9.140625" style="1" customWidth="1"/>
    <col min="8909" max="8909" width="9.421875" style="1" bestFit="1" customWidth="1"/>
    <col min="8910" max="8911" width="12.8515625" style="1" bestFit="1" customWidth="1"/>
    <col min="8912" max="8912" width="9.421875" style="1" bestFit="1" customWidth="1"/>
    <col min="8913" max="8916" width="9.140625" style="1" customWidth="1"/>
    <col min="8917" max="8917" width="9.421875" style="1" bestFit="1" customWidth="1"/>
    <col min="8918" max="8919" width="12.8515625" style="1" bestFit="1" customWidth="1"/>
    <col min="8920" max="8920" width="9.421875" style="1" bestFit="1" customWidth="1"/>
    <col min="8921" max="8924" width="9.140625" style="1" customWidth="1"/>
    <col min="8925" max="8925" width="9.421875" style="1" bestFit="1" customWidth="1"/>
    <col min="8926" max="8927" width="12.8515625" style="1" bestFit="1" customWidth="1"/>
    <col min="8928" max="8928" width="9.421875" style="1" bestFit="1" customWidth="1"/>
    <col min="8929" max="8932" width="9.140625" style="1" customWidth="1"/>
    <col min="8933" max="8933" width="9.421875" style="1" bestFit="1" customWidth="1"/>
    <col min="8934" max="8935" width="12.8515625" style="1" bestFit="1" customWidth="1"/>
    <col min="8936" max="8936" width="9.421875" style="1" bestFit="1" customWidth="1"/>
    <col min="8937" max="8940" width="9.140625" style="1" customWidth="1"/>
    <col min="8941" max="8941" width="9.421875" style="1" bestFit="1" customWidth="1"/>
    <col min="8942" max="8943" width="12.8515625" style="1" bestFit="1" customWidth="1"/>
    <col min="8944" max="8944" width="9.421875" style="1" bestFit="1" customWidth="1"/>
    <col min="8945" max="8948" width="9.140625" style="1" customWidth="1"/>
    <col min="8949" max="8949" width="9.421875" style="1" bestFit="1" customWidth="1"/>
    <col min="8950" max="8951" width="12.8515625" style="1" bestFit="1" customWidth="1"/>
    <col min="8952" max="8952" width="9.421875" style="1" bestFit="1" customWidth="1"/>
    <col min="8953" max="8956" width="9.140625" style="1" customWidth="1"/>
    <col min="8957" max="8957" width="11.57421875" style="1" customWidth="1"/>
    <col min="8958" max="8958" width="16.00390625" style="1" customWidth="1"/>
    <col min="8959" max="8959" width="86.57421875" style="1" customWidth="1"/>
    <col min="8960" max="8960" width="10.140625" style="1" customWidth="1"/>
    <col min="8961" max="8961" width="18.28125" style="1" customWidth="1"/>
    <col min="8962" max="8963" width="9.140625" style="1" hidden="1" customWidth="1"/>
    <col min="8964" max="8964" width="21.421875" style="1" customWidth="1"/>
    <col min="8965" max="8966" width="9.140625" style="1" hidden="1" customWidth="1"/>
    <col min="8967" max="8967" width="25.7109375" style="1" customWidth="1"/>
    <col min="8968" max="8968" width="9.140625" style="1" hidden="1" customWidth="1"/>
    <col min="8969" max="8969" width="4.7109375" style="1" customWidth="1"/>
    <col min="8970" max="8976" width="9.140625" style="1" hidden="1" customWidth="1"/>
    <col min="8977" max="8977" width="15.57421875" style="1" customWidth="1"/>
    <col min="8978" max="8978" width="18.7109375" style="1" customWidth="1"/>
    <col min="8979" max="8979" width="25.7109375" style="1" customWidth="1"/>
    <col min="8980" max="8980" width="15.57421875" style="1" customWidth="1"/>
    <col min="8981" max="8981" width="18.7109375" style="1" customWidth="1"/>
    <col min="8982" max="8982" width="25.7109375" style="1" customWidth="1"/>
    <col min="8983" max="8983" width="15.57421875" style="1" customWidth="1"/>
    <col min="8984" max="8984" width="18.7109375" style="1" customWidth="1"/>
    <col min="8985" max="8985" width="25.7109375" style="1" customWidth="1"/>
    <col min="8986" max="8986" width="9.140625" style="1" customWidth="1"/>
    <col min="8987" max="8987" width="17.421875" style="1" customWidth="1"/>
    <col min="8988" max="8988" width="9.140625" style="1" customWidth="1"/>
    <col min="8989" max="8989" width="9.421875" style="1" bestFit="1" customWidth="1"/>
    <col min="8990" max="8991" width="12.8515625" style="1" bestFit="1" customWidth="1"/>
    <col min="8992" max="8992" width="9.421875" style="1" bestFit="1" customWidth="1"/>
    <col min="8993" max="8996" width="9.140625" style="1" customWidth="1"/>
    <col min="8997" max="8997" width="9.421875" style="1" bestFit="1" customWidth="1"/>
    <col min="8998" max="8999" width="12.8515625" style="1" bestFit="1" customWidth="1"/>
    <col min="9000" max="9000" width="9.421875" style="1" bestFit="1" customWidth="1"/>
    <col min="9001" max="9004" width="9.140625" style="1" customWidth="1"/>
    <col min="9005" max="9005" width="9.421875" style="1" bestFit="1" customWidth="1"/>
    <col min="9006" max="9007" width="12.8515625" style="1" bestFit="1" customWidth="1"/>
    <col min="9008" max="9008" width="9.421875" style="1" bestFit="1" customWidth="1"/>
    <col min="9009" max="9012" width="9.140625" style="1" customWidth="1"/>
    <col min="9013" max="9013" width="9.421875" style="1" bestFit="1" customWidth="1"/>
    <col min="9014" max="9015" width="12.8515625" style="1" bestFit="1" customWidth="1"/>
    <col min="9016" max="9016" width="9.421875" style="1" bestFit="1" customWidth="1"/>
    <col min="9017" max="9020" width="9.140625" style="1" customWidth="1"/>
    <col min="9021" max="9021" width="9.421875" style="1" bestFit="1" customWidth="1"/>
    <col min="9022" max="9023" width="12.8515625" style="1" bestFit="1" customWidth="1"/>
    <col min="9024" max="9024" width="9.421875" style="1" bestFit="1" customWidth="1"/>
    <col min="9025" max="9028" width="9.140625" style="1" customWidth="1"/>
    <col min="9029" max="9029" width="9.421875" style="1" bestFit="1" customWidth="1"/>
    <col min="9030" max="9031" width="12.8515625" style="1" bestFit="1" customWidth="1"/>
    <col min="9032" max="9032" width="9.421875" style="1" bestFit="1" customWidth="1"/>
    <col min="9033" max="9036" width="9.140625" style="1" customWidth="1"/>
    <col min="9037" max="9037" width="9.421875" style="1" bestFit="1" customWidth="1"/>
    <col min="9038" max="9039" width="12.8515625" style="1" bestFit="1" customWidth="1"/>
    <col min="9040" max="9040" width="9.421875" style="1" bestFit="1" customWidth="1"/>
    <col min="9041" max="9044" width="9.140625" style="1" customWidth="1"/>
    <col min="9045" max="9045" width="9.421875" style="1" bestFit="1" customWidth="1"/>
    <col min="9046" max="9047" width="12.8515625" style="1" bestFit="1" customWidth="1"/>
    <col min="9048" max="9048" width="9.421875" style="1" bestFit="1" customWidth="1"/>
    <col min="9049" max="9052" width="9.140625" style="1" customWidth="1"/>
    <col min="9053" max="9053" width="9.421875" style="1" bestFit="1" customWidth="1"/>
    <col min="9054" max="9055" width="12.8515625" style="1" bestFit="1" customWidth="1"/>
    <col min="9056" max="9056" width="9.421875" style="1" bestFit="1" customWidth="1"/>
    <col min="9057" max="9060" width="9.140625" style="1" customWidth="1"/>
    <col min="9061" max="9061" width="9.421875" style="1" bestFit="1" customWidth="1"/>
    <col min="9062" max="9063" width="12.8515625" style="1" bestFit="1" customWidth="1"/>
    <col min="9064" max="9064" width="9.421875" style="1" bestFit="1" customWidth="1"/>
    <col min="9065" max="9068" width="9.140625" style="1" customWidth="1"/>
    <col min="9069" max="9069" width="9.421875" style="1" bestFit="1" customWidth="1"/>
    <col min="9070" max="9071" width="12.8515625" style="1" bestFit="1" customWidth="1"/>
    <col min="9072" max="9072" width="9.421875" style="1" bestFit="1" customWidth="1"/>
    <col min="9073" max="9076" width="9.140625" style="1" customWidth="1"/>
    <col min="9077" max="9077" width="9.421875" style="1" bestFit="1" customWidth="1"/>
    <col min="9078" max="9079" width="12.8515625" style="1" bestFit="1" customWidth="1"/>
    <col min="9080" max="9080" width="9.421875" style="1" bestFit="1" customWidth="1"/>
    <col min="9081" max="9084" width="9.140625" style="1" customWidth="1"/>
    <col min="9085" max="9085" width="9.421875" style="1" bestFit="1" customWidth="1"/>
    <col min="9086" max="9087" width="12.8515625" style="1" bestFit="1" customWidth="1"/>
    <col min="9088" max="9088" width="9.421875" style="1" bestFit="1" customWidth="1"/>
    <col min="9089" max="9092" width="9.140625" style="1" customWidth="1"/>
    <col min="9093" max="9093" width="9.421875" style="1" bestFit="1" customWidth="1"/>
    <col min="9094" max="9095" width="12.8515625" style="1" bestFit="1" customWidth="1"/>
    <col min="9096" max="9096" width="9.421875" style="1" bestFit="1" customWidth="1"/>
    <col min="9097" max="9100" width="9.140625" style="1" customWidth="1"/>
    <col min="9101" max="9101" width="9.421875" style="1" bestFit="1" customWidth="1"/>
    <col min="9102" max="9103" width="12.8515625" style="1" bestFit="1" customWidth="1"/>
    <col min="9104" max="9104" width="9.421875" style="1" bestFit="1" customWidth="1"/>
    <col min="9105" max="9108" width="9.140625" style="1" customWidth="1"/>
    <col min="9109" max="9109" width="9.421875" style="1" bestFit="1" customWidth="1"/>
    <col min="9110" max="9111" width="12.8515625" style="1" bestFit="1" customWidth="1"/>
    <col min="9112" max="9112" width="9.421875" style="1" bestFit="1" customWidth="1"/>
    <col min="9113" max="9116" width="9.140625" style="1" customWidth="1"/>
    <col min="9117" max="9117" width="9.421875" style="1" bestFit="1" customWidth="1"/>
    <col min="9118" max="9119" width="12.8515625" style="1" bestFit="1" customWidth="1"/>
    <col min="9120" max="9120" width="9.421875" style="1" bestFit="1" customWidth="1"/>
    <col min="9121" max="9124" width="9.140625" style="1" customWidth="1"/>
    <col min="9125" max="9125" width="9.421875" style="1" bestFit="1" customWidth="1"/>
    <col min="9126" max="9127" width="12.8515625" style="1" bestFit="1" customWidth="1"/>
    <col min="9128" max="9128" width="9.421875" style="1" bestFit="1" customWidth="1"/>
    <col min="9129" max="9132" width="9.140625" style="1" customWidth="1"/>
    <col min="9133" max="9133" width="9.421875" style="1" bestFit="1" customWidth="1"/>
    <col min="9134" max="9135" width="12.8515625" style="1" bestFit="1" customWidth="1"/>
    <col min="9136" max="9136" width="9.421875" style="1" bestFit="1" customWidth="1"/>
    <col min="9137" max="9140" width="9.140625" style="1" customWidth="1"/>
    <col min="9141" max="9141" width="9.421875" style="1" bestFit="1" customWidth="1"/>
    <col min="9142" max="9143" width="12.8515625" style="1" bestFit="1" customWidth="1"/>
    <col min="9144" max="9144" width="9.421875" style="1" bestFit="1" customWidth="1"/>
    <col min="9145" max="9148" width="9.140625" style="1" customWidth="1"/>
    <col min="9149" max="9149" width="9.421875" style="1" bestFit="1" customWidth="1"/>
    <col min="9150" max="9151" width="12.8515625" style="1" bestFit="1" customWidth="1"/>
    <col min="9152" max="9152" width="9.421875" style="1" bestFit="1" customWidth="1"/>
    <col min="9153" max="9156" width="9.140625" style="1" customWidth="1"/>
    <col min="9157" max="9157" width="9.421875" style="1" bestFit="1" customWidth="1"/>
    <col min="9158" max="9159" width="12.8515625" style="1" bestFit="1" customWidth="1"/>
    <col min="9160" max="9160" width="9.421875" style="1" bestFit="1" customWidth="1"/>
    <col min="9161" max="9164" width="9.140625" style="1" customWidth="1"/>
    <col min="9165" max="9165" width="9.421875" style="1" bestFit="1" customWidth="1"/>
    <col min="9166" max="9167" width="12.8515625" style="1" bestFit="1" customWidth="1"/>
    <col min="9168" max="9168" width="9.421875" style="1" bestFit="1" customWidth="1"/>
    <col min="9169" max="9172" width="9.140625" style="1" customWidth="1"/>
    <col min="9173" max="9173" width="9.421875" style="1" bestFit="1" customWidth="1"/>
    <col min="9174" max="9175" width="12.8515625" style="1" bestFit="1" customWidth="1"/>
    <col min="9176" max="9176" width="9.421875" style="1" bestFit="1" customWidth="1"/>
    <col min="9177" max="9180" width="9.140625" style="1" customWidth="1"/>
    <col min="9181" max="9181" width="9.421875" style="1" bestFit="1" customWidth="1"/>
    <col min="9182" max="9183" width="12.8515625" style="1" bestFit="1" customWidth="1"/>
    <col min="9184" max="9184" width="9.421875" style="1" bestFit="1" customWidth="1"/>
    <col min="9185" max="9188" width="9.140625" style="1" customWidth="1"/>
    <col min="9189" max="9189" width="9.421875" style="1" bestFit="1" customWidth="1"/>
    <col min="9190" max="9191" width="12.8515625" style="1" bestFit="1" customWidth="1"/>
    <col min="9192" max="9192" width="9.421875" style="1" bestFit="1" customWidth="1"/>
    <col min="9193" max="9196" width="9.140625" style="1" customWidth="1"/>
    <col min="9197" max="9197" width="9.421875" style="1" bestFit="1" customWidth="1"/>
    <col min="9198" max="9199" width="12.8515625" style="1" bestFit="1" customWidth="1"/>
    <col min="9200" max="9200" width="9.421875" style="1" bestFit="1" customWidth="1"/>
    <col min="9201" max="9204" width="9.140625" style="1" customWidth="1"/>
    <col min="9205" max="9205" width="9.421875" style="1" bestFit="1" customWidth="1"/>
    <col min="9206" max="9207" width="12.8515625" style="1" bestFit="1" customWidth="1"/>
    <col min="9208" max="9208" width="9.421875" style="1" bestFit="1" customWidth="1"/>
    <col min="9209" max="9212" width="9.140625" style="1" customWidth="1"/>
    <col min="9213" max="9213" width="11.57421875" style="1" customWidth="1"/>
    <col min="9214" max="9214" width="16.00390625" style="1" customWidth="1"/>
    <col min="9215" max="9215" width="86.57421875" style="1" customWidth="1"/>
    <col min="9216" max="9216" width="10.140625" style="1" customWidth="1"/>
    <col min="9217" max="9217" width="18.28125" style="1" customWidth="1"/>
    <col min="9218" max="9219" width="9.140625" style="1" hidden="1" customWidth="1"/>
    <col min="9220" max="9220" width="21.421875" style="1" customWidth="1"/>
    <col min="9221" max="9222" width="9.140625" style="1" hidden="1" customWidth="1"/>
    <col min="9223" max="9223" width="25.7109375" style="1" customWidth="1"/>
    <col min="9224" max="9224" width="9.140625" style="1" hidden="1" customWidth="1"/>
    <col min="9225" max="9225" width="4.7109375" style="1" customWidth="1"/>
    <col min="9226" max="9232" width="9.140625" style="1" hidden="1" customWidth="1"/>
    <col min="9233" max="9233" width="15.57421875" style="1" customWidth="1"/>
    <col min="9234" max="9234" width="18.7109375" style="1" customWidth="1"/>
    <col min="9235" max="9235" width="25.7109375" style="1" customWidth="1"/>
    <col min="9236" max="9236" width="15.57421875" style="1" customWidth="1"/>
    <col min="9237" max="9237" width="18.7109375" style="1" customWidth="1"/>
    <col min="9238" max="9238" width="25.7109375" style="1" customWidth="1"/>
    <col min="9239" max="9239" width="15.57421875" style="1" customWidth="1"/>
    <col min="9240" max="9240" width="18.7109375" style="1" customWidth="1"/>
    <col min="9241" max="9241" width="25.7109375" style="1" customWidth="1"/>
    <col min="9242" max="9242" width="9.140625" style="1" customWidth="1"/>
    <col min="9243" max="9243" width="17.421875" style="1" customWidth="1"/>
    <col min="9244" max="9244" width="9.140625" style="1" customWidth="1"/>
    <col min="9245" max="9245" width="9.421875" style="1" bestFit="1" customWidth="1"/>
    <col min="9246" max="9247" width="12.8515625" style="1" bestFit="1" customWidth="1"/>
    <col min="9248" max="9248" width="9.421875" style="1" bestFit="1" customWidth="1"/>
    <col min="9249" max="9252" width="9.140625" style="1" customWidth="1"/>
    <col min="9253" max="9253" width="9.421875" style="1" bestFit="1" customWidth="1"/>
    <col min="9254" max="9255" width="12.8515625" style="1" bestFit="1" customWidth="1"/>
    <col min="9256" max="9256" width="9.421875" style="1" bestFit="1" customWidth="1"/>
    <col min="9257" max="9260" width="9.140625" style="1" customWidth="1"/>
    <col min="9261" max="9261" width="9.421875" style="1" bestFit="1" customWidth="1"/>
    <col min="9262" max="9263" width="12.8515625" style="1" bestFit="1" customWidth="1"/>
    <col min="9264" max="9264" width="9.421875" style="1" bestFit="1" customWidth="1"/>
    <col min="9265" max="9268" width="9.140625" style="1" customWidth="1"/>
    <col min="9269" max="9269" width="9.421875" style="1" bestFit="1" customWidth="1"/>
    <col min="9270" max="9271" width="12.8515625" style="1" bestFit="1" customWidth="1"/>
    <col min="9272" max="9272" width="9.421875" style="1" bestFit="1" customWidth="1"/>
    <col min="9273" max="9276" width="9.140625" style="1" customWidth="1"/>
    <col min="9277" max="9277" width="9.421875" style="1" bestFit="1" customWidth="1"/>
    <col min="9278" max="9279" width="12.8515625" style="1" bestFit="1" customWidth="1"/>
    <col min="9280" max="9280" width="9.421875" style="1" bestFit="1" customWidth="1"/>
    <col min="9281" max="9284" width="9.140625" style="1" customWidth="1"/>
    <col min="9285" max="9285" width="9.421875" style="1" bestFit="1" customWidth="1"/>
    <col min="9286" max="9287" width="12.8515625" style="1" bestFit="1" customWidth="1"/>
    <col min="9288" max="9288" width="9.421875" style="1" bestFit="1" customWidth="1"/>
    <col min="9289" max="9292" width="9.140625" style="1" customWidth="1"/>
    <col min="9293" max="9293" width="9.421875" style="1" bestFit="1" customWidth="1"/>
    <col min="9294" max="9295" width="12.8515625" style="1" bestFit="1" customWidth="1"/>
    <col min="9296" max="9296" width="9.421875" style="1" bestFit="1" customWidth="1"/>
    <col min="9297" max="9300" width="9.140625" style="1" customWidth="1"/>
    <col min="9301" max="9301" width="9.421875" style="1" bestFit="1" customWidth="1"/>
    <col min="9302" max="9303" width="12.8515625" style="1" bestFit="1" customWidth="1"/>
    <col min="9304" max="9304" width="9.421875" style="1" bestFit="1" customWidth="1"/>
    <col min="9305" max="9308" width="9.140625" style="1" customWidth="1"/>
    <col min="9309" max="9309" width="9.421875" style="1" bestFit="1" customWidth="1"/>
    <col min="9310" max="9311" width="12.8515625" style="1" bestFit="1" customWidth="1"/>
    <col min="9312" max="9312" width="9.421875" style="1" bestFit="1" customWidth="1"/>
    <col min="9313" max="9316" width="9.140625" style="1" customWidth="1"/>
    <col min="9317" max="9317" width="9.421875" style="1" bestFit="1" customWidth="1"/>
    <col min="9318" max="9319" width="12.8515625" style="1" bestFit="1" customWidth="1"/>
    <col min="9320" max="9320" width="9.421875" style="1" bestFit="1" customWidth="1"/>
    <col min="9321" max="9324" width="9.140625" style="1" customWidth="1"/>
    <col min="9325" max="9325" width="9.421875" style="1" bestFit="1" customWidth="1"/>
    <col min="9326" max="9327" width="12.8515625" style="1" bestFit="1" customWidth="1"/>
    <col min="9328" max="9328" width="9.421875" style="1" bestFit="1" customWidth="1"/>
    <col min="9329" max="9332" width="9.140625" style="1" customWidth="1"/>
    <col min="9333" max="9333" width="9.421875" style="1" bestFit="1" customWidth="1"/>
    <col min="9334" max="9335" width="12.8515625" style="1" bestFit="1" customWidth="1"/>
    <col min="9336" max="9336" width="9.421875" style="1" bestFit="1" customWidth="1"/>
    <col min="9337" max="9340" width="9.140625" style="1" customWidth="1"/>
    <col min="9341" max="9341" width="9.421875" style="1" bestFit="1" customWidth="1"/>
    <col min="9342" max="9343" width="12.8515625" style="1" bestFit="1" customWidth="1"/>
    <col min="9344" max="9344" width="9.421875" style="1" bestFit="1" customWidth="1"/>
    <col min="9345" max="9348" width="9.140625" style="1" customWidth="1"/>
    <col min="9349" max="9349" width="9.421875" style="1" bestFit="1" customWidth="1"/>
    <col min="9350" max="9351" width="12.8515625" style="1" bestFit="1" customWidth="1"/>
    <col min="9352" max="9352" width="9.421875" style="1" bestFit="1" customWidth="1"/>
    <col min="9353" max="9356" width="9.140625" style="1" customWidth="1"/>
    <col min="9357" max="9357" width="9.421875" style="1" bestFit="1" customWidth="1"/>
    <col min="9358" max="9359" width="12.8515625" style="1" bestFit="1" customWidth="1"/>
    <col min="9360" max="9360" width="9.421875" style="1" bestFit="1" customWidth="1"/>
    <col min="9361" max="9364" width="9.140625" style="1" customWidth="1"/>
    <col min="9365" max="9365" width="9.421875" style="1" bestFit="1" customWidth="1"/>
    <col min="9366" max="9367" width="12.8515625" style="1" bestFit="1" customWidth="1"/>
    <col min="9368" max="9368" width="9.421875" style="1" bestFit="1" customWidth="1"/>
    <col min="9369" max="9372" width="9.140625" style="1" customWidth="1"/>
    <col min="9373" max="9373" width="9.421875" style="1" bestFit="1" customWidth="1"/>
    <col min="9374" max="9375" width="12.8515625" style="1" bestFit="1" customWidth="1"/>
    <col min="9376" max="9376" width="9.421875" style="1" bestFit="1" customWidth="1"/>
    <col min="9377" max="9380" width="9.140625" style="1" customWidth="1"/>
    <col min="9381" max="9381" width="9.421875" style="1" bestFit="1" customWidth="1"/>
    <col min="9382" max="9383" width="12.8515625" style="1" bestFit="1" customWidth="1"/>
    <col min="9384" max="9384" width="9.421875" style="1" bestFit="1" customWidth="1"/>
    <col min="9385" max="9388" width="9.140625" style="1" customWidth="1"/>
    <col min="9389" max="9389" width="9.421875" style="1" bestFit="1" customWidth="1"/>
    <col min="9390" max="9391" width="12.8515625" style="1" bestFit="1" customWidth="1"/>
    <col min="9392" max="9392" width="9.421875" style="1" bestFit="1" customWidth="1"/>
    <col min="9393" max="9396" width="9.140625" style="1" customWidth="1"/>
    <col min="9397" max="9397" width="9.421875" style="1" bestFit="1" customWidth="1"/>
    <col min="9398" max="9399" width="12.8515625" style="1" bestFit="1" customWidth="1"/>
    <col min="9400" max="9400" width="9.421875" style="1" bestFit="1" customWidth="1"/>
    <col min="9401" max="9404" width="9.140625" style="1" customWidth="1"/>
    <col min="9405" max="9405" width="9.421875" style="1" bestFit="1" customWidth="1"/>
    <col min="9406" max="9407" width="12.8515625" style="1" bestFit="1" customWidth="1"/>
    <col min="9408" max="9408" width="9.421875" style="1" bestFit="1" customWidth="1"/>
    <col min="9409" max="9412" width="9.140625" style="1" customWidth="1"/>
    <col min="9413" max="9413" width="9.421875" style="1" bestFit="1" customWidth="1"/>
    <col min="9414" max="9415" width="12.8515625" style="1" bestFit="1" customWidth="1"/>
    <col min="9416" max="9416" width="9.421875" style="1" bestFit="1" customWidth="1"/>
    <col min="9417" max="9420" width="9.140625" style="1" customWidth="1"/>
    <col min="9421" max="9421" width="9.421875" style="1" bestFit="1" customWidth="1"/>
    <col min="9422" max="9423" width="12.8515625" style="1" bestFit="1" customWidth="1"/>
    <col min="9424" max="9424" width="9.421875" style="1" bestFit="1" customWidth="1"/>
    <col min="9425" max="9428" width="9.140625" style="1" customWidth="1"/>
    <col min="9429" max="9429" width="9.421875" style="1" bestFit="1" customWidth="1"/>
    <col min="9430" max="9431" width="12.8515625" style="1" bestFit="1" customWidth="1"/>
    <col min="9432" max="9432" width="9.421875" style="1" bestFit="1" customWidth="1"/>
    <col min="9433" max="9436" width="9.140625" style="1" customWidth="1"/>
    <col min="9437" max="9437" width="9.421875" style="1" bestFit="1" customWidth="1"/>
    <col min="9438" max="9439" width="12.8515625" style="1" bestFit="1" customWidth="1"/>
    <col min="9440" max="9440" width="9.421875" style="1" bestFit="1" customWidth="1"/>
    <col min="9441" max="9444" width="9.140625" style="1" customWidth="1"/>
    <col min="9445" max="9445" width="9.421875" style="1" bestFit="1" customWidth="1"/>
    <col min="9446" max="9447" width="12.8515625" style="1" bestFit="1" customWidth="1"/>
    <col min="9448" max="9448" width="9.421875" style="1" bestFit="1" customWidth="1"/>
    <col min="9449" max="9452" width="9.140625" style="1" customWidth="1"/>
    <col min="9453" max="9453" width="9.421875" style="1" bestFit="1" customWidth="1"/>
    <col min="9454" max="9455" width="12.8515625" style="1" bestFit="1" customWidth="1"/>
    <col min="9456" max="9456" width="9.421875" style="1" bestFit="1" customWidth="1"/>
    <col min="9457" max="9460" width="9.140625" style="1" customWidth="1"/>
    <col min="9461" max="9461" width="9.421875" style="1" bestFit="1" customWidth="1"/>
    <col min="9462" max="9463" width="12.8515625" style="1" bestFit="1" customWidth="1"/>
    <col min="9464" max="9464" width="9.421875" style="1" bestFit="1" customWidth="1"/>
    <col min="9465" max="9468" width="9.140625" style="1" customWidth="1"/>
    <col min="9469" max="9469" width="11.57421875" style="1" customWidth="1"/>
    <col min="9470" max="9470" width="16.00390625" style="1" customWidth="1"/>
    <col min="9471" max="9471" width="86.57421875" style="1" customWidth="1"/>
    <col min="9472" max="9472" width="10.140625" style="1" customWidth="1"/>
    <col min="9473" max="9473" width="18.28125" style="1" customWidth="1"/>
    <col min="9474" max="9475" width="9.140625" style="1" hidden="1" customWidth="1"/>
    <col min="9476" max="9476" width="21.421875" style="1" customWidth="1"/>
    <col min="9477" max="9478" width="9.140625" style="1" hidden="1" customWidth="1"/>
    <col min="9479" max="9479" width="25.7109375" style="1" customWidth="1"/>
    <col min="9480" max="9480" width="9.140625" style="1" hidden="1" customWidth="1"/>
    <col min="9481" max="9481" width="4.7109375" style="1" customWidth="1"/>
    <col min="9482" max="9488" width="9.140625" style="1" hidden="1" customWidth="1"/>
    <col min="9489" max="9489" width="15.57421875" style="1" customWidth="1"/>
    <col min="9490" max="9490" width="18.7109375" style="1" customWidth="1"/>
    <col min="9491" max="9491" width="25.7109375" style="1" customWidth="1"/>
    <col min="9492" max="9492" width="15.57421875" style="1" customWidth="1"/>
    <col min="9493" max="9493" width="18.7109375" style="1" customWidth="1"/>
    <col min="9494" max="9494" width="25.7109375" style="1" customWidth="1"/>
    <col min="9495" max="9495" width="15.57421875" style="1" customWidth="1"/>
    <col min="9496" max="9496" width="18.7109375" style="1" customWidth="1"/>
    <col min="9497" max="9497" width="25.7109375" style="1" customWidth="1"/>
    <col min="9498" max="9498" width="9.140625" style="1" customWidth="1"/>
    <col min="9499" max="9499" width="17.421875" style="1" customWidth="1"/>
    <col min="9500" max="9500" width="9.140625" style="1" customWidth="1"/>
    <col min="9501" max="9501" width="9.421875" style="1" bestFit="1" customWidth="1"/>
    <col min="9502" max="9503" width="12.8515625" style="1" bestFit="1" customWidth="1"/>
    <col min="9504" max="9504" width="9.421875" style="1" bestFit="1" customWidth="1"/>
    <col min="9505" max="9508" width="9.140625" style="1" customWidth="1"/>
    <col min="9509" max="9509" width="9.421875" style="1" bestFit="1" customWidth="1"/>
    <col min="9510" max="9511" width="12.8515625" style="1" bestFit="1" customWidth="1"/>
    <col min="9512" max="9512" width="9.421875" style="1" bestFit="1" customWidth="1"/>
    <col min="9513" max="9516" width="9.140625" style="1" customWidth="1"/>
    <col min="9517" max="9517" width="9.421875" style="1" bestFit="1" customWidth="1"/>
    <col min="9518" max="9519" width="12.8515625" style="1" bestFit="1" customWidth="1"/>
    <col min="9520" max="9520" width="9.421875" style="1" bestFit="1" customWidth="1"/>
    <col min="9521" max="9524" width="9.140625" style="1" customWidth="1"/>
    <col min="9525" max="9525" width="9.421875" style="1" bestFit="1" customWidth="1"/>
    <col min="9526" max="9527" width="12.8515625" style="1" bestFit="1" customWidth="1"/>
    <col min="9528" max="9528" width="9.421875" style="1" bestFit="1" customWidth="1"/>
    <col min="9529" max="9532" width="9.140625" style="1" customWidth="1"/>
    <col min="9533" max="9533" width="9.421875" style="1" bestFit="1" customWidth="1"/>
    <col min="9534" max="9535" width="12.8515625" style="1" bestFit="1" customWidth="1"/>
    <col min="9536" max="9536" width="9.421875" style="1" bestFit="1" customWidth="1"/>
    <col min="9537" max="9540" width="9.140625" style="1" customWidth="1"/>
    <col min="9541" max="9541" width="9.421875" style="1" bestFit="1" customWidth="1"/>
    <col min="9542" max="9543" width="12.8515625" style="1" bestFit="1" customWidth="1"/>
    <col min="9544" max="9544" width="9.421875" style="1" bestFit="1" customWidth="1"/>
    <col min="9545" max="9548" width="9.140625" style="1" customWidth="1"/>
    <col min="9549" max="9549" width="9.421875" style="1" bestFit="1" customWidth="1"/>
    <col min="9550" max="9551" width="12.8515625" style="1" bestFit="1" customWidth="1"/>
    <col min="9552" max="9552" width="9.421875" style="1" bestFit="1" customWidth="1"/>
    <col min="9553" max="9556" width="9.140625" style="1" customWidth="1"/>
    <col min="9557" max="9557" width="9.421875" style="1" bestFit="1" customWidth="1"/>
    <col min="9558" max="9559" width="12.8515625" style="1" bestFit="1" customWidth="1"/>
    <col min="9560" max="9560" width="9.421875" style="1" bestFit="1" customWidth="1"/>
    <col min="9561" max="9564" width="9.140625" style="1" customWidth="1"/>
    <col min="9565" max="9565" width="9.421875" style="1" bestFit="1" customWidth="1"/>
    <col min="9566" max="9567" width="12.8515625" style="1" bestFit="1" customWidth="1"/>
    <col min="9568" max="9568" width="9.421875" style="1" bestFit="1" customWidth="1"/>
    <col min="9569" max="9572" width="9.140625" style="1" customWidth="1"/>
    <col min="9573" max="9573" width="9.421875" style="1" bestFit="1" customWidth="1"/>
    <col min="9574" max="9575" width="12.8515625" style="1" bestFit="1" customWidth="1"/>
    <col min="9576" max="9576" width="9.421875" style="1" bestFit="1" customWidth="1"/>
    <col min="9577" max="9580" width="9.140625" style="1" customWidth="1"/>
    <col min="9581" max="9581" width="9.421875" style="1" bestFit="1" customWidth="1"/>
    <col min="9582" max="9583" width="12.8515625" style="1" bestFit="1" customWidth="1"/>
    <col min="9584" max="9584" width="9.421875" style="1" bestFit="1" customWidth="1"/>
    <col min="9585" max="9588" width="9.140625" style="1" customWidth="1"/>
    <col min="9589" max="9589" width="9.421875" style="1" bestFit="1" customWidth="1"/>
    <col min="9590" max="9591" width="12.8515625" style="1" bestFit="1" customWidth="1"/>
    <col min="9592" max="9592" width="9.421875" style="1" bestFit="1" customWidth="1"/>
    <col min="9593" max="9596" width="9.140625" style="1" customWidth="1"/>
    <col min="9597" max="9597" width="9.421875" style="1" bestFit="1" customWidth="1"/>
    <col min="9598" max="9599" width="12.8515625" style="1" bestFit="1" customWidth="1"/>
    <col min="9600" max="9600" width="9.421875" style="1" bestFit="1" customWidth="1"/>
    <col min="9601" max="9604" width="9.140625" style="1" customWidth="1"/>
    <col min="9605" max="9605" width="9.421875" style="1" bestFit="1" customWidth="1"/>
    <col min="9606" max="9607" width="12.8515625" style="1" bestFit="1" customWidth="1"/>
    <col min="9608" max="9608" width="9.421875" style="1" bestFit="1" customWidth="1"/>
    <col min="9609" max="9612" width="9.140625" style="1" customWidth="1"/>
    <col min="9613" max="9613" width="9.421875" style="1" bestFit="1" customWidth="1"/>
    <col min="9614" max="9615" width="12.8515625" style="1" bestFit="1" customWidth="1"/>
    <col min="9616" max="9616" width="9.421875" style="1" bestFit="1" customWidth="1"/>
    <col min="9617" max="9620" width="9.140625" style="1" customWidth="1"/>
    <col min="9621" max="9621" width="9.421875" style="1" bestFit="1" customWidth="1"/>
    <col min="9622" max="9623" width="12.8515625" style="1" bestFit="1" customWidth="1"/>
    <col min="9624" max="9624" width="9.421875" style="1" bestFit="1" customWidth="1"/>
    <col min="9625" max="9628" width="9.140625" style="1" customWidth="1"/>
    <col min="9629" max="9629" width="9.421875" style="1" bestFit="1" customWidth="1"/>
    <col min="9630" max="9631" width="12.8515625" style="1" bestFit="1" customWidth="1"/>
    <col min="9632" max="9632" width="9.421875" style="1" bestFit="1" customWidth="1"/>
    <col min="9633" max="9636" width="9.140625" style="1" customWidth="1"/>
    <col min="9637" max="9637" width="9.421875" style="1" bestFit="1" customWidth="1"/>
    <col min="9638" max="9639" width="12.8515625" style="1" bestFit="1" customWidth="1"/>
    <col min="9640" max="9640" width="9.421875" style="1" bestFit="1" customWidth="1"/>
    <col min="9641" max="9644" width="9.140625" style="1" customWidth="1"/>
    <col min="9645" max="9645" width="9.421875" style="1" bestFit="1" customWidth="1"/>
    <col min="9646" max="9647" width="12.8515625" style="1" bestFit="1" customWidth="1"/>
    <col min="9648" max="9648" width="9.421875" style="1" bestFit="1" customWidth="1"/>
    <col min="9649" max="9652" width="9.140625" style="1" customWidth="1"/>
    <col min="9653" max="9653" width="9.421875" style="1" bestFit="1" customWidth="1"/>
    <col min="9654" max="9655" width="12.8515625" style="1" bestFit="1" customWidth="1"/>
    <col min="9656" max="9656" width="9.421875" style="1" bestFit="1" customWidth="1"/>
    <col min="9657" max="9660" width="9.140625" style="1" customWidth="1"/>
    <col min="9661" max="9661" width="9.421875" style="1" bestFit="1" customWidth="1"/>
    <col min="9662" max="9663" width="12.8515625" style="1" bestFit="1" customWidth="1"/>
    <col min="9664" max="9664" width="9.421875" style="1" bestFit="1" customWidth="1"/>
    <col min="9665" max="9668" width="9.140625" style="1" customWidth="1"/>
    <col min="9669" max="9669" width="9.421875" style="1" bestFit="1" customWidth="1"/>
    <col min="9670" max="9671" width="12.8515625" style="1" bestFit="1" customWidth="1"/>
    <col min="9672" max="9672" width="9.421875" style="1" bestFit="1" customWidth="1"/>
    <col min="9673" max="9676" width="9.140625" style="1" customWidth="1"/>
    <col min="9677" max="9677" width="9.421875" style="1" bestFit="1" customWidth="1"/>
    <col min="9678" max="9679" width="12.8515625" style="1" bestFit="1" customWidth="1"/>
    <col min="9680" max="9680" width="9.421875" style="1" bestFit="1" customWidth="1"/>
    <col min="9681" max="9684" width="9.140625" style="1" customWidth="1"/>
    <col min="9685" max="9685" width="9.421875" style="1" bestFit="1" customWidth="1"/>
    <col min="9686" max="9687" width="12.8515625" style="1" bestFit="1" customWidth="1"/>
    <col min="9688" max="9688" width="9.421875" style="1" bestFit="1" customWidth="1"/>
    <col min="9689" max="9692" width="9.140625" style="1" customWidth="1"/>
    <col min="9693" max="9693" width="9.421875" style="1" bestFit="1" customWidth="1"/>
    <col min="9694" max="9695" width="12.8515625" style="1" bestFit="1" customWidth="1"/>
    <col min="9696" max="9696" width="9.421875" style="1" bestFit="1" customWidth="1"/>
    <col min="9697" max="9700" width="9.140625" style="1" customWidth="1"/>
    <col min="9701" max="9701" width="9.421875" style="1" bestFit="1" customWidth="1"/>
    <col min="9702" max="9703" width="12.8515625" style="1" bestFit="1" customWidth="1"/>
    <col min="9704" max="9704" width="9.421875" style="1" bestFit="1" customWidth="1"/>
    <col min="9705" max="9708" width="9.140625" style="1" customWidth="1"/>
    <col min="9709" max="9709" width="9.421875" style="1" bestFit="1" customWidth="1"/>
    <col min="9710" max="9711" width="12.8515625" style="1" bestFit="1" customWidth="1"/>
    <col min="9712" max="9712" width="9.421875" style="1" bestFit="1" customWidth="1"/>
    <col min="9713" max="9716" width="9.140625" style="1" customWidth="1"/>
    <col min="9717" max="9717" width="9.421875" style="1" bestFit="1" customWidth="1"/>
    <col min="9718" max="9719" width="12.8515625" style="1" bestFit="1" customWidth="1"/>
    <col min="9720" max="9720" width="9.421875" style="1" bestFit="1" customWidth="1"/>
    <col min="9721" max="9724" width="9.140625" style="1" customWidth="1"/>
    <col min="9725" max="9725" width="11.57421875" style="1" customWidth="1"/>
    <col min="9726" max="9726" width="16.00390625" style="1" customWidth="1"/>
    <col min="9727" max="9727" width="86.57421875" style="1" customWidth="1"/>
    <col min="9728" max="9728" width="10.140625" style="1" customWidth="1"/>
    <col min="9729" max="9729" width="18.28125" style="1" customWidth="1"/>
    <col min="9730" max="9731" width="9.140625" style="1" hidden="1" customWidth="1"/>
    <col min="9732" max="9732" width="21.421875" style="1" customWidth="1"/>
    <col min="9733" max="9734" width="9.140625" style="1" hidden="1" customWidth="1"/>
    <col min="9735" max="9735" width="25.7109375" style="1" customWidth="1"/>
    <col min="9736" max="9736" width="9.140625" style="1" hidden="1" customWidth="1"/>
    <col min="9737" max="9737" width="4.7109375" style="1" customWidth="1"/>
    <col min="9738" max="9744" width="9.140625" style="1" hidden="1" customWidth="1"/>
    <col min="9745" max="9745" width="15.57421875" style="1" customWidth="1"/>
    <col min="9746" max="9746" width="18.7109375" style="1" customWidth="1"/>
    <col min="9747" max="9747" width="25.7109375" style="1" customWidth="1"/>
    <col min="9748" max="9748" width="15.57421875" style="1" customWidth="1"/>
    <col min="9749" max="9749" width="18.7109375" style="1" customWidth="1"/>
    <col min="9750" max="9750" width="25.7109375" style="1" customWidth="1"/>
    <col min="9751" max="9751" width="15.57421875" style="1" customWidth="1"/>
    <col min="9752" max="9752" width="18.7109375" style="1" customWidth="1"/>
    <col min="9753" max="9753" width="25.7109375" style="1" customWidth="1"/>
    <col min="9754" max="9754" width="9.140625" style="1" customWidth="1"/>
    <col min="9755" max="9755" width="17.421875" style="1" customWidth="1"/>
    <col min="9756" max="9756" width="9.140625" style="1" customWidth="1"/>
    <col min="9757" max="9757" width="9.421875" style="1" bestFit="1" customWidth="1"/>
    <col min="9758" max="9759" width="12.8515625" style="1" bestFit="1" customWidth="1"/>
    <col min="9760" max="9760" width="9.421875" style="1" bestFit="1" customWidth="1"/>
    <col min="9761" max="9764" width="9.140625" style="1" customWidth="1"/>
    <col min="9765" max="9765" width="9.421875" style="1" bestFit="1" customWidth="1"/>
    <col min="9766" max="9767" width="12.8515625" style="1" bestFit="1" customWidth="1"/>
    <col min="9768" max="9768" width="9.421875" style="1" bestFit="1" customWidth="1"/>
    <col min="9769" max="9772" width="9.140625" style="1" customWidth="1"/>
    <col min="9773" max="9773" width="9.421875" style="1" bestFit="1" customWidth="1"/>
    <col min="9774" max="9775" width="12.8515625" style="1" bestFit="1" customWidth="1"/>
    <col min="9776" max="9776" width="9.421875" style="1" bestFit="1" customWidth="1"/>
    <col min="9777" max="9780" width="9.140625" style="1" customWidth="1"/>
    <col min="9781" max="9781" width="9.421875" style="1" bestFit="1" customWidth="1"/>
    <col min="9782" max="9783" width="12.8515625" style="1" bestFit="1" customWidth="1"/>
    <col min="9784" max="9784" width="9.421875" style="1" bestFit="1" customWidth="1"/>
    <col min="9785" max="9788" width="9.140625" style="1" customWidth="1"/>
    <col min="9789" max="9789" width="9.421875" style="1" bestFit="1" customWidth="1"/>
    <col min="9790" max="9791" width="12.8515625" style="1" bestFit="1" customWidth="1"/>
    <col min="9792" max="9792" width="9.421875" style="1" bestFit="1" customWidth="1"/>
    <col min="9793" max="9796" width="9.140625" style="1" customWidth="1"/>
    <col min="9797" max="9797" width="9.421875" style="1" bestFit="1" customWidth="1"/>
    <col min="9798" max="9799" width="12.8515625" style="1" bestFit="1" customWidth="1"/>
    <col min="9800" max="9800" width="9.421875" style="1" bestFit="1" customWidth="1"/>
    <col min="9801" max="9804" width="9.140625" style="1" customWidth="1"/>
    <col min="9805" max="9805" width="9.421875" style="1" bestFit="1" customWidth="1"/>
    <col min="9806" max="9807" width="12.8515625" style="1" bestFit="1" customWidth="1"/>
    <col min="9808" max="9808" width="9.421875" style="1" bestFit="1" customWidth="1"/>
    <col min="9809" max="9812" width="9.140625" style="1" customWidth="1"/>
    <col min="9813" max="9813" width="9.421875" style="1" bestFit="1" customWidth="1"/>
    <col min="9814" max="9815" width="12.8515625" style="1" bestFit="1" customWidth="1"/>
    <col min="9816" max="9816" width="9.421875" style="1" bestFit="1" customWidth="1"/>
    <col min="9817" max="9820" width="9.140625" style="1" customWidth="1"/>
    <col min="9821" max="9821" width="9.421875" style="1" bestFit="1" customWidth="1"/>
    <col min="9822" max="9823" width="12.8515625" style="1" bestFit="1" customWidth="1"/>
    <col min="9824" max="9824" width="9.421875" style="1" bestFit="1" customWidth="1"/>
    <col min="9825" max="9828" width="9.140625" style="1" customWidth="1"/>
    <col min="9829" max="9829" width="9.421875" style="1" bestFit="1" customWidth="1"/>
    <col min="9830" max="9831" width="12.8515625" style="1" bestFit="1" customWidth="1"/>
    <col min="9832" max="9832" width="9.421875" style="1" bestFit="1" customWidth="1"/>
    <col min="9833" max="9836" width="9.140625" style="1" customWidth="1"/>
    <col min="9837" max="9837" width="9.421875" style="1" bestFit="1" customWidth="1"/>
    <col min="9838" max="9839" width="12.8515625" style="1" bestFit="1" customWidth="1"/>
    <col min="9840" max="9840" width="9.421875" style="1" bestFit="1" customWidth="1"/>
    <col min="9841" max="9844" width="9.140625" style="1" customWidth="1"/>
    <col min="9845" max="9845" width="9.421875" style="1" bestFit="1" customWidth="1"/>
    <col min="9846" max="9847" width="12.8515625" style="1" bestFit="1" customWidth="1"/>
    <col min="9848" max="9848" width="9.421875" style="1" bestFit="1" customWidth="1"/>
    <col min="9849" max="9852" width="9.140625" style="1" customWidth="1"/>
    <col min="9853" max="9853" width="9.421875" style="1" bestFit="1" customWidth="1"/>
    <col min="9854" max="9855" width="12.8515625" style="1" bestFit="1" customWidth="1"/>
    <col min="9856" max="9856" width="9.421875" style="1" bestFit="1" customWidth="1"/>
    <col min="9857" max="9860" width="9.140625" style="1" customWidth="1"/>
    <col min="9861" max="9861" width="9.421875" style="1" bestFit="1" customWidth="1"/>
    <col min="9862" max="9863" width="12.8515625" style="1" bestFit="1" customWidth="1"/>
    <col min="9864" max="9864" width="9.421875" style="1" bestFit="1" customWidth="1"/>
    <col min="9865" max="9868" width="9.140625" style="1" customWidth="1"/>
    <col min="9869" max="9869" width="9.421875" style="1" bestFit="1" customWidth="1"/>
    <col min="9870" max="9871" width="12.8515625" style="1" bestFit="1" customWidth="1"/>
    <col min="9872" max="9872" width="9.421875" style="1" bestFit="1" customWidth="1"/>
    <col min="9873" max="9876" width="9.140625" style="1" customWidth="1"/>
    <col min="9877" max="9877" width="9.421875" style="1" bestFit="1" customWidth="1"/>
    <col min="9878" max="9879" width="12.8515625" style="1" bestFit="1" customWidth="1"/>
    <col min="9880" max="9880" width="9.421875" style="1" bestFit="1" customWidth="1"/>
    <col min="9881" max="9884" width="9.140625" style="1" customWidth="1"/>
    <col min="9885" max="9885" width="9.421875" style="1" bestFit="1" customWidth="1"/>
    <col min="9886" max="9887" width="12.8515625" style="1" bestFit="1" customWidth="1"/>
    <col min="9888" max="9888" width="9.421875" style="1" bestFit="1" customWidth="1"/>
    <col min="9889" max="9892" width="9.140625" style="1" customWidth="1"/>
    <col min="9893" max="9893" width="9.421875" style="1" bestFit="1" customWidth="1"/>
    <col min="9894" max="9895" width="12.8515625" style="1" bestFit="1" customWidth="1"/>
    <col min="9896" max="9896" width="9.421875" style="1" bestFit="1" customWidth="1"/>
    <col min="9897" max="9900" width="9.140625" style="1" customWidth="1"/>
    <col min="9901" max="9901" width="9.421875" style="1" bestFit="1" customWidth="1"/>
    <col min="9902" max="9903" width="12.8515625" style="1" bestFit="1" customWidth="1"/>
    <col min="9904" max="9904" width="9.421875" style="1" bestFit="1" customWidth="1"/>
    <col min="9905" max="9908" width="9.140625" style="1" customWidth="1"/>
    <col min="9909" max="9909" width="9.421875" style="1" bestFit="1" customWidth="1"/>
    <col min="9910" max="9911" width="12.8515625" style="1" bestFit="1" customWidth="1"/>
    <col min="9912" max="9912" width="9.421875" style="1" bestFit="1" customWidth="1"/>
    <col min="9913" max="9916" width="9.140625" style="1" customWidth="1"/>
    <col min="9917" max="9917" width="9.421875" style="1" bestFit="1" customWidth="1"/>
    <col min="9918" max="9919" width="12.8515625" style="1" bestFit="1" customWidth="1"/>
    <col min="9920" max="9920" width="9.421875" style="1" bestFit="1" customWidth="1"/>
    <col min="9921" max="9924" width="9.140625" style="1" customWidth="1"/>
    <col min="9925" max="9925" width="9.421875" style="1" bestFit="1" customWidth="1"/>
    <col min="9926" max="9927" width="12.8515625" style="1" bestFit="1" customWidth="1"/>
    <col min="9928" max="9928" width="9.421875" style="1" bestFit="1" customWidth="1"/>
    <col min="9929" max="9932" width="9.140625" style="1" customWidth="1"/>
    <col min="9933" max="9933" width="9.421875" style="1" bestFit="1" customWidth="1"/>
    <col min="9934" max="9935" width="12.8515625" style="1" bestFit="1" customWidth="1"/>
    <col min="9936" max="9936" width="9.421875" style="1" bestFit="1" customWidth="1"/>
    <col min="9937" max="9940" width="9.140625" style="1" customWidth="1"/>
    <col min="9941" max="9941" width="9.421875" style="1" bestFit="1" customWidth="1"/>
    <col min="9942" max="9943" width="12.8515625" style="1" bestFit="1" customWidth="1"/>
    <col min="9944" max="9944" width="9.421875" style="1" bestFit="1" customWidth="1"/>
    <col min="9945" max="9948" width="9.140625" style="1" customWidth="1"/>
    <col min="9949" max="9949" width="9.421875" style="1" bestFit="1" customWidth="1"/>
    <col min="9950" max="9951" width="12.8515625" style="1" bestFit="1" customWidth="1"/>
    <col min="9952" max="9952" width="9.421875" style="1" bestFit="1" customWidth="1"/>
    <col min="9953" max="9956" width="9.140625" style="1" customWidth="1"/>
    <col min="9957" max="9957" width="9.421875" style="1" bestFit="1" customWidth="1"/>
    <col min="9958" max="9959" width="12.8515625" style="1" bestFit="1" customWidth="1"/>
    <col min="9960" max="9960" width="9.421875" style="1" bestFit="1" customWidth="1"/>
    <col min="9961" max="9964" width="9.140625" style="1" customWidth="1"/>
    <col min="9965" max="9965" width="9.421875" style="1" bestFit="1" customWidth="1"/>
    <col min="9966" max="9967" width="12.8515625" style="1" bestFit="1" customWidth="1"/>
    <col min="9968" max="9968" width="9.421875" style="1" bestFit="1" customWidth="1"/>
    <col min="9969" max="9972" width="9.140625" style="1" customWidth="1"/>
    <col min="9973" max="9973" width="9.421875" style="1" bestFit="1" customWidth="1"/>
    <col min="9974" max="9975" width="12.8515625" style="1" bestFit="1" customWidth="1"/>
    <col min="9976" max="9976" width="9.421875" style="1" bestFit="1" customWidth="1"/>
    <col min="9977" max="9980" width="9.140625" style="1" customWidth="1"/>
    <col min="9981" max="9981" width="11.57421875" style="1" customWidth="1"/>
    <col min="9982" max="9982" width="16.00390625" style="1" customWidth="1"/>
    <col min="9983" max="9983" width="86.57421875" style="1" customWidth="1"/>
    <col min="9984" max="9984" width="10.140625" style="1" customWidth="1"/>
    <col min="9985" max="9985" width="18.28125" style="1" customWidth="1"/>
    <col min="9986" max="9987" width="9.140625" style="1" hidden="1" customWidth="1"/>
    <col min="9988" max="9988" width="21.421875" style="1" customWidth="1"/>
    <col min="9989" max="9990" width="9.140625" style="1" hidden="1" customWidth="1"/>
    <col min="9991" max="9991" width="25.7109375" style="1" customWidth="1"/>
    <col min="9992" max="9992" width="9.140625" style="1" hidden="1" customWidth="1"/>
    <col min="9993" max="9993" width="4.7109375" style="1" customWidth="1"/>
    <col min="9994" max="10000" width="9.140625" style="1" hidden="1" customWidth="1"/>
    <col min="10001" max="10001" width="15.57421875" style="1" customWidth="1"/>
    <col min="10002" max="10002" width="18.7109375" style="1" customWidth="1"/>
    <col min="10003" max="10003" width="25.7109375" style="1" customWidth="1"/>
    <col min="10004" max="10004" width="15.57421875" style="1" customWidth="1"/>
    <col min="10005" max="10005" width="18.7109375" style="1" customWidth="1"/>
    <col min="10006" max="10006" width="25.7109375" style="1" customWidth="1"/>
    <col min="10007" max="10007" width="15.57421875" style="1" customWidth="1"/>
    <col min="10008" max="10008" width="18.7109375" style="1" customWidth="1"/>
    <col min="10009" max="10009" width="25.7109375" style="1" customWidth="1"/>
    <col min="10010" max="10010" width="9.140625" style="1" customWidth="1"/>
    <col min="10011" max="10011" width="17.421875" style="1" customWidth="1"/>
    <col min="10012" max="10012" width="9.140625" style="1" customWidth="1"/>
    <col min="10013" max="10013" width="9.421875" style="1" bestFit="1" customWidth="1"/>
    <col min="10014" max="10015" width="12.8515625" style="1" bestFit="1" customWidth="1"/>
    <col min="10016" max="10016" width="9.421875" style="1" bestFit="1" customWidth="1"/>
    <col min="10017" max="10020" width="9.140625" style="1" customWidth="1"/>
    <col min="10021" max="10021" width="9.421875" style="1" bestFit="1" customWidth="1"/>
    <col min="10022" max="10023" width="12.8515625" style="1" bestFit="1" customWidth="1"/>
    <col min="10024" max="10024" width="9.421875" style="1" bestFit="1" customWidth="1"/>
    <col min="10025" max="10028" width="9.140625" style="1" customWidth="1"/>
    <col min="10029" max="10029" width="9.421875" style="1" bestFit="1" customWidth="1"/>
    <col min="10030" max="10031" width="12.8515625" style="1" bestFit="1" customWidth="1"/>
    <col min="10032" max="10032" width="9.421875" style="1" bestFit="1" customWidth="1"/>
    <col min="10033" max="10036" width="9.140625" style="1" customWidth="1"/>
    <col min="10037" max="10037" width="9.421875" style="1" bestFit="1" customWidth="1"/>
    <col min="10038" max="10039" width="12.8515625" style="1" bestFit="1" customWidth="1"/>
    <col min="10040" max="10040" width="9.421875" style="1" bestFit="1" customWidth="1"/>
    <col min="10041" max="10044" width="9.140625" style="1" customWidth="1"/>
    <col min="10045" max="10045" width="9.421875" style="1" bestFit="1" customWidth="1"/>
    <col min="10046" max="10047" width="12.8515625" style="1" bestFit="1" customWidth="1"/>
    <col min="10048" max="10048" width="9.421875" style="1" bestFit="1" customWidth="1"/>
    <col min="10049" max="10052" width="9.140625" style="1" customWidth="1"/>
    <col min="10053" max="10053" width="9.421875" style="1" bestFit="1" customWidth="1"/>
    <col min="10054" max="10055" width="12.8515625" style="1" bestFit="1" customWidth="1"/>
    <col min="10056" max="10056" width="9.421875" style="1" bestFit="1" customWidth="1"/>
    <col min="10057" max="10060" width="9.140625" style="1" customWidth="1"/>
    <col min="10061" max="10061" width="9.421875" style="1" bestFit="1" customWidth="1"/>
    <col min="10062" max="10063" width="12.8515625" style="1" bestFit="1" customWidth="1"/>
    <col min="10064" max="10064" width="9.421875" style="1" bestFit="1" customWidth="1"/>
    <col min="10065" max="10068" width="9.140625" style="1" customWidth="1"/>
    <col min="10069" max="10069" width="9.421875" style="1" bestFit="1" customWidth="1"/>
    <col min="10070" max="10071" width="12.8515625" style="1" bestFit="1" customWidth="1"/>
    <col min="10072" max="10072" width="9.421875" style="1" bestFit="1" customWidth="1"/>
    <col min="10073" max="10076" width="9.140625" style="1" customWidth="1"/>
    <col min="10077" max="10077" width="9.421875" style="1" bestFit="1" customWidth="1"/>
    <col min="10078" max="10079" width="12.8515625" style="1" bestFit="1" customWidth="1"/>
    <col min="10080" max="10080" width="9.421875" style="1" bestFit="1" customWidth="1"/>
    <col min="10081" max="10084" width="9.140625" style="1" customWidth="1"/>
    <col min="10085" max="10085" width="9.421875" style="1" bestFit="1" customWidth="1"/>
    <col min="10086" max="10087" width="12.8515625" style="1" bestFit="1" customWidth="1"/>
    <col min="10088" max="10088" width="9.421875" style="1" bestFit="1" customWidth="1"/>
    <col min="10089" max="10092" width="9.140625" style="1" customWidth="1"/>
    <col min="10093" max="10093" width="9.421875" style="1" bestFit="1" customWidth="1"/>
    <col min="10094" max="10095" width="12.8515625" style="1" bestFit="1" customWidth="1"/>
    <col min="10096" max="10096" width="9.421875" style="1" bestFit="1" customWidth="1"/>
    <col min="10097" max="10100" width="9.140625" style="1" customWidth="1"/>
    <col min="10101" max="10101" width="9.421875" style="1" bestFit="1" customWidth="1"/>
    <col min="10102" max="10103" width="12.8515625" style="1" bestFit="1" customWidth="1"/>
    <col min="10104" max="10104" width="9.421875" style="1" bestFit="1" customWidth="1"/>
    <col min="10105" max="10108" width="9.140625" style="1" customWidth="1"/>
    <col min="10109" max="10109" width="9.421875" style="1" bestFit="1" customWidth="1"/>
    <col min="10110" max="10111" width="12.8515625" style="1" bestFit="1" customWidth="1"/>
    <col min="10112" max="10112" width="9.421875" style="1" bestFit="1" customWidth="1"/>
    <col min="10113" max="10116" width="9.140625" style="1" customWidth="1"/>
    <col min="10117" max="10117" width="9.421875" style="1" bestFit="1" customWidth="1"/>
    <col min="10118" max="10119" width="12.8515625" style="1" bestFit="1" customWidth="1"/>
    <col min="10120" max="10120" width="9.421875" style="1" bestFit="1" customWidth="1"/>
    <col min="10121" max="10124" width="9.140625" style="1" customWidth="1"/>
    <col min="10125" max="10125" width="9.421875" style="1" bestFit="1" customWidth="1"/>
    <col min="10126" max="10127" width="12.8515625" style="1" bestFit="1" customWidth="1"/>
    <col min="10128" max="10128" width="9.421875" style="1" bestFit="1" customWidth="1"/>
    <col min="10129" max="10132" width="9.140625" style="1" customWidth="1"/>
    <col min="10133" max="10133" width="9.421875" style="1" bestFit="1" customWidth="1"/>
    <col min="10134" max="10135" width="12.8515625" style="1" bestFit="1" customWidth="1"/>
    <col min="10136" max="10136" width="9.421875" style="1" bestFit="1" customWidth="1"/>
    <col min="10137" max="10140" width="9.140625" style="1" customWidth="1"/>
    <col min="10141" max="10141" width="9.421875" style="1" bestFit="1" customWidth="1"/>
    <col min="10142" max="10143" width="12.8515625" style="1" bestFit="1" customWidth="1"/>
    <col min="10144" max="10144" width="9.421875" style="1" bestFit="1" customWidth="1"/>
    <col min="10145" max="10148" width="9.140625" style="1" customWidth="1"/>
    <col min="10149" max="10149" width="9.421875" style="1" bestFit="1" customWidth="1"/>
    <col min="10150" max="10151" width="12.8515625" style="1" bestFit="1" customWidth="1"/>
    <col min="10152" max="10152" width="9.421875" style="1" bestFit="1" customWidth="1"/>
    <col min="10153" max="10156" width="9.140625" style="1" customWidth="1"/>
    <col min="10157" max="10157" width="9.421875" style="1" bestFit="1" customWidth="1"/>
    <col min="10158" max="10159" width="12.8515625" style="1" bestFit="1" customWidth="1"/>
    <col min="10160" max="10160" width="9.421875" style="1" bestFit="1" customWidth="1"/>
    <col min="10161" max="10164" width="9.140625" style="1" customWidth="1"/>
    <col min="10165" max="10165" width="9.421875" style="1" bestFit="1" customWidth="1"/>
    <col min="10166" max="10167" width="12.8515625" style="1" bestFit="1" customWidth="1"/>
    <col min="10168" max="10168" width="9.421875" style="1" bestFit="1" customWidth="1"/>
    <col min="10169" max="10172" width="9.140625" style="1" customWidth="1"/>
    <col min="10173" max="10173" width="9.421875" style="1" bestFit="1" customWidth="1"/>
    <col min="10174" max="10175" width="12.8515625" style="1" bestFit="1" customWidth="1"/>
    <col min="10176" max="10176" width="9.421875" style="1" bestFit="1" customWidth="1"/>
    <col min="10177" max="10180" width="9.140625" style="1" customWidth="1"/>
    <col min="10181" max="10181" width="9.421875" style="1" bestFit="1" customWidth="1"/>
    <col min="10182" max="10183" width="12.8515625" style="1" bestFit="1" customWidth="1"/>
    <col min="10184" max="10184" width="9.421875" style="1" bestFit="1" customWidth="1"/>
    <col min="10185" max="10188" width="9.140625" style="1" customWidth="1"/>
    <col min="10189" max="10189" width="9.421875" style="1" bestFit="1" customWidth="1"/>
    <col min="10190" max="10191" width="12.8515625" style="1" bestFit="1" customWidth="1"/>
    <col min="10192" max="10192" width="9.421875" style="1" bestFit="1" customWidth="1"/>
    <col min="10193" max="10196" width="9.140625" style="1" customWidth="1"/>
    <col min="10197" max="10197" width="9.421875" style="1" bestFit="1" customWidth="1"/>
    <col min="10198" max="10199" width="12.8515625" style="1" bestFit="1" customWidth="1"/>
    <col min="10200" max="10200" width="9.421875" style="1" bestFit="1" customWidth="1"/>
    <col min="10201" max="10204" width="9.140625" style="1" customWidth="1"/>
    <col min="10205" max="10205" width="9.421875" style="1" bestFit="1" customWidth="1"/>
    <col min="10206" max="10207" width="12.8515625" style="1" bestFit="1" customWidth="1"/>
    <col min="10208" max="10208" width="9.421875" style="1" bestFit="1" customWidth="1"/>
    <col min="10209" max="10212" width="9.140625" style="1" customWidth="1"/>
    <col min="10213" max="10213" width="9.421875" style="1" bestFit="1" customWidth="1"/>
    <col min="10214" max="10215" width="12.8515625" style="1" bestFit="1" customWidth="1"/>
    <col min="10216" max="10216" width="9.421875" style="1" bestFit="1" customWidth="1"/>
    <col min="10217" max="10220" width="9.140625" style="1" customWidth="1"/>
    <col min="10221" max="10221" width="9.421875" style="1" bestFit="1" customWidth="1"/>
    <col min="10222" max="10223" width="12.8515625" style="1" bestFit="1" customWidth="1"/>
    <col min="10224" max="10224" width="9.421875" style="1" bestFit="1" customWidth="1"/>
    <col min="10225" max="10228" width="9.140625" style="1" customWidth="1"/>
    <col min="10229" max="10229" width="9.421875" style="1" bestFit="1" customWidth="1"/>
    <col min="10230" max="10231" width="12.8515625" style="1" bestFit="1" customWidth="1"/>
    <col min="10232" max="10232" width="9.421875" style="1" bestFit="1" customWidth="1"/>
    <col min="10233" max="10236" width="9.140625" style="1" customWidth="1"/>
    <col min="10237" max="10237" width="11.57421875" style="1" customWidth="1"/>
    <col min="10238" max="10238" width="16.00390625" style="1" customWidth="1"/>
    <col min="10239" max="10239" width="86.57421875" style="1" customWidth="1"/>
    <col min="10240" max="10240" width="10.140625" style="1" customWidth="1"/>
    <col min="10241" max="10241" width="18.28125" style="1" customWidth="1"/>
    <col min="10242" max="10243" width="9.140625" style="1" hidden="1" customWidth="1"/>
    <col min="10244" max="10244" width="21.421875" style="1" customWidth="1"/>
    <col min="10245" max="10246" width="9.140625" style="1" hidden="1" customWidth="1"/>
    <col min="10247" max="10247" width="25.7109375" style="1" customWidth="1"/>
    <col min="10248" max="10248" width="9.140625" style="1" hidden="1" customWidth="1"/>
    <col min="10249" max="10249" width="4.7109375" style="1" customWidth="1"/>
    <col min="10250" max="10256" width="9.140625" style="1" hidden="1" customWidth="1"/>
    <col min="10257" max="10257" width="15.57421875" style="1" customWidth="1"/>
    <col min="10258" max="10258" width="18.7109375" style="1" customWidth="1"/>
    <col min="10259" max="10259" width="25.7109375" style="1" customWidth="1"/>
    <col min="10260" max="10260" width="15.57421875" style="1" customWidth="1"/>
    <col min="10261" max="10261" width="18.7109375" style="1" customWidth="1"/>
    <col min="10262" max="10262" width="25.7109375" style="1" customWidth="1"/>
    <col min="10263" max="10263" width="15.57421875" style="1" customWidth="1"/>
    <col min="10264" max="10264" width="18.7109375" style="1" customWidth="1"/>
    <col min="10265" max="10265" width="25.7109375" style="1" customWidth="1"/>
    <col min="10266" max="10266" width="9.140625" style="1" customWidth="1"/>
    <col min="10267" max="10267" width="17.421875" style="1" customWidth="1"/>
    <col min="10268" max="10268" width="9.140625" style="1" customWidth="1"/>
    <col min="10269" max="10269" width="9.421875" style="1" bestFit="1" customWidth="1"/>
    <col min="10270" max="10271" width="12.8515625" style="1" bestFit="1" customWidth="1"/>
    <col min="10272" max="10272" width="9.421875" style="1" bestFit="1" customWidth="1"/>
    <col min="10273" max="10276" width="9.140625" style="1" customWidth="1"/>
    <col min="10277" max="10277" width="9.421875" style="1" bestFit="1" customWidth="1"/>
    <col min="10278" max="10279" width="12.8515625" style="1" bestFit="1" customWidth="1"/>
    <col min="10280" max="10280" width="9.421875" style="1" bestFit="1" customWidth="1"/>
    <col min="10281" max="10284" width="9.140625" style="1" customWidth="1"/>
    <col min="10285" max="10285" width="9.421875" style="1" bestFit="1" customWidth="1"/>
    <col min="10286" max="10287" width="12.8515625" style="1" bestFit="1" customWidth="1"/>
    <col min="10288" max="10288" width="9.421875" style="1" bestFit="1" customWidth="1"/>
    <col min="10289" max="10292" width="9.140625" style="1" customWidth="1"/>
    <col min="10293" max="10293" width="9.421875" style="1" bestFit="1" customWidth="1"/>
    <col min="10294" max="10295" width="12.8515625" style="1" bestFit="1" customWidth="1"/>
    <col min="10296" max="10296" width="9.421875" style="1" bestFit="1" customWidth="1"/>
    <col min="10297" max="10300" width="9.140625" style="1" customWidth="1"/>
    <col min="10301" max="10301" width="9.421875" style="1" bestFit="1" customWidth="1"/>
    <col min="10302" max="10303" width="12.8515625" style="1" bestFit="1" customWidth="1"/>
    <col min="10304" max="10304" width="9.421875" style="1" bestFit="1" customWidth="1"/>
    <col min="10305" max="10308" width="9.140625" style="1" customWidth="1"/>
    <col min="10309" max="10309" width="9.421875" style="1" bestFit="1" customWidth="1"/>
    <col min="10310" max="10311" width="12.8515625" style="1" bestFit="1" customWidth="1"/>
    <col min="10312" max="10312" width="9.421875" style="1" bestFit="1" customWidth="1"/>
    <col min="10313" max="10316" width="9.140625" style="1" customWidth="1"/>
    <col min="10317" max="10317" width="9.421875" style="1" bestFit="1" customWidth="1"/>
    <col min="10318" max="10319" width="12.8515625" style="1" bestFit="1" customWidth="1"/>
    <col min="10320" max="10320" width="9.421875" style="1" bestFit="1" customWidth="1"/>
    <col min="10321" max="10324" width="9.140625" style="1" customWidth="1"/>
    <col min="10325" max="10325" width="9.421875" style="1" bestFit="1" customWidth="1"/>
    <col min="10326" max="10327" width="12.8515625" style="1" bestFit="1" customWidth="1"/>
    <col min="10328" max="10328" width="9.421875" style="1" bestFit="1" customWidth="1"/>
    <col min="10329" max="10332" width="9.140625" style="1" customWidth="1"/>
    <col min="10333" max="10333" width="9.421875" style="1" bestFit="1" customWidth="1"/>
    <col min="10334" max="10335" width="12.8515625" style="1" bestFit="1" customWidth="1"/>
    <col min="10336" max="10336" width="9.421875" style="1" bestFit="1" customWidth="1"/>
    <col min="10337" max="10340" width="9.140625" style="1" customWidth="1"/>
    <col min="10341" max="10341" width="9.421875" style="1" bestFit="1" customWidth="1"/>
    <col min="10342" max="10343" width="12.8515625" style="1" bestFit="1" customWidth="1"/>
    <col min="10344" max="10344" width="9.421875" style="1" bestFit="1" customWidth="1"/>
    <col min="10345" max="10348" width="9.140625" style="1" customWidth="1"/>
    <col min="10349" max="10349" width="9.421875" style="1" bestFit="1" customWidth="1"/>
    <col min="10350" max="10351" width="12.8515625" style="1" bestFit="1" customWidth="1"/>
    <col min="10352" max="10352" width="9.421875" style="1" bestFit="1" customWidth="1"/>
    <col min="10353" max="10356" width="9.140625" style="1" customWidth="1"/>
    <col min="10357" max="10357" width="9.421875" style="1" bestFit="1" customWidth="1"/>
    <col min="10358" max="10359" width="12.8515625" style="1" bestFit="1" customWidth="1"/>
    <col min="10360" max="10360" width="9.421875" style="1" bestFit="1" customWidth="1"/>
    <col min="10361" max="10364" width="9.140625" style="1" customWidth="1"/>
    <col min="10365" max="10365" width="9.421875" style="1" bestFit="1" customWidth="1"/>
    <col min="10366" max="10367" width="12.8515625" style="1" bestFit="1" customWidth="1"/>
    <col min="10368" max="10368" width="9.421875" style="1" bestFit="1" customWidth="1"/>
    <col min="10369" max="10372" width="9.140625" style="1" customWidth="1"/>
    <col min="10373" max="10373" width="9.421875" style="1" bestFit="1" customWidth="1"/>
    <col min="10374" max="10375" width="12.8515625" style="1" bestFit="1" customWidth="1"/>
    <col min="10376" max="10376" width="9.421875" style="1" bestFit="1" customWidth="1"/>
    <col min="10377" max="10380" width="9.140625" style="1" customWidth="1"/>
    <col min="10381" max="10381" width="9.421875" style="1" bestFit="1" customWidth="1"/>
    <col min="10382" max="10383" width="12.8515625" style="1" bestFit="1" customWidth="1"/>
    <col min="10384" max="10384" width="9.421875" style="1" bestFit="1" customWidth="1"/>
    <col min="10385" max="10388" width="9.140625" style="1" customWidth="1"/>
    <col min="10389" max="10389" width="9.421875" style="1" bestFit="1" customWidth="1"/>
    <col min="10390" max="10391" width="12.8515625" style="1" bestFit="1" customWidth="1"/>
    <col min="10392" max="10392" width="9.421875" style="1" bestFit="1" customWidth="1"/>
    <col min="10393" max="10396" width="9.140625" style="1" customWidth="1"/>
    <col min="10397" max="10397" width="9.421875" style="1" bestFit="1" customWidth="1"/>
    <col min="10398" max="10399" width="12.8515625" style="1" bestFit="1" customWidth="1"/>
    <col min="10400" max="10400" width="9.421875" style="1" bestFit="1" customWidth="1"/>
    <col min="10401" max="10404" width="9.140625" style="1" customWidth="1"/>
    <col min="10405" max="10405" width="9.421875" style="1" bestFit="1" customWidth="1"/>
    <col min="10406" max="10407" width="12.8515625" style="1" bestFit="1" customWidth="1"/>
    <col min="10408" max="10408" width="9.421875" style="1" bestFit="1" customWidth="1"/>
    <col min="10409" max="10412" width="9.140625" style="1" customWidth="1"/>
    <col min="10413" max="10413" width="9.421875" style="1" bestFit="1" customWidth="1"/>
    <col min="10414" max="10415" width="12.8515625" style="1" bestFit="1" customWidth="1"/>
    <col min="10416" max="10416" width="9.421875" style="1" bestFit="1" customWidth="1"/>
    <col min="10417" max="10420" width="9.140625" style="1" customWidth="1"/>
    <col min="10421" max="10421" width="9.421875" style="1" bestFit="1" customWidth="1"/>
    <col min="10422" max="10423" width="12.8515625" style="1" bestFit="1" customWidth="1"/>
    <col min="10424" max="10424" width="9.421875" style="1" bestFit="1" customWidth="1"/>
    <col min="10425" max="10428" width="9.140625" style="1" customWidth="1"/>
    <col min="10429" max="10429" width="9.421875" style="1" bestFit="1" customWidth="1"/>
    <col min="10430" max="10431" width="12.8515625" style="1" bestFit="1" customWidth="1"/>
    <col min="10432" max="10432" width="9.421875" style="1" bestFit="1" customWidth="1"/>
    <col min="10433" max="10436" width="9.140625" style="1" customWidth="1"/>
    <col min="10437" max="10437" width="9.421875" style="1" bestFit="1" customWidth="1"/>
    <col min="10438" max="10439" width="12.8515625" style="1" bestFit="1" customWidth="1"/>
    <col min="10440" max="10440" width="9.421875" style="1" bestFit="1" customWidth="1"/>
    <col min="10441" max="10444" width="9.140625" style="1" customWidth="1"/>
    <col min="10445" max="10445" width="9.421875" style="1" bestFit="1" customWidth="1"/>
    <col min="10446" max="10447" width="12.8515625" style="1" bestFit="1" customWidth="1"/>
    <col min="10448" max="10448" width="9.421875" style="1" bestFit="1" customWidth="1"/>
    <col min="10449" max="10452" width="9.140625" style="1" customWidth="1"/>
    <col min="10453" max="10453" width="9.421875" style="1" bestFit="1" customWidth="1"/>
    <col min="10454" max="10455" width="12.8515625" style="1" bestFit="1" customWidth="1"/>
    <col min="10456" max="10456" width="9.421875" style="1" bestFit="1" customWidth="1"/>
    <col min="10457" max="10460" width="9.140625" style="1" customWidth="1"/>
    <col min="10461" max="10461" width="9.421875" style="1" bestFit="1" customWidth="1"/>
    <col min="10462" max="10463" width="12.8515625" style="1" bestFit="1" customWidth="1"/>
    <col min="10464" max="10464" width="9.421875" style="1" bestFit="1" customWidth="1"/>
    <col min="10465" max="10468" width="9.140625" style="1" customWidth="1"/>
    <col min="10469" max="10469" width="9.421875" style="1" bestFit="1" customWidth="1"/>
    <col min="10470" max="10471" width="12.8515625" style="1" bestFit="1" customWidth="1"/>
    <col min="10472" max="10472" width="9.421875" style="1" bestFit="1" customWidth="1"/>
    <col min="10473" max="10476" width="9.140625" style="1" customWidth="1"/>
    <col min="10477" max="10477" width="9.421875" style="1" bestFit="1" customWidth="1"/>
    <col min="10478" max="10479" width="12.8515625" style="1" bestFit="1" customWidth="1"/>
    <col min="10480" max="10480" width="9.421875" style="1" bestFit="1" customWidth="1"/>
    <col min="10481" max="10484" width="9.140625" style="1" customWidth="1"/>
    <col min="10485" max="10485" width="9.421875" style="1" bestFit="1" customWidth="1"/>
    <col min="10486" max="10487" width="12.8515625" style="1" bestFit="1" customWidth="1"/>
    <col min="10488" max="10488" width="9.421875" style="1" bestFit="1" customWidth="1"/>
    <col min="10489" max="10492" width="9.140625" style="1" customWidth="1"/>
    <col min="10493" max="10493" width="11.57421875" style="1" customWidth="1"/>
    <col min="10494" max="10494" width="16.00390625" style="1" customWidth="1"/>
    <col min="10495" max="10495" width="86.57421875" style="1" customWidth="1"/>
    <col min="10496" max="10496" width="10.140625" style="1" customWidth="1"/>
    <col min="10497" max="10497" width="18.28125" style="1" customWidth="1"/>
    <col min="10498" max="10499" width="9.140625" style="1" hidden="1" customWidth="1"/>
    <col min="10500" max="10500" width="21.421875" style="1" customWidth="1"/>
    <col min="10501" max="10502" width="9.140625" style="1" hidden="1" customWidth="1"/>
    <col min="10503" max="10503" width="25.7109375" style="1" customWidth="1"/>
    <col min="10504" max="10504" width="9.140625" style="1" hidden="1" customWidth="1"/>
    <col min="10505" max="10505" width="4.7109375" style="1" customWidth="1"/>
    <col min="10506" max="10512" width="9.140625" style="1" hidden="1" customWidth="1"/>
    <col min="10513" max="10513" width="15.57421875" style="1" customWidth="1"/>
    <col min="10514" max="10514" width="18.7109375" style="1" customWidth="1"/>
    <col min="10515" max="10515" width="25.7109375" style="1" customWidth="1"/>
    <col min="10516" max="10516" width="15.57421875" style="1" customWidth="1"/>
    <col min="10517" max="10517" width="18.7109375" style="1" customWidth="1"/>
    <col min="10518" max="10518" width="25.7109375" style="1" customWidth="1"/>
    <col min="10519" max="10519" width="15.57421875" style="1" customWidth="1"/>
    <col min="10520" max="10520" width="18.7109375" style="1" customWidth="1"/>
    <col min="10521" max="10521" width="25.7109375" style="1" customWidth="1"/>
    <col min="10522" max="10522" width="9.140625" style="1" customWidth="1"/>
    <col min="10523" max="10523" width="17.421875" style="1" customWidth="1"/>
    <col min="10524" max="10524" width="9.140625" style="1" customWidth="1"/>
    <col min="10525" max="10525" width="9.421875" style="1" bestFit="1" customWidth="1"/>
    <col min="10526" max="10527" width="12.8515625" style="1" bestFit="1" customWidth="1"/>
    <col min="10528" max="10528" width="9.421875" style="1" bestFit="1" customWidth="1"/>
    <col min="10529" max="10532" width="9.140625" style="1" customWidth="1"/>
    <col min="10533" max="10533" width="9.421875" style="1" bestFit="1" customWidth="1"/>
    <col min="10534" max="10535" width="12.8515625" style="1" bestFit="1" customWidth="1"/>
    <col min="10536" max="10536" width="9.421875" style="1" bestFit="1" customWidth="1"/>
    <col min="10537" max="10540" width="9.140625" style="1" customWidth="1"/>
    <col min="10541" max="10541" width="9.421875" style="1" bestFit="1" customWidth="1"/>
    <col min="10542" max="10543" width="12.8515625" style="1" bestFit="1" customWidth="1"/>
    <col min="10544" max="10544" width="9.421875" style="1" bestFit="1" customWidth="1"/>
    <col min="10545" max="10548" width="9.140625" style="1" customWidth="1"/>
    <col min="10549" max="10549" width="9.421875" style="1" bestFit="1" customWidth="1"/>
    <col min="10550" max="10551" width="12.8515625" style="1" bestFit="1" customWidth="1"/>
    <col min="10552" max="10552" width="9.421875" style="1" bestFit="1" customWidth="1"/>
    <col min="10553" max="10556" width="9.140625" style="1" customWidth="1"/>
    <col min="10557" max="10557" width="9.421875" style="1" bestFit="1" customWidth="1"/>
    <col min="10558" max="10559" width="12.8515625" style="1" bestFit="1" customWidth="1"/>
    <col min="10560" max="10560" width="9.421875" style="1" bestFit="1" customWidth="1"/>
    <col min="10561" max="10564" width="9.140625" style="1" customWidth="1"/>
    <col min="10565" max="10565" width="9.421875" style="1" bestFit="1" customWidth="1"/>
    <col min="10566" max="10567" width="12.8515625" style="1" bestFit="1" customWidth="1"/>
    <col min="10568" max="10568" width="9.421875" style="1" bestFit="1" customWidth="1"/>
    <col min="10569" max="10572" width="9.140625" style="1" customWidth="1"/>
    <col min="10573" max="10573" width="9.421875" style="1" bestFit="1" customWidth="1"/>
    <col min="10574" max="10575" width="12.8515625" style="1" bestFit="1" customWidth="1"/>
    <col min="10576" max="10576" width="9.421875" style="1" bestFit="1" customWidth="1"/>
    <col min="10577" max="10580" width="9.140625" style="1" customWidth="1"/>
    <col min="10581" max="10581" width="9.421875" style="1" bestFit="1" customWidth="1"/>
    <col min="10582" max="10583" width="12.8515625" style="1" bestFit="1" customWidth="1"/>
    <col min="10584" max="10584" width="9.421875" style="1" bestFit="1" customWidth="1"/>
    <col min="10585" max="10588" width="9.140625" style="1" customWidth="1"/>
    <col min="10589" max="10589" width="9.421875" style="1" bestFit="1" customWidth="1"/>
    <col min="10590" max="10591" width="12.8515625" style="1" bestFit="1" customWidth="1"/>
    <col min="10592" max="10592" width="9.421875" style="1" bestFit="1" customWidth="1"/>
    <col min="10593" max="10596" width="9.140625" style="1" customWidth="1"/>
    <col min="10597" max="10597" width="9.421875" style="1" bestFit="1" customWidth="1"/>
    <col min="10598" max="10599" width="12.8515625" style="1" bestFit="1" customWidth="1"/>
    <col min="10600" max="10600" width="9.421875" style="1" bestFit="1" customWidth="1"/>
    <col min="10601" max="10604" width="9.140625" style="1" customWidth="1"/>
    <col min="10605" max="10605" width="9.421875" style="1" bestFit="1" customWidth="1"/>
    <col min="10606" max="10607" width="12.8515625" style="1" bestFit="1" customWidth="1"/>
    <col min="10608" max="10608" width="9.421875" style="1" bestFit="1" customWidth="1"/>
    <col min="10609" max="10612" width="9.140625" style="1" customWidth="1"/>
    <col min="10613" max="10613" width="9.421875" style="1" bestFit="1" customWidth="1"/>
    <col min="10614" max="10615" width="12.8515625" style="1" bestFit="1" customWidth="1"/>
    <col min="10616" max="10616" width="9.421875" style="1" bestFit="1" customWidth="1"/>
    <col min="10617" max="10620" width="9.140625" style="1" customWidth="1"/>
    <col min="10621" max="10621" width="9.421875" style="1" bestFit="1" customWidth="1"/>
    <col min="10622" max="10623" width="12.8515625" style="1" bestFit="1" customWidth="1"/>
    <col min="10624" max="10624" width="9.421875" style="1" bestFit="1" customWidth="1"/>
    <col min="10625" max="10628" width="9.140625" style="1" customWidth="1"/>
    <col min="10629" max="10629" width="9.421875" style="1" bestFit="1" customWidth="1"/>
    <col min="10630" max="10631" width="12.8515625" style="1" bestFit="1" customWidth="1"/>
    <col min="10632" max="10632" width="9.421875" style="1" bestFit="1" customWidth="1"/>
    <col min="10633" max="10636" width="9.140625" style="1" customWidth="1"/>
    <col min="10637" max="10637" width="9.421875" style="1" bestFit="1" customWidth="1"/>
    <col min="10638" max="10639" width="12.8515625" style="1" bestFit="1" customWidth="1"/>
    <col min="10640" max="10640" width="9.421875" style="1" bestFit="1" customWidth="1"/>
    <col min="10641" max="10644" width="9.140625" style="1" customWidth="1"/>
    <col min="10645" max="10645" width="9.421875" style="1" bestFit="1" customWidth="1"/>
    <col min="10646" max="10647" width="12.8515625" style="1" bestFit="1" customWidth="1"/>
    <col min="10648" max="10648" width="9.421875" style="1" bestFit="1" customWidth="1"/>
    <col min="10649" max="10652" width="9.140625" style="1" customWidth="1"/>
    <col min="10653" max="10653" width="9.421875" style="1" bestFit="1" customWidth="1"/>
    <col min="10654" max="10655" width="12.8515625" style="1" bestFit="1" customWidth="1"/>
    <col min="10656" max="10656" width="9.421875" style="1" bestFit="1" customWidth="1"/>
    <col min="10657" max="10660" width="9.140625" style="1" customWidth="1"/>
    <col min="10661" max="10661" width="9.421875" style="1" bestFit="1" customWidth="1"/>
    <col min="10662" max="10663" width="12.8515625" style="1" bestFit="1" customWidth="1"/>
    <col min="10664" max="10664" width="9.421875" style="1" bestFit="1" customWidth="1"/>
    <col min="10665" max="10668" width="9.140625" style="1" customWidth="1"/>
    <col min="10669" max="10669" width="9.421875" style="1" bestFit="1" customWidth="1"/>
    <col min="10670" max="10671" width="12.8515625" style="1" bestFit="1" customWidth="1"/>
    <col min="10672" max="10672" width="9.421875" style="1" bestFit="1" customWidth="1"/>
    <col min="10673" max="10676" width="9.140625" style="1" customWidth="1"/>
    <col min="10677" max="10677" width="9.421875" style="1" bestFit="1" customWidth="1"/>
    <col min="10678" max="10679" width="12.8515625" style="1" bestFit="1" customWidth="1"/>
    <col min="10680" max="10680" width="9.421875" style="1" bestFit="1" customWidth="1"/>
    <col min="10681" max="10684" width="9.140625" style="1" customWidth="1"/>
    <col min="10685" max="10685" width="9.421875" style="1" bestFit="1" customWidth="1"/>
    <col min="10686" max="10687" width="12.8515625" style="1" bestFit="1" customWidth="1"/>
    <col min="10688" max="10688" width="9.421875" style="1" bestFit="1" customWidth="1"/>
    <col min="10689" max="10692" width="9.140625" style="1" customWidth="1"/>
    <col min="10693" max="10693" width="9.421875" style="1" bestFit="1" customWidth="1"/>
    <col min="10694" max="10695" width="12.8515625" style="1" bestFit="1" customWidth="1"/>
    <col min="10696" max="10696" width="9.421875" style="1" bestFit="1" customWidth="1"/>
    <col min="10697" max="10700" width="9.140625" style="1" customWidth="1"/>
    <col min="10701" max="10701" width="9.421875" style="1" bestFit="1" customWidth="1"/>
    <col min="10702" max="10703" width="12.8515625" style="1" bestFit="1" customWidth="1"/>
    <col min="10704" max="10704" width="9.421875" style="1" bestFit="1" customWidth="1"/>
    <col min="10705" max="10708" width="9.140625" style="1" customWidth="1"/>
    <col min="10709" max="10709" width="9.421875" style="1" bestFit="1" customWidth="1"/>
    <col min="10710" max="10711" width="12.8515625" style="1" bestFit="1" customWidth="1"/>
    <col min="10712" max="10712" width="9.421875" style="1" bestFit="1" customWidth="1"/>
    <col min="10713" max="10716" width="9.140625" style="1" customWidth="1"/>
    <col min="10717" max="10717" width="9.421875" style="1" bestFit="1" customWidth="1"/>
    <col min="10718" max="10719" width="12.8515625" style="1" bestFit="1" customWidth="1"/>
    <col min="10720" max="10720" width="9.421875" style="1" bestFit="1" customWidth="1"/>
    <col min="10721" max="10724" width="9.140625" style="1" customWidth="1"/>
    <col min="10725" max="10725" width="9.421875" style="1" bestFit="1" customWidth="1"/>
    <col min="10726" max="10727" width="12.8515625" style="1" bestFit="1" customWidth="1"/>
    <col min="10728" max="10728" width="9.421875" style="1" bestFit="1" customWidth="1"/>
    <col min="10729" max="10732" width="9.140625" style="1" customWidth="1"/>
    <col min="10733" max="10733" width="9.421875" style="1" bestFit="1" customWidth="1"/>
    <col min="10734" max="10735" width="12.8515625" style="1" bestFit="1" customWidth="1"/>
    <col min="10736" max="10736" width="9.421875" style="1" bestFit="1" customWidth="1"/>
    <col min="10737" max="10740" width="9.140625" style="1" customWidth="1"/>
    <col min="10741" max="10741" width="9.421875" style="1" bestFit="1" customWidth="1"/>
    <col min="10742" max="10743" width="12.8515625" style="1" bestFit="1" customWidth="1"/>
    <col min="10744" max="10744" width="9.421875" style="1" bestFit="1" customWidth="1"/>
    <col min="10745" max="10748" width="9.140625" style="1" customWidth="1"/>
    <col min="10749" max="10749" width="11.57421875" style="1" customWidth="1"/>
    <col min="10750" max="10750" width="16.00390625" style="1" customWidth="1"/>
    <col min="10751" max="10751" width="86.57421875" style="1" customWidth="1"/>
    <col min="10752" max="10752" width="10.140625" style="1" customWidth="1"/>
    <col min="10753" max="10753" width="18.28125" style="1" customWidth="1"/>
    <col min="10754" max="10755" width="9.140625" style="1" hidden="1" customWidth="1"/>
    <col min="10756" max="10756" width="21.421875" style="1" customWidth="1"/>
    <col min="10757" max="10758" width="9.140625" style="1" hidden="1" customWidth="1"/>
    <col min="10759" max="10759" width="25.7109375" style="1" customWidth="1"/>
    <col min="10760" max="10760" width="9.140625" style="1" hidden="1" customWidth="1"/>
    <col min="10761" max="10761" width="4.7109375" style="1" customWidth="1"/>
    <col min="10762" max="10768" width="9.140625" style="1" hidden="1" customWidth="1"/>
    <col min="10769" max="10769" width="15.57421875" style="1" customWidth="1"/>
    <col min="10770" max="10770" width="18.7109375" style="1" customWidth="1"/>
    <col min="10771" max="10771" width="25.7109375" style="1" customWidth="1"/>
    <col min="10772" max="10772" width="15.57421875" style="1" customWidth="1"/>
    <col min="10773" max="10773" width="18.7109375" style="1" customWidth="1"/>
    <col min="10774" max="10774" width="25.7109375" style="1" customWidth="1"/>
    <col min="10775" max="10775" width="15.57421875" style="1" customWidth="1"/>
    <col min="10776" max="10776" width="18.7109375" style="1" customWidth="1"/>
    <col min="10777" max="10777" width="25.7109375" style="1" customWidth="1"/>
    <col min="10778" max="10778" width="9.140625" style="1" customWidth="1"/>
    <col min="10779" max="10779" width="17.421875" style="1" customWidth="1"/>
    <col min="10780" max="10780" width="9.140625" style="1" customWidth="1"/>
    <col min="10781" max="10781" width="9.421875" style="1" bestFit="1" customWidth="1"/>
    <col min="10782" max="10783" width="12.8515625" style="1" bestFit="1" customWidth="1"/>
    <col min="10784" max="10784" width="9.421875" style="1" bestFit="1" customWidth="1"/>
    <col min="10785" max="10788" width="9.140625" style="1" customWidth="1"/>
    <col min="10789" max="10789" width="9.421875" style="1" bestFit="1" customWidth="1"/>
    <col min="10790" max="10791" width="12.8515625" style="1" bestFit="1" customWidth="1"/>
    <col min="10792" max="10792" width="9.421875" style="1" bestFit="1" customWidth="1"/>
    <col min="10793" max="10796" width="9.140625" style="1" customWidth="1"/>
    <col min="10797" max="10797" width="9.421875" style="1" bestFit="1" customWidth="1"/>
    <col min="10798" max="10799" width="12.8515625" style="1" bestFit="1" customWidth="1"/>
    <col min="10800" max="10800" width="9.421875" style="1" bestFit="1" customWidth="1"/>
    <col min="10801" max="10804" width="9.140625" style="1" customWidth="1"/>
    <col min="10805" max="10805" width="9.421875" style="1" bestFit="1" customWidth="1"/>
    <col min="10806" max="10807" width="12.8515625" style="1" bestFit="1" customWidth="1"/>
    <col min="10808" max="10808" width="9.421875" style="1" bestFit="1" customWidth="1"/>
    <col min="10809" max="10812" width="9.140625" style="1" customWidth="1"/>
    <col min="10813" max="10813" width="9.421875" style="1" bestFit="1" customWidth="1"/>
    <col min="10814" max="10815" width="12.8515625" style="1" bestFit="1" customWidth="1"/>
    <col min="10816" max="10816" width="9.421875" style="1" bestFit="1" customWidth="1"/>
    <col min="10817" max="10820" width="9.140625" style="1" customWidth="1"/>
    <col min="10821" max="10821" width="9.421875" style="1" bestFit="1" customWidth="1"/>
    <col min="10822" max="10823" width="12.8515625" style="1" bestFit="1" customWidth="1"/>
    <col min="10824" max="10824" width="9.421875" style="1" bestFit="1" customWidth="1"/>
    <col min="10825" max="10828" width="9.140625" style="1" customWidth="1"/>
    <col min="10829" max="10829" width="9.421875" style="1" bestFit="1" customWidth="1"/>
    <col min="10830" max="10831" width="12.8515625" style="1" bestFit="1" customWidth="1"/>
    <col min="10832" max="10832" width="9.421875" style="1" bestFit="1" customWidth="1"/>
    <col min="10833" max="10836" width="9.140625" style="1" customWidth="1"/>
    <col min="10837" max="10837" width="9.421875" style="1" bestFit="1" customWidth="1"/>
    <col min="10838" max="10839" width="12.8515625" style="1" bestFit="1" customWidth="1"/>
    <col min="10840" max="10840" width="9.421875" style="1" bestFit="1" customWidth="1"/>
    <col min="10841" max="10844" width="9.140625" style="1" customWidth="1"/>
    <col min="10845" max="10845" width="9.421875" style="1" bestFit="1" customWidth="1"/>
    <col min="10846" max="10847" width="12.8515625" style="1" bestFit="1" customWidth="1"/>
    <col min="10848" max="10848" width="9.421875" style="1" bestFit="1" customWidth="1"/>
    <col min="10849" max="10852" width="9.140625" style="1" customWidth="1"/>
    <col min="10853" max="10853" width="9.421875" style="1" bestFit="1" customWidth="1"/>
    <col min="10854" max="10855" width="12.8515625" style="1" bestFit="1" customWidth="1"/>
    <col min="10856" max="10856" width="9.421875" style="1" bestFit="1" customWidth="1"/>
    <col min="10857" max="10860" width="9.140625" style="1" customWidth="1"/>
    <col min="10861" max="10861" width="9.421875" style="1" bestFit="1" customWidth="1"/>
    <col min="10862" max="10863" width="12.8515625" style="1" bestFit="1" customWidth="1"/>
    <col min="10864" max="10864" width="9.421875" style="1" bestFit="1" customWidth="1"/>
    <col min="10865" max="10868" width="9.140625" style="1" customWidth="1"/>
    <col min="10869" max="10869" width="9.421875" style="1" bestFit="1" customWidth="1"/>
    <col min="10870" max="10871" width="12.8515625" style="1" bestFit="1" customWidth="1"/>
    <col min="10872" max="10872" width="9.421875" style="1" bestFit="1" customWidth="1"/>
    <col min="10873" max="10876" width="9.140625" style="1" customWidth="1"/>
    <col min="10877" max="10877" width="9.421875" style="1" bestFit="1" customWidth="1"/>
    <col min="10878" max="10879" width="12.8515625" style="1" bestFit="1" customWidth="1"/>
    <col min="10880" max="10880" width="9.421875" style="1" bestFit="1" customWidth="1"/>
    <col min="10881" max="10884" width="9.140625" style="1" customWidth="1"/>
    <col min="10885" max="10885" width="9.421875" style="1" bestFit="1" customWidth="1"/>
    <col min="10886" max="10887" width="12.8515625" style="1" bestFit="1" customWidth="1"/>
    <col min="10888" max="10888" width="9.421875" style="1" bestFit="1" customWidth="1"/>
    <col min="10889" max="10892" width="9.140625" style="1" customWidth="1"/>
    <col min="10893" max="10893" width="9.421875" style="1" bestFit="1" customWidth="1"/>
    <col min="10894" max="10895" width="12.8515625" style="1" bestFit="1" customWidth="1"/>
    <col min="10896" max="10896" width="9.421875" style="1" bestFit="1" customWidth="1"/>
    <col min="10897" max="10900" width="9.140625" style="1" customWidth="1"/>
    <col min="10901" max="10901" width="9.421875" style="1" bestFit="1" customWidth="1"/>
    <col min="10902" max="10903" width="12.8515625" style="1" bestFit="1" customWidth="1"/>
    <col min="10904" max="10904" width="9.421875" style="1" bestFit="1" customWidth="1"/>
    <col min="10905" max="10908" width="9.140625" style="1" customWidth="1"/>
    <col min="10909" max="10909" width="9.421875" style="1" bestFit="1" customWidth="1"/>
    <col min="10910" max="10911" width="12.8515625" style="1" bestFit="1" customWidth="1"/>
    <col min="10912" max="10912" width="9.421875" style="1" bestFit="1" customWidth="1"/>
    <col min="10913" max="10916" width="9.140625" style="1" customWidth="1"/>
    <col min="10917" max="10917" width="9.421875" style="1" bestFit="1" customWidth="1"/>
    <col min="10918" max="10919" width="12.8515625" style="1" bestFit="1" customWidth="1"/>
    <col min="10920" max="10920" width="9.421875" style="1" bestFit="1" customWidth="1"/>
    <col min="10921" max="10924" width="9.140625" style="1" customWidth="1"/>
    <col min="10925" max="10925" width="9.421875" style="1" bestFit="1" customWidth="1"/>
    <col min="10926" max="10927" width="12.8515625" style="1" bestFit="1" customWidth="1"/>
    <col min="10928" max="10928" width="9.421875" style="1" bestFit="1" customWidth="1"/>
    <col min="10929" max="10932" width="9.140625" style="1" customWidth="1"/>
    <col min="10933" max="10933" width="9.421875" style="1" bestFit="1" customWidth="1"/>
    <col min="10934" max="10935" width="12.8515625" style="1" bestFit="1" customWidth="1"/>
    <col min="10936" max="10936" width="9.421875" style="1" bestFit="1" customWidth="1"/>
    <col min="10937" max="10940" width="9.140625" style="1" customWidth="1"/>
    <col min="10941" max="10941" width="9.421875" style="1" bestFit="1" customWidth="1"/>
    <col min="10942" max="10943" width="12.8515625" style="1" bestFit="1" customWidth="1"/>
    <col min="10944" max="10944" width="9.421875" style="1" bestFit="1" customWidth="1"/>
    <col min="10945" max="10948" width="9.140625" style="1" customWidth="1"/>
    <col min="10949" max="10949" width="9.421875" style="1" bestFit="1" customWidth="1"/>
    <col min="10950" max="10951" width="12.8515625" style="1" bestFit="1" customWidth="1"/>
    <col min="10952" max="10952" width="9.421875" style="1" bestFit="1" customWidth="1"/>
    <col min="10953" max="10956" width="9.140625" style="1" customWidth="1"/>
    <col min="10957" max="10957" width="9.421875" style="1" bestFit="1" customWidth="1"/>
    <col min="10958" max="10959" width="12.8515625" style="1" bestFit="1" customWidth="1"/>
    <col min="10960" max="10960" width="9.421875" style="1" bestFit="1" customWidth="1"/>
    <col min="10961" max="10964" width="9.140625" style="1" customWidth="1"/>
    <col min="10965" max="10965" width="9.421875" style="1" bestFit="1" customWidth="1"/>
    <col min="10966" max="10967" width="12.8515625" style="1" bestFit="1" customWidth="1"/>
    <col min="10968" max="10968" width="9.421875" style="1" bestFit="1" customWidth="1"/>
    <col min="10969" max="10972" width="9.140625" style="1" customWidth="1"/>
    <col min="10973" max="10973" width="9.421875" style="1" bestFit="1" customWidth="1"/>
    <col min="10974" max="10975" width="12.8515625" style="1" bestFit="1" customWidth="1"/>
    <col min="10976" max="10976" width="9.421875" style="1" bestFit="1" customWidth="1"/>
    <col min="10977" max="10980" width="9.140625" style="1" customWidth="1"/>
    <col min="10981" max="10981" width="9.421875" style="1" bestFit="1" customWidth="1"/>
    <col min="10982" max="10983" width="12.8515625" style="1" bestFit="1" customWidth="1"/>
    <col min="10984" max="10984" width="9.421875" style="1" bestFit="1" customWidth="1"/>
    <col min="10985" max="10988" width="9.140625" style="1" customWidth="1"/>
    <col min="10989" max="10989" width="9.421875" style="1" bestFit="1" customWidth="1"/>
    <col min="10990" max="10991" width="12.8515625" style="1" bestFit="1" customWidth="1"/>
    <col min="10992" max="10992" width="9.421875" style="1" bestFit="1" customWidth="1"/>
    <col min="10993" max="10996" width="9.140625" style="1" customWidth="1"/>
    <col min="10997" max="10997" width="9.421875" style="1" bestFit="1" customWidth="1"/>
    <col min="10998" max="10999" width="12.8515625" style="1" bestFit="1" customWidth="1"/>
    <col min="11000" max="11000" width="9.421875" style="1" bestFit="1" customWidth="1"/>
    <col min="11001" max="11004" width="9.140625" style="1" customWidth="1"/>
    <col min="11005" max="11005" width="11.57421875" style="1" customWidth="1"/>
    <col min="11006" max="11006" width="16.00390625" style="1" customWidth="1"/>
    <col min="11007" max="11007" width="86.57421875" style="1" customWidth="1"/>
    <col min="11008" max="11008" width="10.140625" style="1" customWidth="1"/>
    <col min="11009" max="11009" width="18.28125" style="1" customWidth="1"/>
    <col min="11010" max="11011" width="9.140625" style="1" hidden="1" customWidth="1"/>
    <col min="11012" max="11012" width="21.421875" style="1" customWidth="1"/>
    <col min="11013" max="11014" width="9.140625" style="1" hidden="1" customWidth="1"/>
    <col min="11015" max="11015" width="25.7109375" style="1" customWidth="1"/>
    <col min="11016" max="11016" width="9.140625" style="1" hidden="1" customWidth="1"/>
    <col min="11017" max="11017" width="4.7109375" style="1" customWidth="1"/>
    <col min="11018" max="11024" width="9.140625" style="1" hidden="1" customWidth="1"/>
    <col min="11025" max="11025" width="15.57421875" style="1" customWidth="1"/>
    <col min="11026" max="11026" width="18.7109375" style="1" customWidth="1"/>
    <col min="11027" max="11027" width="25.7109375" style="1" customWidth="1"/>
    <col min="11028" max="11028" width="15.57421875" style="1" customWidth="1"/>
    <col min="11029" max="11029" width="18.7109375" style="1" customWidth="1"/>
    <col min="11030" max="11030" width="25.7109375" style="1" customWidth="1"/>
    <col min="11031" max="11031" width="15.57421875" style="1" customWidth="1"/>
    <col min="11032" max="11032" width="18.7109375" style="1" customWidth="1"/>
    <col min="11033" max="11033" width="25.7109375" style="1" customWidth="1"/>
    <col min="11034" max="11034" width="9.140625" style="1" customWidth="1"/>
    <col min="11035" max="11035" width="17.421875" style="1" customWidth="1"/>
    <col min="11036" max="11036" width="9.140625" style="1" customWidth="1"/>
    <col min="11037" max="11037" width="9.421875" style="1" bestFit="1" customWidth="1"/>
    <col min="11038" max="11039" width="12.8515625" style="1" bestFit="1" customWidth="1"/>
    <col min="11040" max="11040" width="9.421875" style="1" bestFit="1" customWidth="1"/>
    <col min="11041" max="11044" width="9.140625" style="1" customWidth="1"/>
    <col min="11045" max="11045" width="9.421875" style="1" bestFit="1" customWidth="1"/>
    <col min="11046" max="11047" width="12.8515625" style="1" bestFit="1" customWidth="1"/>
    <col min="11048" max="11048" width="9.421875" style="1" bestFit="1" customWidth="1"/>
    <col min="11049" max="11052" width="9.140625" style="1" customWidth="1"/>
    <col min="11053" max="11053" width="9.421875" style="1" bestFit="1" customWidth="1"/>
    <col min="11054" max="11055" width="12.8515625" style="1" bestFit="1" customWidth="1"/>
    <col min="11056" max="11056" width="9.421875" style="1" bestFit="1" customWidth="1"/>
    <col min="11057" max="11060" width="9.140625" style="1" customWidth="1"/>
    <col min="11061" max="11061" width="9.421875" style="1" bestFit="1" customWidth="1"/>
    <col min="11062" max="11063" width="12.8515625" style="1" bestFit="1" customWidth="1"/>
    <col min="11064" max="11064" width="9.421875" style="1" bestFit="1" customWidth="1"/>
    <col min="11065" max="11068" width="9.140625" style="1" customWidth="1"/>
    <col min="11069" max="11069" width="9.421875" style="1" bestFit="1" customWidth="1"/>
    <col min="11070" max="11071" width="12.8515625" style="1" bestFit="1" customWidth="1"/>
    <col min="11072" max="11072" width="9.421875" style="1" bestFit="1" customWidth="1"/>
    <col min="11073" max="11076" width="9.140625" style="1" customWidth="1"/>
    <col min="11077" max="11077" width="9.421875" style="1" bestFit="1" customWidth="1"/>
    <col min="11078" max="11079" width="12.8515625" style="1" bestFit="1" customWidth="1"/>
    <col min="11080" max="11080" width="9.421875" style="1" bestFit="1" customWidth="1"/>
    <col min="11081" max="11084" width="9.140625" style="1" customWidth="1"/>
    <col min="11085" max="11085" width="9.421875" style="1" bestFit="1" customWidth="1"/>
    <col min="11086" max="11087" width="12.8515625" style="1" bestFit="1" customWidth="1"/>
    <col min="11088" max="11088" width="9.421875" style="1" bestFit="1" customWidth="1"/>
    <col min="11089" max="11092" width="9.140625" style="1" customWidth="1"/>
    <col min="11093" max="11093" width="9.421875" style="1" bestFit="1" customWidth="1"/>
    <col min="11094" max="11095" width="12.8515625" style="1" bestFit="1" customWidth="1"/>
    <col min="11096" max="11096" width="9.421875" style="1" bestFit="1" customWidth="1"/>
    <col min="11097" max="11100" width="9.140625" style="1" customWidth="1"/>
    <col min="11101" max="11101" width="9.421875" style="1" bestFit="1" customWidth="1"/>
    <col min="11102" max="11103" width="12.8515625" style="1" bestFit="1" customWidth="1"/>
    <col min="11104" max="11104" width="9.421875" style="1" bestFit="1" customWidth="1"/>
    <col min="11105" max="11108" width="9.140625" style="1" customWidth="1"/>
    <col min="11109" max="11109" width="9.421875" style="1" bestFit="1" customWidth="1"/>
    <col min="11110" max="11111" width="12.8515625" style="1" bestFit="1" customWidth="1"/>
    <col min="11112" max="11112" width="9.421875" style="1" bestFit="1" customWidth="1"/>
    <col min="11113" max="11116" width="9.140625" style="1" customWidth="1"/>
    <col min="11117" max="11117" width="9.421875" style="1" bestFit="1" customWidth="1"/>
    <col min="11118" max="11119" width="12.8515625" style="1" bestFit="1" customWidth="1"/>
    <col min="11120" max="11120" width="9.421875" style="1" bestFit="1" customWidth="1"/>
    <col min="11121" max="11124" width="9.140625" style="1" customWidth="1"/>
    <col min="11125" max="11125" width="9.421875" style="1" bestFit="1" customWidth="1"/>
    <col min="11126" max="11127" width="12.8515625" style="1" bestFit="1" customWidth="1"/>
    <col min="11128" max="11128" width="9.421875" style="1" bestFit="1" customWidth="1"/>
    <col min="11129" max="11132" width="9.140625" style="1" customWidth="1"/>
    <col min="11133" max="11133" width="9.421875" style="1" bestFit="1" customWidth="1"/>
    <col min="11134" max="11135" width="12.8515625" style="1" bestFit="1" customWidth="1"/>
    <col min="11136" max="11136" width="9.421875" style="1" bestFit="1" customWidth="1"/>
    <col min="11137" max="11140" width="9.140625" style="1" customWidth="1"/>
    <col min="11141" max="11141" width="9.421875" style="1" bestFit="1" customWidth="1"/>
    <col min="11142" max="11143" width="12.8515625" style="1" bestFit="1" customWidth="1"/>
    <col min="11144" max="11144" width="9.421875" style="1" bestFit="1" customWidth="1"/>
    <col min="11145" max="11148" width="9.140625" style="1" customWidth="1"/>
    <col min="11149" max="11149" width="9.421875" style="1" bestFit="1" customWidth="1"/>
    <col min="11150" max="11151" width="12.8515625" style="1" bestFit="1" customWidth="1"/>
    <col min="11152" max="11152" width="9.421875" style="1" bestFit="1" customWidth="1"/>
    <col min="11153" max="11156" width="9.140625" style="1" customWidth="1"/>
    <col min="11157" max="11157" width="9.421875" style="1" bestFit="1" customWidth="1"/>
    <col min="11158" max="11159" width="12.8515625" style="1" bestFit="1" customWidth="1"/>
    <col min="11160" max="11160" width="9.421875" style="1" bestFit="1" customWidth="1"/>
    <col min="11161" max="11164" width="9.140625" style="1" customWidth="1"/>
    <col min="11165" max="11165" width="9.421875" style="1" bestFit="1" customWidth="1"/>
    <col min="11166" max="11167" width="12.8515625" style="1" bestFit="1" customWidth="1"/>
    <col min="11168" max="11168" width="9.421875" style="1" bestFit="1" customWidth="1"/>
    <col min="11169" max="11172" width="9.140625" style="1" customWidth="1"/>
    <col min="11173" max="11173" width="9.421875" style="1" bestFit="1" customWidth="1"/>
    <col min="11174" max="11175" width="12.8515625" style="1" bestFit="1" customWidth="1"/>
    <col min="11176" max="11176" width="9.421875" style="1" bestFit="1" customWidth="1"/>
    <col min="11177" max="11180" width="9.140625" style="1" customWidth="1"/>
    <col min="11181" max="11181" width="9.421875" style="1" bestFit="1" customWidth="1"/>
    <col min="11182" max="11183" width="12.8515625" style="1" bestFit="1" customWidth="1"/>
    <col min="11184" max="11184" width="9.421875" style="1" bestFit="1" customWidth="1"/>
    <col min="11185" max="11188" width="9.140625" style="1" customWidth="1"/>
    <col min="11189" max="11189" width="9.421875" style="1" bestFit="1" customWidth="1"/>
    <col min="11190" max="11191" width="12.8515625" style="1" bestFit="1" customWidth="1"/>
    <col min="11192" max="11192" width="9.421875" style="1" bestFit="1" customWidth="1"/>
    <col min="11193" max="11196" width="9.140625" style="1" customWidth="1"/>
    <col min="11197" max="11197" width="9.421875" style="1" bestFit="1" customWidth="1"/>
    <col min="11198" max="11199" width="12.8515625" style="1" bestFit="1" customWidth="1"/>
    <col min="11200" max="11200" width="9.421875" style="1" bestFit="1" customWidth="1"/>
    <col min="11201" max="11204" width="9.140625" style="1" customWidth="1"/>
    <col min="11205" max="11205" width="9.421875" style="1" bestFit="1" customWidth="1"/>
    <col min="11206" max="11207" width="12.8515625" style="1" bestFit="1" customWidth="1"/>
    <col min="11208" max="11208" width="9.421875" style="1" bestFit="1" customWidth="1"/>
    <col min="11209" max="11212" width="9.140625" style="1" customWidth="1"/>
    <col min="11213" max="11213" width="9.421875" style="1" bestFit="1" customWidth="1"/>
    <col min="11214" max="11215" width="12.8515625" style="1" bestFit="1" customWidth="1"/>
    <col min="11216" max="11216" width="9.421875" style="1" bestFit="1" customWidth="1"/>
    <col min="11217" max="11220" width="9.140625" style="1" customWidth="1"/>
    <col min="11221" max="11221" width="9.421875" style="1" bestFit="1" customWidth="1"/>
    <col min="11222" max="11223" width="12.8515625" style="1" bestFit="1" customWidth="1"/>
    <col min="11224" max="11224" width="9.421875" style="1" bestFit="1" customWidth="1"/>
    <col min="11225" max="11228" width="9.140625" style="1" customWidth="1"/>
    <col min="11229" max="11229" width="9.421875" style="1" bestFit="1" customWidth="1"/>
    <col min="11230" max="11231" width="12.8515625" style="1" bestFit="1" customWidth="1"/>
    <col min="11232" max="11232" width="9.421875" style="1" bestFit="1" customWidth="1"/>
    <col min="11233" max="11236" width="9.140625" style="1" customWidth="1"/>
    <col min="11237" max="11237" width="9.421875" style="1" bestFit="1" customWidth="1"/>
    <col min="11238" max="11239" width="12.8515625" style="1" bestFit="1" customWidth="1"/>
    <col min="11240" max="11240" width="9.421875" style="1" bestFit="1" customWidth="1"/>
    <col min="11241" max="11244" width="9.140625" style="1" customWidth="1"/>
    <col min="11245" max="11245" width="9.421875" style="1" bestFit="1" customWidth="1"/>
    <col min="11246" max="11247" width="12.8515625" style="1" bestFit="1" customWidth="1"/>
    <col min="11248" max="11248" width="9.421875" style="1" bestFit="1" customWidth="1"/>
    <col min="11249" max="11252" width="9.140625" style="1" customWidth="1"/>
    <col min="11253" max="11253" width="9.421875" style="1" bestFit="1" customWidth="1"/>
    <col min="11254" max="11255" width="12.8515625" style="1" bestFit="1" customWidth="1"/>
    <col min="11256" max="11256" width="9.421875" style="1" bestFit="1" customWidth="1"/>
    <col min="11257" max="11260" width="9.140625" style="1" customWidth="1"/>
    <col min="11261" max="11261" width="11.57421875" style="1" customWidth="1"/>
    <col min="11262" max="11262" width="16.00390625" style="1" customWidth="1"/>
    <col min="11263" max="11263" width="86.57421875" style="1" customWidth="1"/>
    <col min="11264" max="11264" width="10.140625" style="1" customWidth="1"/>
    <col min="11265" max="11265" width="18.28125" style="1" customWidth="1"/>
    <col min="11266" max="11267" width="9.140625" style="1" hidden="1" customWidth="1"/>
    <col min="11268" max="11268" width="21.421875" style="1" customWidth="1"/>
    <col min="11269" max="11270" width="9.140625" style="1" hidden="1" customWidth="1"/>
    <col min="11271" max="11271" width="25.7109375" style="1" customWidth="1"/>
    <col min="11272" max="11272" width="9.140625" style="1" hidden="1" customWidth="1"/>
    <col min="11273" max="11273" width="4.7109375" style="1" customWidth="1"/>
    <col min="11274" max="11280" width="9.140625" style="1" hidden="1" customWidth="1"/>
    <col min="11281" max="11281" width="15.57421875" style="1" customWidth="1"/>
    <col min="11282" max="11282" width="18.7109375" style="1" customWidth="1"/>
    <col min="11283" max="11283" width="25.7109375" style="1" customWidth="1"/>
    <col min="11284" max="11284" width="15.57421875" style="1" customWidth="1"/>
    <col min="11285" max="11285" width="18.7109375" style="1" customWidth="1"/>
    <col min="11286" max="11286" width="25.7109375" style="1" customWidth="1"/>
    <col min="11287" max="11287" width="15.57421875" style="1" customWidth="1"/>
    <col min="11288" max="11288" width="18.7109375" style="1" customWidth="1"/>
    <col min="11289" max="11289" width="25.7109375" style="1" customWidth="1"/>
    <col min="11290" max="11290" width="9.140625" style="1" customWidth="1"/>
    <col min="11291" max="11291" width="17.421875" style="1" customWidth="1"/>
    <col min="11292" max="11292" width="9.140625" style="1" customWidth="1"/>
    <col min="11293" max="11293" width="9.421875" style="1" bestFit="1" customWidth="1"/>
    <col min="11294" max="11295" width="12.8515625" style="1" bestFit="1" customWidth="1"/>
    <col min="11296" max="11296" width="9.421875" style="1" bestFit="1" customWidth="1"/>
    <col min="11297" max="11300" width="9.140625" style="1" customWidth="1"/>
    <col min="11301" max="11301" width="9.421875" style="1" bestFit="1" customWidth="1"/>
    <col min="11302" max="11303" width="12.8515625" style="1" bestFit="1" customWidth="1"/>
    <col min="11304" max="11304" width="9.421875" style="1" bestFit="1" customWidth="1"/>
    <col min="11305" max="11308" width="9.140625" style="1" customWidth="1"/>
    <col min="11309" max="11309" width="9.421875" style="1" bestFit="1" customWidth="1"/>
    <col min="11310" max="11311" width="12.8515625" style="1" bestFit="1" customWidth="1"/>
    <col min="11312" max="11312" width="9.421875" style="1" bestFit="1" customWidth="1"/>
    <col min="11313" max="11316" width="9.140625" style="1" customWidth="1"/>
    <col min="11317" max="11317" width="9.421875" style="1" bestFit="1" customWidth="1"/>
    <col min="11318" max="11319" width="12.8515625" style="1" bestFit="1" customWidth="1"/>
    <col min="11320" max="11320" width="9.421875" style="1" bestFit="1" customWidth="1"/>
    <col min="11321" max="11324" width="9.140625" style="1" customWidth="1"/>
    <col min="11325" max="11325" width="9.421875" style="1" bestFit="1" customWidth="1"/>
    <col min="11326" max="11327" width="12.8515625" style="1" bestFit="1" customWidth="1"/>
    <col min="11328" max="11328" width="9.421875" style="1" bestFit="1" customWidth="1"/>
    <col min="11329" max="11332" width="9.140625" style="1" customWidth="1"/>
    <col min="11333" max="11333" width="9.421875" style="1" bestFit="1" customWidth="1"/>
    <col min="11334" max="11335" width="12.8515625" style="1" bestFit="1" customWidth="1"/>
    <col min="11336" max="11336" width="9.421875" style="1" bestFit="1" customWidth="1"/>
    <col min="11337" max="11340" width="9.140625" style="1" customWidth="1"/>
    <col min="11341" max="11341" width="9.421875" style="1" bestFit="1" customWidth="1"/>
    <col min="11342" max="11343" width="12.8515625" style="1" bestFit="1" customWidth="1"/>
    <col min="11344" max="11344" width="9.421875" style="1" bestFit="1" customWidth="1"/>
    <col min="11345" max="11348" width="9.140625" style="1" customWidth="1"/>
    <col min="11349" max="11349" width="9.421875" style="1" bestFit="1" customWidth="1"/>
    <col min="11350" max="11351" width="12.8515625" style="1" bestFit="1" customWidth="1"/>
    <col min="11352" max="11352" width="9.421875" style="1" bestFit="1" customWidth="1"/>
    <col min="11353" max="11356" width="9.140625" style="1" customWidth="1"/>
    <col min="11357" max="11357" width="9.421875" style="1" bestFit="1" customWidth="1"/>
    <col min="11358" max="11359" width="12.8515625" style="1" bestFit="1" customWidth="1"/>
    <col min="11360" max="11360" width="9.421875" style="1" bestFit="1" customWidth="1"/>
    <col min="11361" max="11364" width="9.140625" style="1" customWidth="1"/>
    <col min="11365" max="11365" width="9.421875" style="1" bestFit="1" customWidth="1"/>
    <col min="11366" max="11367" width="12.8515625" style="1" bestFit="1" customWidth="1"/>
    <col min="11368" max="11368" width="9.421875" style="1" bestFit="1" customWidth="1"/>
    <col min="11369" max="11372" width="9.140625" style="1" customWidth="1"/>
    <col min="11373" max="11373" width="9.421875" style="1" bestFit="1" customWidth="1"/>
    <col min="11374" max="11375" width="12.8515625" style="1" bestFit="1" customWidth="1"/>
    <col min="11376" max="11376" width="9.421875" style="1" bestFit="1" customWidth="1"/>
    <col min="11377" max="11380" width="9.140625" style="1" customWidth="1"/>
    <col min="11381" max="11381" width="9.421875" style="1" bestFit="1" customWidth="1"/>
    <col min="11382" max="11383" width="12.8515625" style="1" bestFit="1" customWidth="1"/>
    <col min="11384" max="11384" width="9.421875" style="1" bestFit="1" customWidth="1"/>
    <col min="11385" max="11388" width="9.140625" style="1" customWidth="1"/>
    <col min="11389" max="11389" width="9.421875" style="1" bestFit="1" customWidth="1"/>
    <col min="11390" max="11391" width="12.8515625" style="1" bestFit="1" customWidth="1"/>
    <col min="11392" max="11392" width="9.421875" style="1" bestFit="1" customWidth="1"/>
    <col min="11393" max="11396" width="9.140625" style="1" customWidth="1"/>
    <col min="11397" max="11397" width="9.421875" style="1" bestFit="1" customWidth="1"/>
    <col min="11398" max="11399" width="12.8515625" style="1" bestFit="1" customWidth="1"/>
    <col min="11400" max="11400" width="9.421875" style="1" bestFit="1" customWidth="1"/>
    <col min="11401" max="11404" width="9.140625" style="1" customWidth="1"/>
    <col min="11405" max="11405" width="9.421875" style="1" bestFit="1" customWidth="1"/>
    <col min="11406" max="11407" width="12.8515625" style="1" bestFit="1" customWidth="1"/>
    <col min="11408" max="11408" width="9.421875" style="1" bestFit="1" customWidth="1"/>
    <col min="11409" max="11412" width="9.140625" style="1" customWidth="1"/>
    <col min="11413" max="11413" width="9.421875" style="1" bestFit="1" customWidth="1"/>
    <col min="11414" max="11415" width="12.8515625" style="1" bestFit="1" customWidth="1"/>
    <col min="11416" max="11416" width="9.421875" style="1" bestFit="1" customWidth="1"/>
    <col min="11417" max="11420" width="9.140625" style="1" customWidth="1"/>
    <col min="11421" max="11421" width="9.421875" style="1" bestFit="1" customWidth="1"/>
    <col min="11422" max="11423" width="12.8515625" style="1" bestFit="1" customWidth="1"/>
    <col min="11424" max="11424" width="9.421875" style="1" bestFit="1" customWidth="1"/>
    <col min="11425" max="11428" width="9.140625" style="1" customWidth="1"/>
    <col min="11429" max="11429" width="9.421875" style="1" bestFit="1" customWidth="1"/>
    <col min="11430" max="11431" width="12.8515625" style="1" bestFit="1" customWidth="1"/>
    <col min="11432" max="11432" width="9.421875" style="1" bestFit="1" customWidth="1"/>
    <col min="11433" max="11436" width="9.140625" style="1" customWidth="1"/>
    <col min="11437" max="11437" width="9.421875" style="1" bestFit="1" customWidth="1"/>
    <col min="11438" max="11439" width="12.8515625" style="1" bestFit="1" customWidth="1"/>
    <col min="11440" max="11440" width="9.421875" style="1" bestFit="1" customWidth="1"/>
    <col min="11441" max="11444" width="9.140625" style="1" customWidth="1"/>
    <col min="11445" max="11445" width="9.421875" style="1" bestFit="1" customWidth="1"/>
    <col min="11446" max="11447" width="12.8515625" style="1" bestFit="1" customWidth="1"/>
    <col min="11448" max="11448" width="9.421875" style="1" bestFit="1" customWidth="1"/>
    <col min="11449" max="11452" width="9.140625" style="1" customWidth="1"/>
    <col min="11453" max="11453" width="9.421875" style="1" bestFit="1" customWidth="1"/>
    <col min="11454" max="11455" width="12.8515625" style="1" bestFit="1" customWidth="1"/>
    <col min="11456" max="11456" width="9.421875" style="1" bestFit="1" customWidth="1"/>
    <col min="11457" max="11460" width="9.140625" style="1" customWidth="1"/>
    <col min="11461" max="11461" width="9.421875" style="1" bestFit="1" customWidth="1"/>
    <col min="11462" max="11463" width="12.8515625" style="1" bestFit="1" customWidth="1"/>
    <col min="11464" max="11464" width="9.421875" style="1" bestFit="1" customWidth="1"/>
    <col min="11465" max="11468" width="9.140625" style="1" customWidth="1"/>
    <col min="11469" max="11469" width="9.421875" style="1" bestFit="1" customWidth="1"/>
    <col min="11470" max="11471" width="12.8515625" style="1" bestFit="1" customWidth="1"/>
    <col min="11472" max="11472" width="9.421875" style="1" bestFit="1" customWidth="1"/>
    <col min="11473" max="11476" width="9.140625" style="1" customWidth="1"/>
    <col min="11477" max="11477" width="9.421875" style="1" bestFit="1" customWidth="1"/>
    <col min="11478" max="11479" width="12.8515625" style="1" bestFit="1" customWidth="1"/>
    <col min="11480" max="11480" width="9.421875" style="1" bestFit="1" customWidth="1"/>
    <col min="11481" max="11484" width="9.140625" style="1" customWidth="1"/>
    <col min="11485" max="11485" width="9.421875" style="1" bestFit="1" customWidth="1"/>
    <col min="11486" max="11487" width="12.8515625" style="1" bestFit="1" customWidth="1"/>
    <col min="11488" max="11488" width="9.421875" style="1" bestFit="1" customWidth="1"/>
    <col min="11489" max="11492" width="9.140625" style="1" customWidth="1"/>
    <col min="11493" max="11493" width="9.421875" style="1" bestFit="1" customWidth="1"/>
    <col min="11494" max="11495" width="12.8515625" style="1" bestFit="1" customWidth="1"/>
    <col min="11496" max="11496" width="9.421875" style="1" bestFit="1" customWidth="1"/>
    <col min="11497" max="11500" width="9.140625" style="1" customWidth="1"/>
    <col min="11501" max="11501" width="9.421875" style="1" bestFit="1" customWidth="1"/>
    <col min="11502" max="11503" width="12.8515625" style="1" bestFit="1" customWidth="1"/>
    <col min="11504" max="11504" width="9.421875" style="1" bestFit="1" customWidth="1"/>
    <col min="11505" max="11508" width="9.140625" style="1" customWidth="1"/>
    <col min="11509" max="11509" width="9.421875" style="1" bestFit="1" customWidth="1"/>
    <col min="11510" max="11511" width="12.8515625" style="1" bestFit="1" customWidth="1"/>
    <col min="11512" max="11512" width="9.421875" style="1" bestFit="1" customWidth="1"/>
    <col min="11513" max="11516" width="9.140625" style="1" customWidth="1"/>
    <col min="11517" max="11517" width="11.57421875" style="1" customWidth="1"/>
    <col min="11518" max="11518" width="16.00390625" style="1" customWidth="1"/>
    <col min="11519" max="11519" width="86.57421875" style="1" customWidth="1"/>
    <col min="11520" max="11520" width="10.140625" style="1" customWidth="1"/>
    <col min="11521" max="11521" width="18.28125" style="1" customWidth="1"/>
    <col min="11522" max="11523" width="9.140625" style="1" hidden="1" customWidth="1"/>
    <col min="11524" max="11524" width="21.421875" style="1" customWidth="1"/>
    <col min="11525" max="11526" width="9.140625" style="1" hidden="1" customWidth="1"/>
    <col min="11527" max="11527" width="25.7109375" style="1" customWidth="1"/>
    <col min="11528" max="11528" width="9.140625" style="1" hidden="1" customWidth="1"/>
    <col min="11529" max="11529" width="4.7109375" style="1" customWidth="1"/>
    <col min="11530" max="11536" width="9.140625" style="1" hidden="1" customWidth="1"/>
    <col min="11537" max="11537" width="15.57421875" style="1" customWidth="1"/>
    <col min="11538" max="11538" width="18.7109375" style="1" customWidth="1"/>
    <col min="11539" max="11539" width="25.7109375" style="1" customWidth="1"/>
    <col min="11540" max="11540" width="15.57421875" style="1" customWidth="1"/>
    <col min="11541" max="11541" width="18.7109375" style="1" customWidth="1"/>
    <col min="11542" max="11542" width="25.7109375" style="1" customWidth="1"/>
    <col min="11543" max="11543" width="15.57421875" style="1" customWidth="1"/>
    <col min="11544" max="11544" width="18.7109375" style="1" customWidth="1"/>
    <col min="11545" max="11545" width="25.7109375" style="1" customWidth="1"/>
    <col min="11546" max="11546" width="9.140625" style="1" customWidth="1"/>
    <col min="11547" max="11547" width="17.421875" style="1" customWidth="1"/>
    <col min="11548" max="11548" width="9.140625" style="1" customWidth="1"/>
    <col min="11549" max="11549" width="9.421875" style="1" bestFit="1" customWidth="1"/>
    <col min="11550" max="11551" width="12.8515625" style="1" bestFit="1" customWidth="1"/>
    <col min="11552" max="11552" width="9.421875" style="1" bestFit="1" customWidth="1"/>
    <col min="11553" max="11556" width="9.140625" style="1" customWidth="1"/>
    <col min="11557" max="11557" width="9.421875" style="1" bestFit="1" customWidth="1"/>
    <col min="11558" max="11559" width="12.8515625" style="1" bestFit="1" customWidth="1"/>
    <col min="11560" max="11560" width="9.421875" style="1" bestFit="1" customWidth="1"/>
    <col min="11561" max="11564" width="9.140625" style="1" customWidth="1"/>
    <col min="11565" max="11565" width="9.421875" style="1" bestFit="1" customWidth="1"/>
    <col min="11566" max="11567" width="12.8515625" style="1" bestFit="1" customWidth="1"/>
    <col min="11568" max="11568" width="9.421875" style="1" bestFit="1" customWidth="1"/>
    <col min="11569" max="11572" width="9.140625" style="1" customWidth="1"/>
    <col min="11573" max="11573" width="9.421875" style="1" bestFit="1" customWidth="1"/>
    <col min="11574" max="11575" width="12.8515625" style="1" bestFit="1" customWidth="1"/>
    <col min="11576" max="11576" width="9.421875" style="1" bestFit="1" customWidth="1"/>
    <col min="11577" max="11580" width="9.140625" style="1" customWidth="1"/>
    <col min="11581" max="11581" width="9.421875" style="1" bestFit="1" customWidth="1"/>
    <col min="11582" max="11583" width="12.8515625" style="1" bestFit="1" customWidth="1"/>
    <col min="11584" max="11584" width="9.421875" style="1" bestFit="1" customWidth="1"/>
    <col min="11585" max="11588" width="9.140625" style="1" customWidth="1"/>
    <col min="11589" max="11589" width="9.421875" style="1" bestFit="1" customWidth="1"/>
    <col min="11590" max="11591" width="12.8515625" style="1" bestFit="1" customWidth="1"/>
    <col min="11592" max="11592" width="9.421875" style="1" bestFit="1" customWidth="1"/>
    <col min="11593" max="11596" width="9.140625" style="1" customWidth="1"/>
    <col min="11597" max="11597" width="9.421875" style="1" bestFit="1" customWidth="1"/>
    <col min="11598" max="11599" width="12.8515625" style="1" bestFit="1" customWidth="1"/>
    <col min="11600" max="11600" width="9.421875" style="1" bestFit="1" customWidth="1"/>
    <col min="11601" max="11604" width="9.140625" style="1" customWidth="1"/>
    <col min="11605" max="11605" width="9.421875" style="1" bestFit="1" customWidth="1"/>
    <col min="11606" max="11607" width="12.8515625" style="1" bestFit="1" customWidth="1"/>
    <col min="11608" max="11608" width="9.421875" style="1" bestFit="1" customWidth="1"/>
    <col min="11609" max="11612" width="9.140625" style="1" customWidth="1"/>
    <col min="11613" max="11613" width="9.421875" style="1" bestFit="1" customWidth="1"/>
    <col min="11614" max="11615" width="12.8515625" style="1" bestFit="1" customWidth="1"/>
    <col min="11616" max="11616" width="9.421875" style="1" bestFit="1" customWidth="1"/>
    <col min="11617" max="11620" width="9.140625" style="1" customWidth="1"/>
    <col min="11621" max="11621" width="9.421875" style="1" bestFit="1" customWidth="1"/>
    <col min="11622" max="11623" width="12.8515625" style="1" bestFit="1" customWidth="1"/>
    <col min="11624" max="11624" width="9.421875" style="1" bestFit="1" customWidth="1"/>
    <col min="11625" max="11628" width="9.140625" style="1" customWidth="1"/>
    <col min="11629" max="11629" width="9.421875" style="1" bestFit="1" customWidth="1"/>
    <col min="11630" max="11631" width="12.8515625" style="1" bestFit="1" customWidth="1"/>
    <col min="11632" max="11632" width="9.421875" style="1" bestFit="1" customWidth="1"/>
    <col min="11633" max="11636" width="9.140625" style="1" customWidth="1"/>
    <col min="11637" max="11637" width="9.421875" style="1" bestFit="1" customWidth="1"/>
    <col min="11638" max="11639" width="12.8515625" style="1" bestFit="1" customWidth="1"/>
    <col min="11640" max="11640" width="9.421875" style="1" bestFit="1" customWidth="1"/>
    <col min="11641" max="11644" width="9.140625" style="1" customWidth="1"/>
    <col min="11645" max="11645" width="9.421875" style="1" bestFit="1" customWidth="1"/>
    <col min="11646" max="11647" width="12.8515625" style="1" bestFit="1" customWidth="1"/>
    <col min="11648" max="11648" width="9.421875" style="1" bestFit="1" customWidth="1"/>
    <col min="11649" max="11652" width="9.140625" style="1" customWidth="1"/>
    <col min="11653" max="11653" width="9.421875" style="1" bestFit="1" customWidth="1"/>
    <col min="11654" max="11655" width="12.8515625" style="1" bestFit="1" customWidth="1"/>
    <col min="11656" max="11656" width="9.421875" style="1" bestFit="1" customWidth="1"/>
    <col min="11657" max="11660" width="9.140625" style="1" customWidth="1"/>
    <col min="11661" max="11661" width="9.421875" style="1" bestFit="1" customWidth="1"/>
    <col min="11662" max="11663" width="12.8515625" style="1" bestFit="1" customWidth="1"/>
    <col min="11664" max="11664" width="9.421875" style="1" bestFit="1" customWidth="1"/>
    <col min="11665" max="11668" width="9.140625" style="1" customWidth="1"/>
    <col min="11669" max="11669" width="9.421875" style="1" bestFit="1" customWidth="1"/>
    <col min="11670" max="11671" width="12.8515625" style="1" bestFit="1" customWidth="1"/>
    <col min="11672" max="11672" width="9.421875" style="1" bestFit="1" customWidth="1"/>
    <col min="11673" max="11676" width="9.140625" style="1" customWidth="1"/>
    <col min="11677" max="11677" width="9.421875" style="1" bestFit="1" customWidth="1"/>
    <col min="11678" max="11679" width="12.8515625" style="1" bestFit="1" customWidth="1"/>
    <col min="11680" max="11680" width="9.421875" style="1" bestFit="1" customWidth="1"/>
    <col min="11681" max="11684" width="9.140625" style="1" customWidth="1"/>
    <col min="11685" max="11685" width="9.421875" style="1" bestFit="1" customWidth="1"/>
    <col min="11686" max="11687" width="12.8515625" style="1" bestFit="1" customWidth="1"/>
    <col min="11688" max="11688" width="9.421875" style="1" bestFit="1" customWidth="1"/>
    <col min="11689" max="11692" width="9.140625" style="1" customWidth="1"/>
    <col min="11693" max="11693" width="9.421875" style="1" bestFit="1" customWidth="1"/>
    <col min="11694" max="11695" width="12.8515625" style="1" bestFit="1" customWidth="1"/>
    <col min="11696" max="11696" width="9.421875" style="1" bestFit="1" customWidth="1"/>
    <col min="11697" max="11700" width="9.140625" style="1" customWidth="1"/>
    <col min="11701" max="11701" width="9.421875" style="1" bestFit="1" customWidth="1"/>
    <col min="11702" max="11703" width="12.8515625" style="1" bestFit="1" customWidth="1"/>
    <col min="11704" max="11704" width="9.421875" style="1" bestFit="1" customWidth="1"/>
    <col min="11705" max="11708" width="9.140625" style="1" customWidth="1"/>
    <col min="11709" max="11709" width="9.421875" style="1" bestFit="1" customWidth="1"/>
    <col min="11710" max="11711" width="12.8515625" style="1" bestFit="1" customWidth="1"/>
    <col min="11712" max="11712" width="9.421875" style="1" bestFit="1" customWidth="1"/>
    <col min="11713" max="11716" width="9.140625" style="1" customWidth="1"/>
    <col min="11717" max="11717" width="9.421875" style="1" bestFit="1" customWidth="1"/>
    <col min="11718" max="11719" width="12.8515625" style="1" bestFit="1" customWidth="1"/>
    <col min="11720" max="11720" width="9.421875" style="1" bestFit="1" customWidth="1"/>
    <col min="11721" max="11724" width="9.140625" style="1" customWidth="1"/>
    <col min="11725" max="11725" width="9.421875" style="1" bestFit="1" customWidth="1"/>
    <col min="11726" max="11727" width="12.8515625" style="1" bestFit="1" customWidth="1"/>
    <col min="11728" max="11728" width="9.421875" style="1" bestFit="1" customWidth="1"/>
    <col min="11729" max="11732" width="9.140625" style="1" customWidth="1"/>
    <col min="11733" max="11733" width="9.421875" style="1" bestFit="1" customWidth="1"/>
    <col min="11734" max="11735" width="12.8515625" style="1" bestFit="1" customWidth="1"/>
    <col min="11736" max="11736" width="9.421875" style="1" bestFit="1" customWidth="1"/>
    <col min="11737" max="11740" width="9.140625" style="1" customWidth="1"/>
    <col min="11741" max="11741" width="9.421875" style="1" bestFit="1" customWidth="1"/>
    <col min="11742" max="11743" width="12.8515625" style="1" bestFit="1" customWidth="1"/>
    <col min="11744" max="11744" width="9.421875" style="1" bestFit="1" customWidth="1"/>
    <col min="11745" max="11748" width="9.140625" style="1" customWidth="1"/>
    <col min="11749" max="11749" width="9.421875" style="1" bestFit="1" customWidth="1"/>
    <col min="11750" max="11751" width="12.8515625" style="1" bestFit="1" customWidth="1"/>
    <col min="11752" max="11752" width="9.421875" style="1" bestFit="1" customWidth="1"/>
    <col min="11753" max="11756" width="9.140625" style="1" customWidth="1"/>
    <col min="11757" max="11757" width="9.421875" style="1" bestFit="1" customWidth="1"/>
    <col min="11758" max="11759" width="12.8515625" style="1" bestFit="1" customWidth="1"/>
    <col min="11760" max="11760" width="9.421875" style="1" bestFit="1" customWidth="1"/>
    <col min="11761" max="11764" width="9.140625" style="1" customWidth="1"/>
    <col min="11765" max="11765" width="9.421875" style="1" bestFit="1" customWidth="1"/>
    <col min="11766" max="11767" width="12.8515625" style="1" bestFit="1" customWidth="1"/>
    <col min="11768" max="11768" width="9.421875" style="1" bestFit="1" customWidth="1"/>
    <col min="11769" max="11772" width="9.140625" style="1" customWidth="1"/>
    <col min="11773" max="11773" width="11.57421875" style="1" customWidth="1"/>
    <col min="11774" max="11774" width="16.00390625" style="1" customWidth="1"/>
    <col min="11775" max="11775" width="86.57421875" style="1" customWidth="1"/>
    <col min="11776" max="11776" width="10.140625" style="1" customWidth="1"/>
    <col min="11777" max="11777" width="18.28125" style="1" customWidth="1"/>
    <col min="11778" max="11779" width="9.140625" style="1" hidden="1" customWidth="1"/>
    <col min="11780" max="11780" width="21.421875" style="1" customWidth="1"/>
    <col min="11781" max="11782" width="9.140625" style="1" hidden="1" customWidth="1"/>
    <col min="11783" max="11783" width="25.7109375" style="1" customWidth="1"/>
    <col min="11784" max="11784" width="9.140625" style="1" hidden="1" customWidth="1"/>
    <col min="11785" max="11785" width="4.7109375" style="1" customWidth="1"/>
    <col min="11786" max="11792" width="9.140625" style="1" hidden="1" customWidth="1"/>
    <col min="11793" max="11793" width="15.57421875" style="1" customWidth="1"/>
    <col min="11794" max="11794" width="18.7109375" style="1" customWidth="1"/>
    <col min="11795" max="11795" width="25.7109375" style="1" customWidth="1"/>
    <col min="11796" max="11796" width="15.57421875" style="1" customWidth="1"/>
    <col min="11797" max="11797" width="18.7109375" style="1" customWidth="1"/>
    <col min="11798" max="11798" width="25.7109375" style="1" customWidth="1"/>
    <col min="11799" max="11799" width="15.57421875" style="1" customWidth="1"/>
    <col min="11800" max="11800" width="18.7109375" style="1" customWidth="1"/>
    <col min="11801" max="11801" width="25.7109375" style="1" customWidth="1"/>
    <col min="11802" max="11802" width="9.140625" style="1" customWidth="1"/>
    <col min="11803" max="11803" width="17.421875" style="1" customWidth="1"/>
    <col min="11804" max="11804" width="9.140625" style="1" customWidth="1"/>
    <col min="11805" max="11805" width="9.421875" style="1" bestFit="1" customWidth="1"/>
    <col min="11806" max="11807" width="12.8515625" style="1" bestFit="1" customWidth="1"/>
    <col min="11808" max="11808" width="9.421875" style="1" bestFit="1" customWidth="1"/>
    <col min="11809" max="11812" width="9.140625" style="1" customWidth="1"/>
    <col min="11813" max="11813" width="9.421875" style="1" bestFit="1" customWidth="1"/>
    <col min="11814" max="11815" width="12.8515625" style="1" bestFit="1" customWidth="1"/>
    <col min="11816" max="11816" width="9.421875" style="1" bestFit="1" customWidth="1"/>
    <col min="11817" max="11820" width="9.140625" style="1" customWidth="1"/>
    <col min="11821" max="11821" width="9.421875" style="1" bestFit="1" customWidth="1"/>
    <col min="11822" max="11823" width="12.8515625" style="1" bestFit="1" customWidth="1"/>
    <col min="11824" max="11824" width="9.421875" style="1" bestFit="1" customWidth="1"/>
    <col min="11825" max="11828" width="9.140625" style="1" customWidth="1"/>
    <col min="11829" max="11829" width="9.421875" style="1" bestFit="1" customWidth="1"/>
    <col min="11830" max="11831" width="12.8515625" style="1" bestFit="1" customWidth="1"/>
    <col min="11832" max="11832" width="9.421875" style="1" bestFit="1" customWidth="1"/>
    <col min="11833" max="11836" width="9.140625" style="1" customWidth="1"/>
    <col min="11837" max="11837" width="9.421875" style="1" bestFit="1" customWidth="1"/>
    <col min="11838" max="11839" width="12.8515625" style="1" bestFit="1" customWidth="1"/>
    <col min="11840" max="11840" width="9.421875" style="1" bestFit="1" customWidth="1"/>
    <col min="11841" max="11844" width="9.140625" style="1" customWidth="1"/>
    <col min="11845" max="11845" width="9.421875" style="1" bestFit="1" customWidth="1"/>
    <col min="11846" max="11847" width="12.8515625" style="1" bestFit="1" customWidth="1"/>
    <col min="11848" max="11848" width="9.421875" style="1" bestFit="1" customWidth="1"/>
    <col min="11849" max="11852" width="9.140625" style="1" customWidth="1"/>
    <col min="11853" max="11853" width="9.421875" style="1" bestFit="1" customWidth="1"/>
    <col min="11854" max="11855" width="12.8515625" style="1" bestFit="1" customWidth="1"/>
    <col min="11856" max="11856" width="9.421875" style="1" bestFit="1" customWidth="1"/>
    <col min="11857" max="11860" width="9.140625" style="1" customWidth="1"/>
    <col min="11861" max="11861" width="9.421875" style="1" bestFit="1" customWidth="1"/>
    <col min="11862" max="11863" width="12.8515625" style="1" bestFit="1" customWidth="1"/>
    <col min="11864" max="11864" width="9.421875" style="1" bestFit="1" customWidth="1"/>
    <col min="11865" max="11868" width="9.140625" style="1" customWidth="1"/>
    <col min="11869" max="11869" width="9.421875" style="1" bestFit="1" customWidth="1"/>
    <col min="11870" max="11871" width="12.8515625" style="1" bestFit="1" customWidth="1"/>
    <col min="11872" max="11872" width="9.421875" style="1" bestFit="1" customWidth="1"/>
    <col min="11873" max="11876" width="9.140625" style="1" customWidth="1"/>
    <col min="11877" max="11877" width="9.421875" style="1" bestFit="1" customWidth="1"/>
    <col min="11878" max="11879" width="12.8515625" style="1" bestFit="1" customWidth="1"/>
    <col min="11880" max="11880" width="9.421875" style="1" bestFit="1" customWidth="1"/>
    <col min="11881" max="11884" width="9.140625" style="1" customWidth="1"/>
    <col min="11885" max="11885" width="9.421875" style="1" bestFit="1" customWidth="1"/>
    <col min="11886" max="11887" width="12.8515625" style="1" bestFit="1" customWidth="1"/>
    <col min="11888" max="11888" width="9.421875" style="1" bestFit="1" customWidth="1"/>
    <col min="11889" max="11892" width="9.140625" style="1" customWidth="1"/>
    <col min="11893" max="11893" width="9.421875" style="1" bestFit="1" customWidth="1"/>
    <col min="11894" max="11895" width="12.8515625" style="1" bestFit="1" customWidth="1"/>
    <col min="11896" max="11896" width="9.421875" style="1" bestFit="1" customWidth="1"/>
    <col min="11897" max="11900" width="9.140625" style="1" customWidth="1"/>
    <col min="11901" max="11901" width="9.421875" style="1" bestFit="1" customWidth="1"/>
    <col min="11902" max="11903" width="12.8515625" style="1" bestFit="1" customWidth="1"/>
    <col min="11904" max="11904" width="9.421875" style="1" bestFit="1" customWidth="1"/>
    <col min="11905" max="11908" width="9.140625" style="1" customWidth="1"/>
    <col min="11909" max="11909" width="9.421875" style="1" bestFit="1" customWidth="1"/>
    <col min="11910" max="11911" width="12.8515625" style="1" bestFit="1" customWidth="1"/>
    <col min="11912" max="11912" width="9.421875" style="1" bestFit="1" customWidth="1"/>
    <col min="11913" max="11916" width="9.140625" style="1" customWidth="1"/>
    <col min="11917" max="11917" width="9.421875" style="1" bestFit="1" customWidth="1"/>
    <col min="11918" max="11919" width="12.8515625" style="1" bestFit="1" customWidth="1"/>
    <col min="11920" max="11920" width="9.421875" style="1" bestFit="1" customWidth="1"/>
    <col min="11921" max="11924" width="9.140625" style="1" customWidth="1"/>
    <col min="11925" max="11925" width="9.421875" style="1" bestFit="1" customWidth="1"/>
    <col min="11926" max="11927" width="12.8515625" style="1" bestFit="1" customWidth="1"/>
    <col min="11928" max="11928" width="9.421875" style="1" bestFit="1" customWidth="1"/>
    <col min="11929" max="11932" width="9.140625" style="1" customWidth="1"/>
    <col min="11933" max="11933" width="9.421875" style="1" bestFit="1" customWidth="1"/>
    <col min="11934" max="11935" width="12.8515625" style="1" bestFit="1" customWidth="1"/>
    <col min="11936" max="11936" width="9.421875" style="1" bestFit="1" customWidth="1"/>
    <col min="11937" max="11940" width="9.140625" style="1" customWidth="1"/>
    <col min="11941" max="11941" width="9.421875" style="1" bestFit="1" customWidth="1"/>
    <col min="11942" max="11943" width="12.8515625" style="1" bestFit="1" customWidth="1"/>
    <col min="11944" max="11944" width="9.421875" style="1" bestFit="1" customWidth="1"/>
    <col min="11945" max="11948" width="9.140625" style="1" customWidth="1"/>
    <col min="11949" max="11949" width="9.421875" style="1" bestFit="1" customWidth="1"/>
    <col min="11950" max="11951" width="12.8515625" style="1" bestFit="1" customWidth="1"/>
    <col min="11952" max="11952" width="9.421875" style="1" bestFit="1" customWidth="1"/>
    <col min="11953" max="11956" width="9.140625" style="1" customWidth="1"/>
    <col min="11957" max="11957" width="9.421875" style="1" bestFit="1" customWidth="1"/>
    <col min="11958" max="11959" width="12.8515625" style="1" bestFit="1" customWidth="1"/>
    <col min="11960" max="11960" width="9.421875" style="1" bestFit="1" customWidth="1"/>
    <col min="11961" max="11964" width="9.140625" style="1" customWidth="1"/>
    <col min="11965" max="11965" width="9.421875" style="1" bestFit="1" customWidth="1"/>
    <col min="11966" max="11967" width="12.8515625" style="1" bestFit="1" customWidth="1"/>
    <col min="11968" max="11968" width="9.421875" style="1" bestFit="1" customWidth="1"/>
    <col min="11969" max="11972" width="9.140625" style="1" customWidth="1"/>
    <col min="11973" max="11973" width="9.421875" style="1" bestFit="1" customWidth="1"/>
    <col min="11974" max="11975" width="12.8515625" style="1" bestFit="1" customWidth="1"/>
    <col min="11976" max="11976" width="9.421875" style="1" bestFit="1" customWidth="1"/>
    <col min="11977" max="11980" width="9.140625" style="1" customWidth="1"/>
    <col min="11981" max="11981" width="9.421875" style="1" bestFit="1" customWidth="1"/>
    <col min="11982" max="11983" width="12.8515625" style="1" bestFit="1" customWidth="1"/>
    <col min="11984" max="11984" width="9.421875" style="1" bestFit="1" customWidth="1"/>
    <col min="11985" max="11988" width="9.140625" style="1" customWidth="1"/>
    <col min="11989" max="11989" width="9.421875" style="1" bestFit="1" customWidth="1"/>
    <col min="11990" max="11991" width="12.8515625" style="1" bestFit="1" customWidth="1"/>
    <col min="11992" max="11992" width="9.421875" style="1" bestFit="1" customWidth="1"/>
    <col min="11993" max="11996" width="9.140625" style="1" customWidth="1"/>
    <col min="11997" max="11997" width="9.421875" style="1" bestFit="1" customWidth="1"/>
    <col min="11998" max="11999" width="12.8515625" style="1" bestFit="1" customWidth="1"/>
    <col min="12000" max="12000" width="9.421875" style="1" bestFit="1" customWidth="1"/>
    <col min="12001" max="12004" width="9.140625" style="1" customWidth="1"/>
    <col min="12005" max="12005" width="9.421875" style="1" bestFit="1" customWidth="1"/>
    <col min="12006" max="12007" width="12.8515625" style="1" bestFit="1" customWidth="1"/>
    <col min="12008" max="12008" width="9.421875" style="1" bestFit="1" customWidth="1"/>
    <col min="12009" max="12012" width="9.140625" style="1" customWidth="1"/>
    <col min="12013" max="12013" width="9.421875" style="1" bestFit="1" customWidth="1"/>
    <col min="12014" max="12015" width="12.8515625" style="1" bestFit="1" customWidth="1"/>
    <col min="12016" max="12016" width="9.421875" style="1" bestFit="1" customWidth="1"/>
    <col min="12017" max="12020" width="9.140625" style="1" customWidth="1"/>
    <col min="12021" max="12021" width="9.421875" style="1" bestFit="1" customWidth="1"/>
    <col min="12022" max="12023" width="12.8515625" style="1" bestFit="1" customWidth="1"/>
    <col min="12024" max="12024" width="9.421875" style="1" bestFit="1" customWidth="1"/>
    <col min="12025" max="12028" width="9.140625" style="1" customWidth="1"/>
    <col min="12029" max="12029" width="11.57421875" style="1" customWidth="1"/>
    <col min="12030" max="12030" width="16.00390625" style="1" customWidth="1"/>
    <col min="12031" max="12031" width="86.57421875" style="1" customWidth="1"/>
    <col min="12032" max="12032" width="10.140625" style="1" customWidth="1"/>
    <col min="12033" max="12033" width="18.28125" style="1" customWidth="1"/>
    <col min="12034" max="12035" width="9.140625" style="1" hidden="1" customWidth="1"/>
    <col min="12036" max="12036" width="21.421875" style="1" customWidth="1"/>
    <col min="12037" max="12038" width="9.140625" style="1" hidden="1" customWidth="1"/>
    <col min="12039" max="12039" width="25.7109375" style="1" customWidth="1"/>
    <col min="12040" max="12040" width="9.140625" style="1" hidden="1" customWidth="1"/>
    <col min="12041" max="12041" width="4.7109375" style="1" customWidth="1"/>
    <col min="12042" max="12048" width="9.140625" style="1" hidden="1" customWidth="1"/>
    <col min="12049" max="12049" width="15.57421875" style="1" customWidth="1"/>
    <col min="12050" max="12050" width="18.7109375" style="1" customWidth="1"/>
    <col min="12051" max="12051" width="25.7109375" style="1" customWidth="1"/>
    <col min="12052" max="12052" width="15.57421875" style="1" customWidth="1"/>
    <col min="12053" max="12053" width="18.7109375" style="1" customWidth="1"/>
    <col min="12054" max="12054" width="25.7109375" style="1" customWidth="1"/>
    <col min="12055" max="12055" width="15.57421875" style="1" customWidth="1"/>
    <col min="12056" max="12056" width="18.7109375" style="1" customWidth="1"/>
    <col min="12057" max="12057" width="25.7109375" style="1" customWidth="1"/>
    <col min="12058" max="12058" width="9.140625" style="1" customWidth="1"/>
    <col min="12059" max="12059" width="17.421875" style="1" customWidth="1"/>
    <col min="12060" max="12060" width="9.140625" style="1" customWidth="1"/>
    <col min="12061" max="12061" width="9.421875" style="1" bestFit="1" customWidth="1"/>
    <col min="12062" max="12063" width="12.8515625" style="1" bestFit="1" customWidth="1"/>
    <col min="12064" max="12064" width="9.421875" style="1" bestFit="1" customWidth="1"/>
    <col min="12065" max="12068" width="9.140625" style="1" customWidth="1"/>
    <col min="12069" max="12069" width="9.421875" style="1" bestFit="1" customWidth="1"/>
    <col min="12070" max="12071" width="12.8515625" style="1" bestFit="1" customWidth="1"/>
    <col min="12072" max="12072" width="9.421875" style="1" bestFit="1" customWidth="1"/>
    <col min="12073" max="12076" width="9.140625" style="1" customWidth="1"/>
    <col min="12077" max="12077" width="9.421875" style="1" bestFit="1" customWidth="1"/>
    <col min="12078" max="12079" width="12.8515625" style="1" bestFit="1" customWidth="1"/>
    <col min="12080" max="12080" width="9.421875" style="1" bestFit="1" customWidth="1"/>
    <col min="12081" max="12084" width="9.140625" style="1" customWidth="1"/>
    <col min="12085" max="12085" width="9.421875" style="1" bestFit="1" customWidth="1"/>
    <col min="12086" max="12087" width="12.8515625" style="1" bestFit="1" customWidth="1"/>
    <col min="12088" max="12088" width="9.421875" style="1" bestFit="1" customWidth="1"/>
    <col min="12089" max="12092" width="9.140625" style="1" customWidth="1"/>
    <col min="12093" max="12093" width="9.421875" style="1" bestFit="1" customWidth="1"/>
    <col min="12094" max="12095" width="12.8515625" style="1" bestFit="1" customWidth="1"/>
    <col min="12096" max="12096" width="9.421875" style="1" bestFit="1" customWidth="1"/>
    <col min="12097" max="12100" width="9.140625" style="1" customWidth="1"/>
    <col min="12101" max="12101" width="9.421875" style="1" bestFit="1" customWidth="1"/>
    <col min="12102" max="12103" width="12.8515625" style="1" bestFit="1" customWidth="1"/>
    <col min="12104" max="12104" width="9.421875" style="1" bestFit="1" customWidth="1"/>
    <col min="12105" max="12108" width="9.140625" style="1" customWidth="1"/>
    <col min="12109" max="12109" width="9.421875" style="1" bestFit="1" customWidth="1"/>
    <col min="12110" max="12111" width="12.8515625" style="1" bestFit="1" customWidth="1"/>
    <col min="12112" max="12112" width="9.421875" style="1" bestFit="1" customWidth="1"/>
    <col min="12113" max="12116" width="9.140625" style="1" customWidth="1"/>
    <col min="12117" max="12117" width="9.421875" style="1" bestFit="1" customWidth="1"/>
    <col min="12118" max="12119" width="12.8515625" style="1" bestFit="1" customWidth="1"/>
    <col min="12120" max="12120" width="9.421875" style="1" bestFit="1" customWidth="1"/>
    <col min="12121" max="12124" width="9.140625" style="1" customWidth="1"/>
    <col min="12125" max="12125" width="9.421875" style="1" bestFit="1" customWidth="1"/>
    <col min="12126" max="12127" width="12.8515625" style="1" bestFit="1" customWidth="1"/>
    <col min="12128" max="12128" width="9.421875" style="1" bestFit="1" customWidth="1"/>
    <col min="12129" max="12132" width="9.140625" style="1" customWidth="1"/>
    <col min="12133" max="12133" width="9.421875" style="1" bestFit="1" customWidth="1"/>
    <col min="12134" max="12135" width="12.8515625" style="1" bestFit="1" customWidth="1"/>
    <col min="12136" max="12136" width="9.421875" style="1" bestFit="1" customWidth="1"/>
    <col min="12137" max="12140" width="9.140625" style="1" customWidth="1"/>
    <col min="12141" max="12141" width="9.421875" style="1" bestFit="1" customWidth="1"/>
    <col min="12142" max="12143" width="12.8515625" style="1" bestFit="1" customWidth="1"/>
    <col min="12144" max="12144" width="9.421875" style="1" bestFit="1" customWidth="1"/>
    <col min="12145" max="12148" width="9.140625" style="1" customWidth="1"/>
    <col min="12149" max="12149" width="9.421875" style="1" bestFit="1" customWidth="1"/>
    <col min="12150" max="12151" width="12.8515625" style="1" bestFit="1" customWidth="1"/>
    <col min="12152" max="12152" width="9.421875" style="1" bestFit="1" customWidth="1"/>
    <col min="12153" max="12156" width="9.140625" style="1" customWidth="1"/>
    <col min="12157" max="12157" width="9.421875" style="1" bestFit="1" customWidth="1"/>
    <col min="12158" max="12159" width="12.8515625" style="1" bestFit="1" customWidth="1"/>
    <col min="12160" max="12160" width="9.421875" style="1" bestFit="1" customWidth="1"/>
    <col min="12161" max="12164" width="9.140625" style="1" customWidth="1"/>
    <col min="12165" max="12165" width="9.421875" style="1" bestFit="1" customWidth="1"/>
    <col min="12166" max="12167" width="12.8515625" style="1" bestFit="1" customWidth="1"/>
    <col min="12168" max="12168" width="9.421875" style="1" bestFit="1" customWidth="1"/>
    <col min="12169" max="12172" width="9.140625" style="1" customWidth="1"/>
    <col min="12173" max="12173" width="9.421875" style="1" bestFit="1" customWidth="1"/>
    <col min="12174" max="12175" width="12.8515625" style="1" bestFit="1" customWidth="1"/>
    <col min="12176" max="12176" width="9.421875" style="1" bestFit="1" customWidth="1"/>
    <col min="12177" max="12180" width="9.140625" style="1" customWidth="1"/>
    <col min="12181" max="12181" width="9.421875" style="1" bestFit="1" customWidth="1"/>
    <col min="12182" max="12183" width="12.8515625" style="1" bestFit="1" customWidth="1"/>
    <col min="12184" max="12184" width="9.421875" style="1" bestFit="1" customWidth="1"/>
    <col min="12185" max="12188" width="9.140625" style="1" customWidth="1"/>
    <col min="12189" max="12189" width="9.421875" style="1" bestFit="1" customWidth="1"/>
    <col min="12190" max="12191" width="12.8515625" style="1" bestFit="1" customWidth="1"/>
    <col min="12192" max="12192" width="9.421875" style="1" bestFit="1" customWidth="1"/>
    <col min="12193" max="12196" width="9.140625" style="1" customWidth="1"/>
    <col min="12197" max="12197" width="9.421875" style="1" bestFit="1" customWidth="1"/>
    <col min="12198" max="12199" width="12.8515625" style="1" bestFit="1" customWidth="1"/>
    <col min="12200" max="12200" width="9.421875" style="1" bestFit="1" customWidth="1"/>
    <col min="12201" max="12204" width="9.140625" style="1" customWidth="1"/>
    <col min="12205" max="12205" width="9.421875" style="1" bestFit="1" customWidth="1"/>
    <col min="12206" max="12207" width="12.8515625" style="1" bestFit="1" customWidth="1"/>
    <col min="12208" max="12208" width="9.421875" style="1" bestFit="1" customWidth="1"/>
    <col min="12209" max="12212" width="9.140625" style="1" customWidth="1"/>
    <col min="12213" max="12213" width="9.421875" style="1" bestFit="1" customWidth="1"/>
    <col min="12214" max="12215" width="12.8515625" style="1" bestFit="1" customWidth="1"/>
    <col min="12216" max="12216" width="9.421875" style="1" bestFit="1" customWidth="1"/>
    <col min="12217" max="12220" width="9.140625" style="1" customWidth="1"/>
    <col min="12221" max="12221" width="9.421875" style="1" bestFit="1" customWidth="1"/>
    <col min="12222" max="12223" width="12.8515625" style="1" bestFit="1" customWidth="1"/>
    <col min="12224" max="12224" width="9.421875" style="1" bestFit="1" customWidth="1"/>
    <col min="12225" max="12228" width="9.140625" style="1" customWidth="1"/>
    <col min="12229" max="12229" width="9.421875" style="1" bestFit="1" customWidth="1"/>
    <col min="12230" max="12231" width="12.8515625" style="1" bestFit="1" customWidth="1"/>
    <col min="12232" max="12232" width="9.421875" style="1" bestFit="1" customWidth="1"/>
    <col min="12233" max="12236" width="9.140625" style="1" customWidth="1"/>
    <col min="12237" max="12237" width="9.421875" style="1" bestFit="1" customWidth="1"/>
    <col min="12238" max="12239" width="12.8515625" style="1" bestFit="1" customWidth="1"/>
    <col min="12240" max="12240" width="9.421875" style="1" bestFit="1" customWidth="1"/>
    <col min="12241" max="12244" width="9.140625" style="1" customWidth="1"/>
    <col min="12245" max="12245" width="9.421875" style="1" bestFit="1" customWidth="1"/>
    <col min="12246" max="12247" width="12.8515625" style="1" bestFit="1" customWidth="1"/>
    <col min="12248" max="12248" width="9.421875" style="1" bestFit="1" customWidth="1"/>
    <col min="12249" max="12252" width="9.140625" style="1" customWidth="1"/>
    <col min="12253" max="12253" width="9.421875" style="1" bestFit="1" customWidth="1"/>
    <col min="12254" max="12255" width="12.8515625" style="1" bestFit="1" customWidth="1"/>
    <col min="12256" max="12256" width="9.421875" style="1" bestFit="1" customWidth="1"/>
    <col min="12257" max="12260" width="9.140625" style="1" customWidth="1"/>
    <col min="12261" max="12261" width="9.421875" style="1" bestFit="1" customWidth="1"/>
    <col min="12262" max="12263" width="12.8515625" style="1" bestFit="1" customWidth="1"/>
    <col min="12264" max="12264" width="9.421875" style="1" bestFit="1" customWidth="1"/>
    <col min="12265" max="12268" width="9.140625" style="1" customWidth="1"/>
    <col min="12269" max="12269" width="9.421875" style="1" bestFit="1" customWidth="1"/>
    <col min="12270" max="12271" width="12.8515625" style="1" bestFit="1" customWidth="1"/>
    <col min="12272" max="12272" width="9.421875" style="1" bestFit="1" customWidth="1"/>
    <col min="12273" max="12276" width="9.140625" style="1" customWidth="1"/>
    <col min="12277" max="12277" width="9.421875" style="1" bestFit="1" customWidth="1"/>
    <col min="12278" max="12279" width="12.8515625" style="1" bestFit="1" customWidth="1"/>
    <col min="12280" max="12280" width="9.421875" style="1" bestFit="1" customWidth="1"/>
    <col min="12281" max="12284" width="9.140625" style="1" customWidth="1"/>
    <col min="12285" max="12285" width="11.57421875" style="1" customWidth="1"/>
    <col min="12286" max="12286" width="16.00390625" style="1" customWidth="1"/>
    <col min="12287" max="12287" width="86.57421875" style="1" customWidth="1"/>
    <col min="12288" max="12288" width="10.140625" style="1" customWidth="1"/>
    <col min="12289" max="12289" width="18.28125" style="1" customWidth="1"/>
    <col min="12290" max="12291" width="9.140625" style="1" hidden="1" customWidth="1"/>
    <col min="12292" max="12292" width="21.421875" style="1" customWidth="1"/>
    <col min="12293" max="12294" width="9.140625" style="1" hidden="1" customWidth="1"/>
    <col min="12295" max="12295" width="25.7109375" style="1" customWidth="1"/>
    <col min="12296" max="12296" width="9.140625" style="1" hidden="1" customWidth="1"/>
    <col min="12297" max="12297" width="4.7109375" style="1" customWidth="1"/>
    <col min="12298" max="12304" width="9.140625" style="1" hidden="1" customWidth="1"/>
    <col min="12305" max="12305" width="15.57421875" style="1" customWidth="1"/>
    <col min="12306" max="12306" width="18.7109375" style="1" customWidth="1"/>
    <col min="12307" max="12307" width="25.7109375" style="1" customWidth="1"/>
    <col min="12308" max="12308" width="15.57421875" style="1" customWidth="1"/>
    <col min="12309" max="12309" width="18.7109375" style="1" customWidth="1"/>
    <col min="12310" max="12310" width="25.7109375" style="1" customWidth="1"/>
    <col min="12311" max="12311" width="15.57421875" style="1" customWidth="1"/>
    <col min="12312" max="12312" width="18.7109375" style="1" customWidth="1"/>
    <col min="12313" max="12313" width="25.7109375" style="1" customWidth="1"/>
    <col min="12314" max="12314" width="9.140625" style="1" customWidth="1"/>
    <col min="12315" max="12315" width="17.421875" style="1" customWidth="1"/>
    <col min="12316" max="12316" width="9.140625" style="1" customWidth="1"/>
    <col min="12317" max="12317" width="9.421875" style="1" bestFit="1" customWidth="1"/>
    <col min="12318" max="12319" width="12.8515625" style="1" bestFit="1" customWidth="1"/>
    <col min="12320" max="12320" width="9.421875" style="1" bestFit="1" customWidth="1"/>
    <col min="12321" max="12324" width="9.140625" style="1" customWidth="1"/>
    <col min="12325" max="12325" width="9.421875" style="1" bestFit="1" customWidth="1"/>
    <col min="12326" max="12327" width="12.8515625" style="1" bestFit="1" customWidth="1"/>
    <col min="12328" max="12328" width="9.421875" style="1" bestFit="1" customWidth="1"/>
    <col min="12329" max="12332" width="9.140625" style="1" customWidth="1"/>
    <col min="12333" max="12333" width="9.421875" style="1" bestFit="1" customWidth="1"/>
    <col min="12334" max="12335" width="12.8515625" style="1" bestFit="1" customWidth="1"/>
    <col min="12336" max="12336" width="9.421875" style="1" bestFit="1" customWidth="1"/>
    <col min="12337" max="12340" width="9.140625" style="1" customWidth="1"/>
    <col min="12341" max="12341" width="9.421875" style="1" bestFit="1" customWidth="1"/>
    <col min="12342" max="12343" width="12.8515625" style="1" bestFit="1" customWidth="1"/>
    <col min="12344" max="12344" width="9.421875" style="1" bestFit="1" customWidth="1"/>
    <col min="12345" max="12348" width="9.140625" style="1" customWidth="1"/>
    <col min="12349" max="12349" width="9.421875" style="1" bestFit="1" customWidth="1"/>
    <col min="12350" max="12351" width="12.8515625" style="1" bestFit="1" customWidth="1"/>
    <col min="12352" max="12352" width="9.421875" style="1" bestFit="1" customWidth="1"/>
    <col min="12353" max="12356" width="9.140625" style="1" customWidth="1"/>
    <col min="12357" max="12357" width="9.421875" style="1" bestFit="1" customWidth="1"/>
    <col min="12358" max="12359" width="12.8515625" style="1" bestFit="1" customWidth="1"/>
    <col min="12360" max="12360" width="9.421875" style="1" bestFit="1" customWidth="1"/>
    <col min="12361" max="12364" width="9.140625" style="1" customWidth="1"/>
    <col min="12365" max="12365" width="9.421875" style="1" bestFit="1" customWidth="1"/>
    <col min="12366" max="12367" width="12.8515625" style="1" bestFit="1" customWidth="1"/>
    <col min="12368" max="12368" width="9.421875" style="1" bestFit="1" customWidth="1"/>
    <col min="12369" max="12372" width="9.140625" style="1" customWidth="1"/>
    <col min="12373" max="12373" width="9.421875" style="1" bestFit="1" customWidth="1"/>
    <col min="12374" max="12375" width="12.8515625" style="1" bestFit="1" customWidth="1"/>
    <col min="12376" max="12376" width="9.421875" style="1" bestFit="1" customWidth="1"/>
    <col min="12377" max="12380" width="9.140625" style="1" customWidth="1"/>
    <col min="12381" max="12381" width="9.421875" style="1" bestFit="1" customWidth="1"/>
    <col min="12382" max="12383" width="12.8515625" style="1" bestFit="1" customWidth="1"/>
    <col min="12384" max="12384" width="9.421875" style="1" bestFit="1" customWidth="1"/>
    <col min="12385" max="12388" width="9.140625" style="1" customWidth="1"/>
    <col min="12389" max="12389" width="9.421875" style="1" bestFit="1" customWidth="1"/>
    <col min="12390" max="12391" width="12.8515625" style="1" bestFit="1" customWidth="1"/>
    <col min="12392" max="12392" width="9.421875" style="1" bestFit="1" customWidth="1"/>
    <col min="12393" max="12396" width="9.140625" style="1" customWidth="1"/>
    <col min="12397" max="12397" width="9.421875" style="1" bestFit="1" customWidth="1"/>
    <col min="12398" max="12399" width="12.8515625" style="1" bestFit="1" customWidth="1"/>
    <col min="12400" max="12400" width="9.421875" style="1" bestFit="1" customWidth="1"/>
    <col min="12401" max="12404" width="9.140625" style="1" customWidth="1"/>
    <col min="12405" max="12405" width="9.421875" style="1" bestFit="1" customWidth="1"/>
    <col min="12406" max="12407" width="12.8515625" style="1" bestFit="1" customWidth="1"/>
    <col min="12408" max="12408" width="9.421875" style="1" bestFit="1" customWidth="1"/>
    <col min="12409" max="12412" width="9.140625" style="1" customWidth="1"/>
    <col min="12413" max="12413" width="9.421875" style="1" bestFit="1" customWidth="1"/>
    <col min="12414" max="12415" width="12.8515625" style="1" bestFit="1" customWidth="1"/>
    <col min="12416" max="12416" width="9.421875" style="1" bestFit="1" customWidth="1"/>
    <col min="12417" max="12420" width="9.140625" style="1" customWidth="1"/>
    <col min="12421" max="12421" width="9.421875" style="1" bestFit="1" customWidth="1"/>
    <col min="12422" max="12423" width="12.8515625" style="1" bestFit="1" customWidth="1"/>
    <col min="12424" max="12424" width="9.421875" style="1" bestFit="1" customWidth="1"/>
    <col min="12425" max="12428" width="9.140625" style="1" customWidth="1"/>
    <col min="12429" max="12429" width="9.421875" style="1" bestFit="1" customWidth="1"/>
    <col min="12430" max="12431" width="12.8515625" style="1" bestFit="1" customWidth="1"/>
    <col min="12432" max="12432" width="9.421875" style="1" bestFit="1" customWidth="1"/>
    <col min="12433" max="12436" width="9.140625" style="1" customWidth="1"/>
    <col min="12437" max="12437" width="9.421875" style="1" bestFit="1" customWidth="1"/>
    <col min="12438" max="12439" width="12.8515625" style="1" bestFit="1" customWidth="1"/>
    <col min="12440" max="12440" width="9.421875" style="1" bestFit="1" customWidth="1"/>
    <col min="12441" max="12444" width="9.140625" style="1" customWidth="1"/>
    <col min="12445" max="12445" width="9.421875" style="1" bestFit="1" customWidth="1"/>
    <col min="12446" max="12447" width="12.8515625" style="1" bestFit="1" customWidth="1"/>
    <col min="12448" max="12448" width="9.421875" style="1" bestFit="1" customWidth="1"/>
    <col min="12449" max="12452" width="9.140625" style="1" customWidth="1"/>
    <col min="12453" max="12453" width="9.421875" style="1" bestFit="1" customWidth="1"/>
    <col min="12454" max="12455" width="12.8515625" style="1" bestFit="1" customWidth="1"/>
    <col min="12456" max="12456" width="9.421875" style="1" bestFit="1" customWidth="1"/>
    <col min="12457" max="12460" width="9.140625" style="1" customWidth="1"/>
    <col min="12461" max="12461" width="9.421875" style="1" bestFit="1" customWidth="1"/>
    <col min="12462" max="12463" width="12.8515625" style="1" bestFit="1" customWidth="1"/>
    <col min="12464" max="12464" width="9.421875" style="1" bestFit="1" customWidth="1"/>
    <col min="12465" max="12468" width="9.140625" style="1" customWidth="1"/>
    <col min="12469" max="12469" width="9.421875" style="1" bestFit="1" customWidth="1"/>
    <col min="12470" max="12471" width="12.8515625" style="1" bestFit="1" customWidth="1"/>
    <col min="12472" max="12472" width="9.421875" style="1" bestFit="1" customWidth="1"/>
    <col min="12473" max="12476" width="9.140625" style="1" customWidth="1"/>
    <col min="12477" max="12477" width="9.421875" style="1" bestFit="1" customWidth="1"/>
    <col min="12478" max="12479" width="12.8515625" style="1" bestFit="1" customWidth="1"/>
    <col min="12480" max="12480" width="9.421875" style="1" bestFit="1" customWidth="1"/>
    <col min="12481" max="12484" width="9.140625" style="1" customWidth="1"/>
    <col min="12485" max="12485" width="9.421875" style="1" bestFit="1" customWidth="1"/>
    <col min="12486" max="12487" width="12.8515625" style="1" bestFit="1" customWidth="1"/>
    <col min="12488" max="12488" width="9.421875" style="1" bestFit="1" customWidth="1"/>
    <col min="12489" max="12492" width="9.140625" style="1" customWidth="1"/>
    <col min="12493" max="12493" width="9.421875" style="1" bestFit="1" customWidth="1"/>
    <col min="12494" max="12495" width="12.8515625" style="1" bestFit="1" customWidth="1"/>
    <col min="12496" max="12496" width="9.421875" style="1" bestFit="1" customWidth="1"/>
    <col min="12497" max="12500" width="9.140625" style="1" customWidth="1"/>
    <col min="12501" max="12501" width="9.421875" style="1" bestFit="1" customWidth="1"/>
    <col min="12502" max="12503" width="12.8515625" style="1" bestFit="1" customWidth="1"/>
    <col min="12504" max="12504" width="9.421875" style="1" bestFit="1" customWidth="1"/>
    <col min="12505" max="12508" width="9.140625" style="1" customWidth="1"/>
    <col min="12509" max="12509" width="9.421875" style="1" bestFit="1" customWidth="1"/>
    <col min="12510" max="12511" width="12.8515625" style="1" bestFit="1" customWidth="1"/>
    <col min="12512" max="12512" width="9.421875" style="1" bestFit="1" customWidth="1"/>
    <col min="12513" max="12516" width="9.140625" style="1" customWidth="1"/>
    <col min="12517" max="12517" width="9.421875" style="1" bestFit="1" customWidth="1"/>
    <col min="12518" max="12519" width="12.8515625" style="1" bestFit="1" customWidth="1"/>
    <col min="12520" max="12520" width="9.421875" style="1" bestFit="1" customWidth="1"/>
    <col min="12521" max="12524" width="9.140625" style="1" customWidth="1"/>
    <col min="12525" max="12525" width="9.421875" style="1" bestFit="1" customWidth="1"/>
    <col min="12526" max="12527" width="12.8515625" style="1" bestFit="1" customWidth="1"/>
    <col min="12528" max="12528" width="9.421875" style="1" bestFit="1" customWidth="1"/>
    <col min="12529" max="12532" width="9.140625" style="1" customWidth="1"/>
    <col min="12533" max="12533" width="9.421875" style="1" bestFit="1" customWidth="1"/>
    <col min="12534" max="12535" width="12.8515625" style="1" bestFit="1" customWidth="1"/>
    <col min="12536" max="12536" width="9.421875" style="1" bestFit="1" customWidth="1"/>
    <col min="12537" max="12540" width="9.140625" style="1" customWidth="1"/>
    <col min="12541" max="12541" width="11.57421875" style="1" customWidth="1"/>
    <col min="12542" max="12542" width="16.00390625" style="1" customWidth="1"/>
    <col min="12543" max="12543" width="86.57421875" style="1" customWidth="1"/>
    <col min="12544" max="12544" width="10.140625" style="1" customWidth="1"/>
    <col min="12545" max="12545" width="18.28125" style="1" customWidth="1"/>
    <col min="12546" max="12547" width="9.140625" style="1" hidden="1" customWidth="1"/>
    <col min="12548" max="12548" width="21.421875" style="1" customWidth="1"/>
    <col min="12549" max="12550" width="9.140625" style="1" hidden="1" customWidth="1"/>
    <col min="12551" max="12551" width="25.7109375" style="1" customWidth="1"/>
    <col min="12552" max="12552" width="9.140625" style="1" hidden="1" customWidth="1"/>
    <col min="12553" max="12553" width="4.7109375" style="1" customWidth="1"/>
    <col min="12554" max="12560" width="9.140625" style="1" hidden="1" customWidth="1"/>
    <col min="12561" max="12561" width="15.57421875" style="1" customWidth="1"/>
    <col min="12562" max="12562" width="18.7109375" style="1" customWidth="1"/>
    <col min="12563" max="12563" width="25.7109375" style="1" customWidth="1"/>
    <col min="12564" max="12564" width="15.57421875" style="1" customWidth="1"/>
    <col min="12565" max="12565" width="18.7109375" style="1" customWidth="1"/>
    <col min="12566" max="12566" width="25.7109375" style="1" customWidth="1"/>
    <col min="12567" max="12567" width="15.57421875" style="1" customWidth="1"/>
    <col min="12568" max="12568" width="18.7109375" style="1" customWidth="1"/>
    <col min="12569" max="12569" width="25.7109375" style="1" customWidth="1"/>
    <col min="12570" max="12570" width="9.140625" style="1" customWidth="1"/>
    <col min="12571" max="12571" width="17.421875" style="1" customWidth="1"/>
    <col min="12572" max="12572" width="9.140625" style="1" customWidth="1"/>
    <col min="12573" max="12573" width="9.421875" style="1" bestFit="1" customWidth="1"/>
    <col min="12574" max="12575" width="12.8515625" style="1" bestFit="1" customWidth="1"/>
    <col min="12576" max="12576" width="9.421875" style="1" bestFit="1" customWidth="1"/>
    <col min="12577" max="12580" width="9.140625" style="1" customWidth="1"/>
    <col min="12581" max="12581" width="9.421875" style="1" bestFit="1" customWidth="1"/>
    <col min="12582" max="12583" width="12.8515625" style="1" bestFit="1" customWidth="1"/>
    <col min="12584" max="12584" width="9.421875" style="1" bestFit="1" customWidth="1"/>
    <col min="12585" max="12588" width="9.140625" style="1" customWidth="1"/>
    <col min="12589" max="12589" width="9.421875" style="1" bestFit="1" customWidth="1"/>
    <col min="12590" max="12591" width="12.8515625" style="1" bestFit="1" customWidth="1"/>
    <col min="12592" max="12592" width="9.421875" style="1" bestFit="1" customWidth="1"/>
    <col min="12593" max="12596" width="9.140625" style="1" customWidth="1"/>
    <col min="12597" max="12597" width="9.421875" style="1" bestFit="1" customWidth="1"/>
    <col min="12598" max="12599" width="12.8515625" style="1" bestFit="1" customWidth="1"/>
    <col min="12600" max="12600" width="9.421875" style="1" bestFit="1" customWidth="1"/>
    <col min="12601" max="12604" width="9.140625" style="1" customWidth="1"/>
    <col min="12605" max="12605" width="9.421875" style="1" bestFit="1" customWidth="1"/>
    <col min="12606" max="12607" width="12.8515625" style="1" bestFit="1" customWidth="1"/>
    <col min="12608" max="12608" width="9.421875" style="1" bestFit="1" customWidth="1"/>
    <col min="12609" max="12612" width="9.140625" style="1" customWidth="1"/>
    <col min="12613" max="12613" width="9.421875" style="1" bestFit="1" customWidth="1"/>
    <col min="12614" max="12615" width="12.8515625" style="1" bestFit="1" customWidth="1"/>
    <col min="12616" max="12616" width="9.421875" style="1" bestFit="1" customWidth="1"/>
    <col min="12617" max="12620" width="9.140625" style="1" customWidth="1"/>
    <col min="12621" max="12621" width="9.421875" style="1" bestFit="1" customWidth="1"/>
    <col min="12622" max="12623" width="12.8515625" style="1" bestFit="1" customWidth="1"/>
    <col min="12624" max="12624" width="9.421875" style="1" bestFit="1" customWidth="1"/>
    <col min="12625" max="12628" width="9.140625" style="1" customWidth="1"/>
    <col min="12629" max="12629" width="9.421875" style="1" bestFit="1" customWidth="1"/>
    <col min="12630" max="12631" width="12.8515625" style="1" bestFit="1" customWidth="1"/>
    <col min="12632" max="12632" width="9.421875" style="1" bestFit="1" customWidth="1"/>
    <col min="12633" max="12636" width="9.140625" style="1" customWidth="1"/>
    <col min="12637" max="12637" width="9.421875" style="1" bestFit="1" customWidth="1"/>
    <col min="12638" max="12639" width="12.8515625" style="1" bestFit="1" customWidth="1"/>
    <col min="12640" max="12640" width="9.421875" style="1" bestFit="1" customWidth="1"/>
    <col min="12641" max="12644" width="9.140625" style="1" customWidth="1"/>
    <col min="12645" max="12645" width="9.421875" style="1" bestFit="1" customWidth="1"/>
    <col min="12646" max="12647" width="12.8515625" style="1" bestFit="1" customWidth="1"/>
    <col min="12648" max="12648" width="9.421875" style="1" bestFit="1" customWidth="1"/>
    <col min="12649" max="12652" width="9.140625" style="1" customWidth="1"/>
    <col min="12653" max="12653" width="9.421875" style="1" bestFit="1" customWidth="1"/>
    <col min="12654" max="12655" width="12.8515625" style="1" bestFit="1" customWidth="1"/>
    <col min="12656" max="12656" width="9.421875" style="1" bestFit="1" customWidth="1"/>
    <col min="12657" max="12660" width="9.140625" style="1" customWidth="1"/>
    <col min="12661" max="12661" width="9.421875" style="1" bestFit="1" customWidth="1"/>
    <col min="12662" max="12663" width="12.8515625" style="1" bestFit="1" customWidth="1"/>
    <col min="12664" max="12664" width="9.421875" style="1" bestFit="1" customWidth="1"/>
    <col min="12665" max="12668" width="9.140625" style="1" customWidth="1"/>
    <col min="12669" max="12669" width="9.421875" style="1" bestFit="1" customWidth="1"/>
    <col min="12670" max="12671" width="12.8515625" style="1" bestFit="1" customWidth="1"/>
    <col min="12672" max="12672" width="9.421875" style="1" bestFit="1" customWidth="1"/>
    <col min="12673" max="12676" width="9.140625" style="1" customWidth="1"/>
    <col min="12677" max="12677" width="9.421875" style="1" bestFit="1" customWidth="1"/>
    <col min="12678" max="12679" width="12.8515625" style="1" bestFit="1" customWidth="1"/>
    <col min="12680" max="12680" width="9.421875" style="1" bestFit="1" customWidth="1"/>
    <col min="12681" max="12684" width="9.140625" style="1" customWidth="1"/>
    <col min="12685" max="12685" width="9.421875" style="1" bestFit="1" customWidth="1"/>
    <col min="12686" max="12687" width="12.8515625" style="1" bestFit="1" customWidth="1"/>
    <col min="12688" max="12688" width="9.421875" style="1" bestFit="1" customWidth="1"/>
    <col min="12689" max="12692" width="9.140625" style="1" customWidth="1"/>
    <col min="12693" max="12693" width="9.421875" style="1" bestFit="1" customWidth="1"/>
    <col min="12694" max="12695" width="12.8515625" style="1" bestFit="1" customWidth="1"/>
    <col min="12696" max="12696" width="9.421875" style="1" bestFit="1" customWidth="1"/>
    <col min="12697" max="12700" width="9.140625" style="1" customWidth="1"/>
    <col min="12701" max="12701" width="9.421875" style="1" bestFit="1" customWidth="1"/>
    <col min="12702" max="12703" width="12.8515625" style="1" bestFit="1" customWidth="1"/>
    <col min="12704" max="12704" width="9.421875" style="1" bestFit="1" customWidth="1"/>
    <col min="12705" max="12708" width="9.140625" style="1" customWidth="1"/>
    <col min="12709" max="12709" width="9.421875" style="1" bestFit="1" customWidth="1"/>
    <col min="12710" max="12711" width="12.8515625" style="1" bestFit="1" customWidth="1"/>
    <col min="12712" max="12712" width="9.421875" style="1" bestFit="1" customWidth="1"/>
    <col min="12713" max="12716" width="9.140625" style="1" customWidth="1"/>
    <col min="12717" max="12717" width="9.421875" style="1" bestFit="1" customWidth="1"/>
    <col min="12718" max="12719" width="12.8515625" style="1" bestFit="1" customWidth="1"/>
    <col min="12720" max="12720" width="9.421875" style="1" bestFit="1" customWidth="1"/>
    <col min="12721" max="12724" width="9.140625" style="1" customWidth="1"/>
    <col min="12725" max="12725" width="9.421875" style="1" bestFit="1" customWidth="1"/>
    <col min="12726" max="12727" width="12.8515625" style="1" bestFit="1" customWidth="1"/>
    <col min="12728" max="12728" width="9.421875" style="1" bestFit="1" customWidth="1"/>
    <col min="12729" max="12732" width="9.140625" style="1" customWidth="1"/>
    <col min="12733" max="12733" width="9.421875" style="1" bestFit="1" customWidth="1"/>
    <col min="12734" max="12735" width="12.8515625" style="1" bestFit="1" customWidth="1"/>
    <col min="12736" max="12736" width="9.421875" style="1" bestFit="1" customWidth="1"/>
    <col min="12737" max="12740" width="9.140625" style="1" customWidth="1"/>
    <col min="12741" max="12741" width="9.421875" style="1" bestFit="1" customWidth="1"/>
    <col min="12742" max="12743" width="12.8515625" style="1" bestFit="1" customWidth="1"/>
    <col min="12744" max="12744" width="9.421875" style="1" bestFit="1" customWidth="1"/>
    <col min="12745" max="12748" width="9.140625" style="1" customWidth="1"/>
    <col min="12749" max="12749" width="9.421875" style="1" bestFit="1" customWidth="1"/>
    <col min="12750" max="12751" width="12.8515625" style="1" bestFit="1" customWidth="1"/>
    <col min="12752" max="12752" width="9.421875" style="1" bestFit="1" customWidth="1"/>
    <col min="12753" max="12756" width="9.140625" style="1" customWidth="1"/>
    <col min="12757" max="12757" width="9.421875" style="1" bestFit="1" customWidth="1"/>
    <col min="12758" max="12759" width="12.8515625" style="1" bestFit="1" customWidth="1"/>
    <col min="12760" max="12760" width="9.421875" style="1" bestFit="1" customWidth="1"/>
    <col min="12761" max="12764" width="9.140625" style="1" customWidth="1"/>
    <col min="12765" max="12765" width="9.421875" style="1" bestFit="1" customWidth="1"/>
    <col min="12766" max="12767" width="12.8515625" style="1" bestFit="1" customWidth="1"/>
    <col min="12768" max="12768" width="9.421875" style="1" bestFit="1" customWidth="1"/>
    <col min="12769" max="12772" width="9.140625" style="1" customWidth="1"/>
    <col min="12773" max="12773" width="9.421875" style="1" bestFit="1" customWidth="1"/>
    <col min="12774" max="12775" width="12.8515625" style="1" bestFit="1" customWidth="1"/>
    <col min="12776" max="12776" width="9.421875" style="1" bestFit="1" customWidth="1"/>
    <col min="12777" max="12780" width="9.140625" style="1" customWidth="1"/>
    <col min="12781" max="12781" width="9.421875" style="1" bestFit="1" customWidth="1"/>
    <col min="12782" max="12783" width="12.8515625" style="1" bestFit="1" customWidth="1"/>
    <col min="12784" max="12784" width="9.421875" style="1" bestFit="1" customWidth="1"/>
    <col min="12785" max="12788" width="9.140625" style="1" customWidth="1"/>
    <col min="12789" max="12789" width="9.421875" style="1" bestFit="1" customWidth="1"/>
    <col min="12790" max="12791" width="12.8515625" style="1" bestFit="1" customWidth="1"/>
    <col min="12792" max="12792" width="9.421875" style="1" bestFit="1" customWidth="1"/>
    <col min="12793" max="12796" width="9.140625" style="1" customWidth="1"/>
    <col min="12797" max="12797" width="11.57421875" style="1" customWidth="1"/>
    <col min="12798" max="12798" width="16.00390625" style="1" customWidth="1"/>
    <col min="12799" max="12799" width="86.57421875" style="1" customWidth="1"/>
    <col min="12800" max="12800" width="10.140625" style="1" customWidth="1"/>
    <col min="12801" max="12801" width="18.28125" style="1" customWidth="1"/>
    <col min="12802" max="12803" width="9.140625" style="1" hidden="1" customWidth="1"/>
    <col min="12804" max="12804" width="21.421875" style="1" customWidth="1"/>
    <col min="12805" max="12806" width="9.140625" style="1" hidden="1" customWidth="1"/>
    <col min="12807" max="12807" width="25.7109375" style="1" customWidth="1"/>
    <col min="12808" max="12808" width="9.140625" style="1" hidden="1" customWidth="1"/>
    <col min="12809" max="12809" width="4.7109375" style="1" customWidth="1"/>
    <col min="12810" max="12816" width="9.140625" style="1" hidden="1" customWidth="1"/>
    <col min="12817" max="12817" width="15.57421875" style="1" customWidth="1"/>
    <col min="12818" max="12818" width="18.7109375" style="1" customWidth="1"/>
    <col min="12819" max="12819" width="25.7109375" style="1" customWidth="1"/>
    <col min="12820" max="12820" width="15.57421875" style="1" customWidth="1"/>
    <col min="12821" max="12821" width="18.7109375" style="1" customWidth="1"/>
    <col min="12822" max="12822" width="25.7109375" style="1" customWidth="1"/>
    <col min="12823" max="12823" width="15.57421875" style="1" customWidth="1"/>
    <col min="12824" max="12824" width="18.7109375" style="1" customWidth="1"/>
    <col min="12825" max="12825" width="25.7109375" style="1" customWidth="1"/>
    <col min="12826" max="12826" width="9.140625" style="1" customWidth="1"/>
    <col min="12827" max="12827" width="17.421875" style="1" customWidth="1"/>
    <col min="12828" max="12828" width="9.140625" style="1" customWidth="1"/>
    <col min="12829" max="12829" width="9.421875" style="1" bestFit="1" customWidth="1"/>
    <col min="12830" max="12831" width="12.8515625" style="1" bestFit="1" customWidth="1"/>
    <col min="12832" max="12832" width="9.421875" style="1" bestFit="1" customWidth="1"/>
    <col min="12833" max="12836" width="9.140625" style="1" customWidth="1"/>
    <col min="12837" max="12837" width="9.421875" style="1" bestFit="1" customWidth="1"/>
    <col min="12838" max="12839" width="12.8515625" style="1" bestFit="1" customWidth="1"/>
    <col min="12840" max="12840" width="9.421875" style="1" bestFit="1" customWidth="1"/>
    <col min="12841" max="12844" width="9.140625" style="1" customWidth="1"/>
    <col min="12845" max="12845" width="9.421875" style="1" bestFit="1" customWidth="1"/>
    <col min="12846" max="12847" width="12.8515625" style="1" bestFit="1" customWidth="1"/>
    <col min="12848" max="12848" width="9.421875" style="1" bestFit="1" customWidth="1"/>
    <col min="12849" max="12852" width="9.140625" style="1" customWidth="1"/>
    <col min="12853" max="12853" width="9.421875" style="1" bestFit="1" customWidth="1"/>
    <col min="12854" max="12855" width="12.8515625" style="1" bestFit="1" customWidth="1"/>
    <col min="12856" max="12856" width="9.421875" style="1" bestFit="1" customWidth="1"/>
    <col min="12857" max="12860" width="9.140625" style="1" customWidth="1"/>
    <col min="12861" max="12861" width="9.421875" style="1" bestFit="1" customWidth="1"/>
    <col min="12862" max="12863" width="12.8515625" style="1" bestFit="1" customWidth="1"/>
    <col min="12864" max="12864" width="9.421875" style="1" bestFit="1" customWidth="1"/>
    <col min="12865" max="12868" width="9.140625" style="1" customWidth="1"/>
    <col min="12869" max="12869" width="9.421875" style="1" bestFit="1" customWidth="1"/>
    <col min="12870" max="12871" width="12.8515625" style="1" bestFit="1" customWidth="1"/>
    <col min="12872" max="12872" width="9.421875" style="1" bestFit="1" customWidth="1"/>
    <col min="12873" max="12876" width="9.140625" style="1" customWidth="1"/>
    <col min="12877" max="12877" width="9.421875" style="1" bestFit="1" customWidth="1"/>
    <col min="12878" max="12879" width="12.8515625" style="1" bestFit="1" customWidth="1"/>
    <col min="12880" max="12880" width="9.421875" style="1" bestFit="1" customWidth="1"/>
    <col min="12881" max="12884" width="9.140625" style="1" customWidth="1"/>
    <col min="12885" max="12885" width="9.421875" style="1" bestFit="1" customWidth="1"/>
    <col min="12886" max="12887" width="12.8515625" style="1" bestFit="1" customWidth="1"/>
    <col min="12888" max="12888" width="9.421875" style="1" bestFit="1" customWidth="1"/>
    <col min="12889" max="12892" width="9.140625" style="1" customWidth="1"/>
    <col min="12893" max="12893" width="9.421875" style="1" bestFit="1" customWidth="1"/>
    <col min="12894" max="12895" width="12.8515625" style="1" bestFit="1" customWidth="1"/>
    <col min="12896" max="12896" width="9.421875" style="1" bestFit="1" customWidth="1"/>
    <col min="12897" max="12900" width="9.140625" style="1" customWidth="1"/>
    <col min="12901" max="12901" width="9.421875" style="1" bestFit="1" customWidth="1"/>
    <col min="12902" max="12903" width="12.8515625" style="1" bestFit="1" customWidth="1"/>
    <col min="12904" max="12904" width="9.421875" style="1" bestFit="1" customWidth="1"/>
    <col min="12905" max="12908" width="9.140625" style="1" customWidth="1"/>
    <col min="12909" max="12909" width="9.421875" style="1" bestFit="1" customWidth="1"/>
    <col min="12910" max="12911" width="12.8515625" style="1" bestFit="1" customWidth="1"/>
    <col min="12912" max="12912" width="9.421875" style="1" bestFit="1" customWidth="1"/>
    <col min="12913" max="12916" width="9.140625" style="1" customWidth="1"/>
    <col min="12917" max="12917" width="9.421875" style="1" bestFit="1" customWidth="1"/>
    <col min="12918" max="12919" width="12.8515625" style="1" bestFit="1" customWidth="1"/>
    <col min="12920" max="12920" width="9.421875" style="1" bestFit="1" customWidth="1"/>
    <col min="12921" max="12924" width="9.140625" style="1" customWidth="1"/>
    <col min="12925" max="12925" width="9.421875" style="1" bestFit="1" customWidth="1"/>
    <col min="12926" max="12927" width="12.8515625" style="1" bestFit="1" customWidth="1"/>
    <col min="12928" max="12928" width="9.421875" style="1" bestFit="1" customWidth="1"/>
    <col min="12929" max="12932" width="9.140625" style="1" customWidth="1"/>
    <col min="12933" max="12933" width="9.421875" style="1" bestFit="1" customWidth="1"/>
    <col min="12934" max="12935" width="12.8515625" style="1" bestFit="1" customWidth="1"/>
    <col min="12936" max="12936" width="9.421875" style="1" bestFit="1" customWidth="1"/>
    <col min="12937" max="12940" width="9.140625" style="1" customWidth="1"/>
    <col min="12941" max="12941" width="9.421875" style="1" bestFit="1" customWidth="1"/>
    <col min="12942" max="12943" width="12.8515625" style="1" bestFit="1" customWidth="1"/>
    <col min="12944" max="12944" width="9.421875" style="1" bestFit="1" customWidth="1"/>
    <col min="12945" max="12948" width="9.140625" style="1" customWidth="1"/>
    <col min="12949" max="12949" width="9.421875" style="1" bestFit="1" customWidth="1"/>
    <col min="12950" max="12951" width="12.8515625" style="1" bestFit="1" customWidth="1"/>
    <col min="12952" max="12952" width="9.421875" style="1" bestFit="1" customWidth="1"/>
    <col min="12953" max="12956" width="9.140625" style="1" customWidth="1"/>
    <col min="12957" max="12957" width="9.421875" style="1" bestFit="1" customWidth="1"/>
    <col min="12958" max="12959" width="12.8515625" style="1" bestFit="1" customWidth="1"/>
    <col min="12960" max="12960" width="9.421875" style="1" bestFit="1" customWidth="1"/>
    <col min="12961" max="12964" width="9.140625" style="1" customWidth="1"/>
    <col min="12965" max="12965" width="9.421875" style="1" bestFit="1" customWidth="1"/>
    <col min="12966" max="12967" width="12.8515625" style="1" bestFit="1" customWidth="1"/>
    <col min="12968" max="12968" width="9.421875" style="1" bestFit="1" customWidth="1"/>
    <col min="12969" max="12972" width="9.140625" style="1" customWidth="1"/>
    <col min="12973" max="12973" width="9.421875" style="1" bestFit="1" customWidth="1"/>
    <col min="12974" max="12975" width="12.8515625" style="1" bestFit="1" customWidth="1"/>
    <col min="12976" max="12976" width="9.421875" style="1" bestFit="1" customWidth="1"/>
    <col min="12977" max="12980" width="9.140625" style="1" customWidth="1"/>
    <col min="12981" max="12981" width="9.421875" style="1" bestFit="1" customWidth="1"/>
    <col min="12982" max="12983" width="12.8515625" style="1" bestFit="1" customWidth="1"/>
    <col min="12984" max="12984" width="9.421875" style="1" bestFit="1" customWidth="1"/>
    <col min="12985" max="12988" width="9.140625" style="1" customWidth="1"/>
    <col min="12989" max="12989" width="9.421875" style="1" bestFit="1" customWidth="1"/>
    <col min="12990" max="12991" width="12.8515625" style="1" bestFit="1" customWidth="1"/>
    <col min="12992" max="12992" width="9.421875" style="1" bestFit="1" customWidth="1"/>
    <col min="12993" max="12996" width="9.140625" style="1" customWidth="1"/>
    <col min="12997" max="12997" width="9.421875" style="1" bestFit="1" customWidth="1"/>
    <col min="12998" max="12999" width="12.8515625" style="1" bestFit="1" customWidth="1"/>
    <col min="13000" max="13000" width="9.421875" style="1" bestFit="1" customWidth="1"/>
    <col min="13001" max="13004" width="9.140625" style="1" customWidth="1"/>
    <col min="13005" max="13005" width="9.421875" style="1" bestFit="1" customWidth="1"/>
    <col min="13006" max="13007" width="12.8515625" style="1" bestFit="1" customWidth="1"/>
    <col min="13008" max="13008" width="9.421875" style="1" bestFit="1" customWidth="1"/>
    <col min="13009" max="13012" width="9.140625" style="1" customWidth="1"/>
    <col min="13013" max="13013" width="9.421875" style="1" bestFit="1" customWidth="1"/>
    <col min="13014" max="13015" width="12.8515625" style="1" bestFit="1" customWidth="1"/>
    <col min="13016" max="13016" width="9.421875" style="1" bestFit="1" customWidth="1"/>
    <col min="13017" max="13020" width="9.140625" style="1" customWidth="1"/>
    <col min="13021" max="13021" width="9.421875" style="1" bestFit="1" customWidth="1"/>
    <col min="13022" max="13023" width="12.8515625" style="1" bestFit="1" customWidth="1"/>
    <col min="13024" max="13024" width="9.421875" style="1" bestFit="1" customWidth="1"/>
    <col min="13025" max="13028" width="9.140625" style="1" customWidth="1"/>
    <col min="13029" max="13029" width="9.421875" style="1" bestFit="1" customWidth="1"/>
    <col min="13030" max="13031" width="12.8515625" style="1" bestFit="1" customWidth="1"/>
    <col min="13032" max="13032" width="9.421875" style="1" bestFit="1" customWidth="1"/>
    <col min="13033" max="13036" width="9.140625" style="1" customWidth="1"/>
    <col min="13037" max="13037" width="9.421875" style="1" bestFit="1" customWidth="1"/>
    <col min="13038" max="13039" width="12.8515625" style="1" bestFit="1" customWidth="1"/>
    <col min="13040" max="13040" width="9.421875" style="1" bestFit="1" customWidth="1"/>
    <col min="13041" max="13044" width="9.140625" style="1" customWidth="1"/>
    <col min="13045" max="13045" width="9.421875" style="1" bestFit="1" customWidth="1"/>
    <col min="13046" max="13047" width="12.8515625" style="1" bestFit="1" customWidth="1"/>
    <col min="13048" max="13048" width="9.421875" style="1" bestFit="1" customWidth="1"/>
    <col min="13049" max="13052" width="9.140625" style="1" customWidth="1"/>
    <col min="13053" max="13053" width="11.57421875" style="1" customWidth="1"/>
    <col min="13054" max="13054" width="16.00390625" style="1" customWidth="1"/>
    <col min="13055" max="13055" width="86.57421875" style="1" customWidth="1"/>
    <col min="13056" max="13056" width="10.140625" style="1" customWidth="1"/>
    <col min="13057" max="13057" width="18.28125" style="1" customWidth="1"/>
    <col min="13058" max="13059" width="9.140625" style="1" hidden="1" customWidth="1"/>
    <col min="13060" max="13060" width="21.421875" style="1" customWidth="1"/>
    <col min="13061" max="13062" width="9.140625" style="1" hidden="1" customWidth="1"/>
    <col min="13063" max="13063" width="25.7109375" style="1" customWidth="1"/>
    <col min="13064" max="13064" width="9.140625" style="1" hidden="1" customWidth="1"/>
    <col min="13065" max="13065" width="4.7109375" style="1" customWidth="1"/>
    <col min="13066" max="13072" width="9.140625" style="1" hidden="1" customWidth="1"/>
    <col min="13073" max="13073" width="15.57421875" style="1" customWidth="1"/>
    <col min="13074" max="13074" width="18.7109375" style="1" customWidth="1"/>
    <col min="13075" max="13075" width="25.7109375" style="1" customWidth="1"/>
    <col min="13076" max="13076" width="15.57421875" style="1" customWidth="1"/>
    <col min="13077" max="13077" width="18.7109375" style="1" customWidth="1"/>
    <col min="13078" max="13078" width="25.7109375" style="1" customWidth="1"/>
    <col min="13079" max="13079" width="15.57421875" style="1" customWidth="1"/>
    <col min="13080" max="13080" width="18.7109375" style="1" customWidth="1"/>
    <col min="13081" max="13081" width="25.7109375" style="1" customWidth="1"/>
    <col min="13082" max="13082" width="9.140625" style="1" customWidth="1"/>
    <col min="13083" max="13083" width="17.421875" style="1" customWidth="1"/>
    <col min="13084" max="13084" width="9.140625" style="1" customWidth="1"/>
    <col min="13085" max="13085" width="9.421875" style="1" bestFit="1" customWidth="1"/>
    <col min="13086" max="13087" width="12.8515625" style="1" bestFit="1" customWidth="1"/>
    <col min="13088" max="13088" width="9.421875" style="1" bestFit="1" customWidth="1"/>
    <col min="13089" max="13092" width="9.140625" style="1" customWidth="1"/>
    <col min="13093" max="13093" width="9.421875" style="1" bestFit="1" customWidth="1"/>
    <col min="13094" max="13095" width="12.8515625" style="1" bestFit="1" customWidth="1"/>
    <col min="13096" max="13096" width="9.421875" style="1" bestFit="1" customWidth="1"/>
    <col min="13097" max="13100" width="9.140625" style="1" customWidth="1"/>
    <col min="13101" max="13101" width="9.421875" style="1" bestFit="1" customWidth="1"/>
    <col min="13102" max="13103" width="12.8515625" style="1" bestFit="1" customWidth="1"/>
    <col min="13104" max="13104" width="9.421875" style="1" bestFit="1" customWidth="1"/>
    <col min="13105" max="13108" width="9.140625" style="1" customWidth="1"/>
    <col min="13109" max="13109" width="9.421875" style="1" bestFit="1" customWidth="1"/>
    <col min="13110" max="13111" width="12.8515625" style="1" bestFit="1" customWidth="1"/>
    <col min="13112" max="13112" width="9.421875" style="1" bestFit="1" customWidth="1"/>
    <col min="13113" max="13116" width="9.140625" style="1" customWidth="1"/>
    <col min="13117" max="13117" width="9.421875" style="1" bestFit="1" customWidth="1"/>
    <col min="13118" max="13119" width="12.8515625" style="1" bestFit="1" customWidth="1"/>
    <col min="13120" max="13120" width="9.421875" style="1" bestFit="1" customWidth="1"/>
    <col min="13121" max="13124" width="9.140625" style="1" customWidth="1"/>
    <col min="13125" max="13125" width="9.421875" style="1" bestFit="1" customWidth="1"/>
    <col min="13126" max="13127" width="12.8515625" style="1" bestFit="1" customWidth="1"/>
    <col min="13128" max="13128" width="9.421875" style="1" bestFit="1" customWidth="1"/>
    <col min="13129" max="13132" width="9.140625" style="1" customWidth="1"/>
    <col min="13133" max="13133" width="9.421875" style="1" bestFit="1" customWidth="1"/>
    <col min="13134" max="13135" width="12.8515625" style="1" bestFit="1" customWidth="1"/>
    <col min="13136" max="13136" width="9.421875" style="1" bestFit="1" customWidth="1"/>
    <col min="13137" max="13140" width="9.140625" style="1" customWidth="1"/>
    <col min="13141" max="13141" width="9.421875" style="1" bestFit="1" customWidth="1"/>
    <col min="13142" max="13143" width="12.8515625" style="1" bestFit="1" customWidth="1"/>
    <col min="13144" max="13144" width="9.421875" style="1" bestFit="1" customWidth="1"/>
    <col min="13145" max="13148" width="9.140625" style="1" customWidth="1"/>
    <col min="13149" max="13149" width="9.421875" style="1" bestFit="1" customWidth="1"/>
    <col min="13150" max="13151" width="12.8515625" style="1" bestFit="1" customWidth="1"/>
    <col min="13152" max="13152" width="9.421875" style="1" bestFit="1" customWidth="1"/>
    <col min="13153" max="13156" width="9.140625" style="1" customWidth="1"/>
    <col min="13157" max="13157" width="9.421875" style="1" bestFit="1" customWidth="1"/>
    <col min="13158" max="13159" width="12.8515625" style="1" bestFit="1" customWidth="1"/>
    <col min="13160" max="13160" width="9.421875" style="1" bestFit="1" customWidth="1"/>
    <col min="13161" max="13164" width="9.140625" style="1" customWidth="1"/>
    <col min="13165" max="13165" width="9.421875" style="1" bestFit="1" customWidth="1"/>
    <col min="13166" max="13167" width="12.8515625" style="1" bestFit="1" customWidth="1"/>
    <col min="13168" max="13168" width="9.421875" style="1" bestFit="1" customWidth="1"/>
    <col min="13169" max="13172" width="9.140625" style="1" customWidth="1"/>
    <col min="13173" max="13173" width="9.421875" style="1" bestFit="1" customWidth="1"/>
    <col min="13174" max="13175" width="12.8515625" style="1" bestFit="1" customWidth="1"/>
    <col min="13176" max="13176" width="9.421875" style="1" bestFit="1" customWidth="1"/>
    <col min="13177" max="13180" width="9.140625" style="1" customWidth="1"/>
    <col min="13181" max="13181" width="9.421875" style="1" bestFit="1" customWidth="1"/>
    <col min="13182" max="13183" width="12.8515625" style="1" bestFit="1" customWidth="1"/>
    <col min="13184" max="13184" width="9.421875" style="1" bestFit="1" customWidth="1"/>
    <col min="13185" max="13188" width="9.140625" style="1" customWidth="1"/>
    <col min="13189" max="13189" width="9.421875" style="1" bestFit="1" customWidth="1"/>
    <col min="13190" max="13191" width="12.8515625" style="1" bestFit="1" customWidth="1"/>
    <col min="13192" max="13192" width="9.421875" style="1" bestFit="1" customWidth="1"/>
    <col min="13193" max="13196" width="9.140625" style="1" customWidth="1"/>
    <col min="13197" max="13197" width="9.421875" style="1" bestFit="1" customWidth="1"/>
    <col min="13198" max="13199" width="12.8515625" style="1" bestFit="1" customWidth="1"/>
    <col min="13200" max="13200" width="9.421875" style="1" bestFit="1" customWidth="1"/>
    <col min="13201" max="13204" width="9.140625" style="1" customWidth="1"/>
    <col min="13205" max="13205" width="9.421875" style="1" bestFit="1" customWidth="1"/>
    <col min="13206" max="13207" width="12.8515625" style="1" bestFit="1" customWidth="1"/>
    <col min="13208" max="13208" width="9.421875" style="1" bestFit="1" customWidth="1"/>
    <col min="13209" max="13212" width="9.140625" style="1" customWidth="1"/>
    <col min="13213" max="13213" width="9.421875" style="1" bestFit="1" customWidth="1"/>
    <col min="13214" max="13215" width="12.8515625" style="1" bestFit="1" customWidth="1"/>
    <col min="13216" max="13216" width="9.421875" style="1" bestFit="1" customWidth="1"/>
    <col min="13217" max="13220" width="9.140625" style="1" customWidth="1"/>
    <col min="13221" max="13221" width="9.421875" style="1" bestFit="1" customWidth="1"/>
    <col min="13222" max="13223" width="12.8515625" style="1" bestFit="1" customWidth="1"/>
    <col min="13224" max="13224" width="9.421875" style="1" bestFit="1" customWidth="1"/>
    <col min="13225" max="13228" width="9.140625" style="1" customWidth="1"/>
    <col min="13229" max="13229" width="9.421875" style="1" bestFit="1" customWidth="1"/>
    <col min="13230" max="13231" width="12.8515625" style="1" bestFit="1" customWidth="1"/>
    <col min="13232" max="13232" width="9.421875" style="1" bestFit="1" customWidth="1"/>
    <col min="13233" max="13236" width="9.140625" style="1" customWidth="1"/>
    <col min="13237" max="13237" width="9.421875" style="1" bestFit="1" customWidth="1"/>
    <col min="13238" max="13239" width="12.8515625" style="1" bestFit="1" customWidth="1"/>
    <col min="13240" max="13240" width="9.421875" style="1" bestFit="1" customWidth="1"/>
    <col min="13241" max="13244" width="9.140625" style="1" customWidth="1"/>
    <col min="13245" max="13245" width="9.421875" style="1" bestFit="1" customWidth="1"/>
    <col min="13246" max="13247" width="12.8515625" style="1" bestFit="1" customWidth="1"/>
    <col min="13248" max="13248" width="9.421875" style="1" bestFit="1" customWidth="1"/>
    <col min="13249" max="13252" width="9.140625" style="1" customWidth="1"/>
    <col min="13253" max="13253" width="9.421875" style="1" bestFit="1" customWidth="1"/>
    <col min="13254" max="13255" width="12.8515625" style="1" bestFit="1" customWidth="1"/>
    <col min="13256" max="13256" width="9.421875" style="1" bestFit="1" customWidth="1"/>
    <col min="13257" max="13260" width="9.140625" style="1" customWidth="1"/>
    <col min="13261" max="13261" width="9.421875" style="1" bestFit="1" customWidth="1"/>
    <col min="13262" max="13263" width="12.8515625" style="1" bestFit="1" customWidth="1"/>
    <col min="13264" max="13264" width="9.421875" style="1" bestFit="1" customWidth="1"/>
    <col min="13265" max="13268" width="9.140625" style="1" customWidth="1"/>
    <col min="13269" max="13269" width="9.421875" style="1" bestFit="1" customWidth="1"/>
    <col min="13270" max="13271" width="12.8515625" style="1" bestFit="1" customWidth="1"/>
    <col min="13272" max="13272" width="9.421875" style="1" bestFit="1" customWidth="1"/>
    <col min="13273" max="13276" width="9.140625" style="1" customWidth="1"/>
    <col min="13277" max="13277" width="9.421875" style="1" bestFit="1" customWidth="1"/>
    <col min="13278" max="13279" width="12.8515625" style="1" bestFit="1" customWidth="1"/>
    <col min="13280" max="13280" width="9.421875" style="1" bestFit="1" customWidth="1"/>
    <col min="13281" max="13284" width="9.140625" style="1" customWidth="1"/>
    <col min="13285" max="13285" width="9.421875" style="1" bestFit="1" customWidth="1"/>
    <col min="13286" max="13287" width="12.8515625" style="1" bestFit="1" customWidth="1"/>
    <col min="13288" max="13288" width="9.421875" style="1" bestFit="1" customWidth="1"/>
    <col min="13289" max="13292" width="9.140625" style="1" customWidth="1"/>
    <col min="13293" max="13293" width="9.421875" style="1" bestFit="1" customWidth="1"/>
    <col min="13294" max="13295" width="12.8515625" style="1" bestFit="1" customWidth="1"/>
    <col min="13296" max="13296" width="9.421875" style="1" bestFit="1" customWidth="1"/>
    <col min="13297" max="13300" width="9.140625" style="1" customWidth="1"/>
    <col min="13301" max="13301" width="9.421875" style="1" bestFit="1" customWidth="1"/>
    <col min="13302" max="13303" width="12.8515625" style="1" bestFit="1" customWidth="1"/>
    <col min="13304" max="13304" width="9.421875" style="1" bestFit="1" customWidth="1"/>
    <col min="13305" max="13308" width="9.140625" style="1" customWidth="1"/>
    <col min="13309" max="13309" width="11.57421875" style="1" customWidth="1"/>
    <col min="13310" max="13310" width="16.00390625" style="1" customWidth="1"/>
    <col min="13311" max="13311" width="86.57421875" style="1" customWidth="1"/>
    <col min="13312" max="13312" width="10.140625" style="1" customWidth="1"/>
    <col min="13313" max="13313" width="18.28125" style="1" customWidth="1"/>
    <col min="13314" max="13315" width="9.140625" style="1" hidden="1" customWidth="1"/>
    <col min="13316" max="13316" width="21.421875" style="1" customWidth="1"/>
    <col min="13317" max="13318" width="9.140625" style="1" hidden="1" customWidth="1"/>
    <col min="13319" max="13319" width="25.7109375" style="1" customWidth="1"/>
    <col min="13320" max="13320" width="9.140625" style="1" hidden="1" customWidth="1"/>
    <col min="13321" max="13321" width="4.7109375" style="1" customWidth="1"/>
    <col min="13322" max="13328" width="9.140625" style="1" hidden="1" customWidth="1"/>
    <col min="13329" max="13329" width="15.57421875" style="1" customWidth="1"/>
    <col min="13330" max="13330" width="18.7109375" style="1" customWidth="1"/>
    <col min="13331" max="13331" width="25.7109375" style="1" customWidth="1"/>
    <col min="13332" max="13332" width="15.57421875" style="1" customWidth="1"/>
    <col min="13333" max="13333" width="18.7109375" style="1" customWidth="1"/>
    <col min="13334" max="13334" width="25.7109375" style="1" customWidth="1"/>
    <col min="13335" max="13335" width="15.57421875" style="1" customWidth="1"/>
    <col min="13336" max="13336" width="18.7109375" style="1" customWidth="1"/>
    <col min="13337" max="13337" width="25.7109375" style="1" customWidth="1"/>
    <col min="13338" max="13338" width="9.140625" style="1" customWidth="1"/>
    <col min="13339" max="13339" width="17.421875" style="1" customWidth="1"/>
    <col min="13340" max="13340" width="9.140625" style="1" customWidth="1"/>
    <col min="13341" max="13341" width="9.421875" style="1" bestFit="1" customWidth="1"/>
    <col min="13342" max="13343" width="12.8515625" style="1" bestFit="1" customWidth="1"/>
    <col min="13344" max="13344" width="9.421875" style="1" bestFit="1" customWidth="1"/>
    <col min="13345" max="13348" width="9.140625" style="1" customWidth="1"/>
    <col min="13349" max="13349" width="9.421875" style="1" bestFit="1" customWidth="1"/>
    <col min="13350" max="13351" width="12.8515625" style="1" bestFit="1" customWidth="1"/>
    <col min="13352" max="13352" width="9.421875" style="1" bestFit="1" customWidth="1"/>
    <col min="13353" max="13356" width="9.140625" style="1" customWidth="1"/>
    <col min="13357" max="13357" width="9.421875" style="1" bestFit="1" customWidth="1"/>
    <col min="13358" max="13359" width="12.8515625" style="1" bestFit="1" customWidth="1"/>
    <col min="13360" max="13360" width="9.421875" style="1" bestFit="1" customWidth="1"/>
    <col min="13361" max="13364" width="9.140625" style="1" customWidth="1"/>
    <col min="13365" max="13365" width="9.421875" style="1" bestFit="1" customWidth="1"/>
    <col min="13366" max="13367" width="12.8515625" style="1" bestFit="1" customWidth="1"/>
    <col min="13368" max="13368" width="9.421875" style="1" bestFit="1" customWidth="1"/>
    <col min="13369" max="13372" width="9.140625" style="1" customWidth="1"/>
    <col min="13373" max="13373" width="9.421875" style="1" bestFit="1" customWidth="1"/>
    <col min="13374" max="13375" width="12.8515625" style="1" bestFit="1" customWidth="1"/>
    <col min="13376" max="13376" width="9.421875" style="1" bestFit="1" customWidth="1"/>
    <col min="13377" max="13380" width="9.140625" style="1" customWidth="1"/>
    <col min="13381" max="13381" width="9.421875" style="1" bestFit="1" customWidth="1"/>
    <col min="13382" max="13383" width="12.8515625" style="1" bestFit="1" customWidth="1"/>
    <col min="13384" max="13384" width="9.421875" style="1" bestFit="1" customWidth="1"/>
    <col min="13385" max="13388" width="9.140625" style="1" customWidth="1"/>
    <col min="13389" max="13389" width="9.421875" style="1" bestFit="1" customWidth="1"/>
    <col min="13390" max="13391" width="12.8515625" style="1" bestFit="1" customWidth="1"/>
    <col min="13392" max="13392" width="9.421875" style="1" bestFit="1" customWidth="1"/>
    <col min="13393" max="13396" width="9.140625" style="1" customWidth="1"/>
    <col min="13397" max="13397" width="9.421875" style="1" bestFit="1" customWidth="1"/>
    <col min="13398" max="13399" width="12.8515625" style="1" bestFit="1" customWidth="1"/>
    <col min="13400" max="13400" width="9.421875" style="1" bestFit="1" customWidth="1"/>
    <col min="13401" max="13404" width="9.140625" style="1" customWidth="1"/>
    <col min="13405" max="13405" width="9.421875" style="1" bestFit="1" customWidth="1"/>
    <col min="13406" max="13407" width="12.8515625" style="1" bestFit="1" customWidth="1"/>
    <col min="13408" max="13408" width="9.421875" style="1" bestFit="1" customWidth="1"/>
    <col min="13409" max="13412" width="9.140625" style="1" customWidth="1"/>
    <col min="13413" max="13413" width="9.421875" style="1" bestFit="1" customWidth="1"/>
    <col min="13414" max="13415" width="12.8515625" style="1" bestFit="1" customWidth="1"/>
    <col min="13416" max="13416" width="9.421875" style="1" bestFit="1" customWidth="1"/>
    <col min="13417" max="13420" width="9.140625" style="1" customWidth="1"/>
    <col min="13421" max="13421" width="9.421875" style="1" bestFit="1" customWidth="1"/>
    <col min="13422" max="13423" width="12.8515625" style="1" bestFit="1" customWidth="1"/>
    <col min="13424" max="13424" width="9.421875" style="1" bestFit="1" customWidth="1"/>
    <col min="13425" max="13428" width="9.140625" style="1" customWidth="1"/>
    <col min="13429" max="13429" width="9.421875" style="1" bestFit="1" customWidth="1"/>
    <col min="13430" max="13431" width="12.8515625" style="1" bestFit="1" customWidth="1"/>
    <col min="13432" max="13432" width="9.421875" style="1" bestFit="1" customWidth="1"/>
    <col min="13433" max="13436" width="9.140625" style="1" customWidth="1"/>
    <col min="13437" max="13437" width="9.421875" style="1" bestFit="1" customWidth="1"/>
    <col min="13438" max="13439" width="12.8515625" style="1" bestFit="1" customWidth="1"/>
    <col min="13440" max="13440" width="9.421875" style="1" bestFit="1" customWidth="1"/>
    <col min="13441" max="13444" width="9.140625" style="1" customWidth="1"/>
    <col min="13445" max="13445" width="9.421875" style="1" bestFit="1" customWidth="1"/>
    <col min="13446" max="13447" width="12.8515625" style="1" bestFit="1" customWidth="1"/>
    <col min="13448" max="13448" width="9.421875" style="1" bestFit="1" customWidth="1"/>
    <col min="13449" max="13452" width="9.140625" style="1" customWidth="1"/>
    <col min="13453" max="13453" width="9.421875" style="1" bestFit="1" customWidth="1"/>
    <col min="13454" max="13455" width="12.8515625" style="1" bestFit="1" customWidth="1"/>
    <col min="13456" max="13456" width="9.421875" style="1" bestFit="1" customWidth="1"/>
    <col min="13457" max="13460" width="9.140625" style="1" customWidth="1"/>
    <col min="13461" max="13461" width="9.421875" style="1" bestFit="1" customWidth="1"/>
    <col min="13462" max="13463" width="12.8515625" style="1" bestFit="1" customWidth="1"/>
    <col min="13464" max="13464" width="9.421875" style="1" bestFit="1" customWidth="1"/>
    <col min="13465" max="13468" width="9.140625" style="1" customWidth="1"/>
    <col min="13469" max="13469" width="9.421875" style="1" bestFit="1" customWidth="1"/>
    <col min="13470" max="13471" width="12.8515625" style="1" bestFit="1" customWidth="1"/>
    <col min="13472" max="13472" width="9.421875" style="1" bestFit="1" customWidth="1"/>
    <col min="13473" max="13476" width="9.140625" style="1" customWidth="1"/>
    <col min="13477" max="13477" width="9.421875" style="1" bestFit="1" customWidth="1"/>
    <col min="13478" max="13479" width="12.8515625" style="1" bestFit="1" customWidth="1"/>
    <col min="13480" max="13480" width="9.421875" style="1" bestFit="1" customWidth="1"/>
    <col min="13481" max="13484" width="9.140625" style="1" customWidth="1"/>
    <col min="13485" max="13485" width="9.421875" style="1" bestFit="1" customWidth="1"/>
    <col min="13486" max="13487" width="12.8515625" style="1" bestFit="1" customWidth="1"/>
    <col min="13488" max="13488" width="9.421875" style="1" bestFit="1" customWidth="1"/>
    <col min="13489" max="13492" width="9.140625" style="1" customWidth="1"/>
    <col min="13493" max="13493" width="9.421875" style="1" bestFit="1" customWidth="1"/>
    <col min="13494" max="13495" width="12.8515625" style="1" bestFit="1" customWidth="1"/>
    <col min="13496" max="13496" width="9.421875" style="1" bestFit="1" customWidth="1"/>
    <col min="13497" max="13500" width="9.140625" style="1" customWidth="1"/>
    <col min="13501" max="13501" width="9.421875" style="1" bestFit="1" customWidth="1"/>
    <col min="13502" max="13503" width="12.8515625" style="1" bestFit="1" customWidth="1"/>
    <col min="13504" max="13504" width="9.421875" style="1" bestFit="1" customWidth="1"/>
    <col min="13505" max="13508" width="9.140625" style="1" customWidth="1"/>
    <col min="13509" max="13509" width="9.421875" style="1" bestFit="1" customWidth="1"/>
    <col min="13510" max="13511" width="12.8515625" style="1" bestFit="1" customWidth="1"/>
    <col min="13512" max="13512" width="9.421875" style="1" bestFit="1" customWidth="1"/>
    <col min="13513" max="13516" width="9.140625" style="1" customWidth="1"/>
    <col min="13517" max="13517" width="9.421875" style="1" bestFit="1" customWidth="1"/>
    <col min="13518" max="13519" width="12.8515625" style="1" bestFit="1" customWidth="1"/>
    <col min="13520" max="13520" width="9.421875" style="1" bestFit="1" customWidth="1"/>
    <col min="13521" max="13524" width="9.140625" style="1" customWidth="1"/>
    <col min="13525" max="13525" width="9.421875" style="1" bestFit="1" customWidth="1"/>
    <col min="13526" max="13527" width="12.8515625" style="1" bestFit="1" customWidth="1"/>
    <col min="13528" max="13528" width="9.421875" style="1" bestFit="1" customWidth="1"/>
    <col min="13529" max="13532" width="9.140625" style="1" customWidth="1"/>
    <col min="13533" max="13533" width="9.421875" style="1" bestFit="1" customWidth="1"/>
    <col min="13534" max="13535" width="12.8515625" style="1" bestFit="1" customWidth="1"/>
    <col min="13536" max="13536" width="9.421875" style="1" bestFit="1" customWidth="1"/>
    <col min="13537" max="13540" width="9.140625" style="1" customWidth="1"/>
    <col min="13541" max="13541" width="9.421875" style="1" bestFit="1" customWidth="1"/>
    <col min="13542" max="13543" width="12.8515625" style="1" bestFit="1" customWidth="1"/>
    <col min="13544" max="13544" width="9.421875" style="1" bestFit="1" customWidth="1"/>
    <col min="13545" max="13548" width="9.140625" style="1" customWidth="1"/>
    <col min="13549" max="13549" width="9.421875" style="1" bestFit="1" customWidth="1"/>
    <col min="13550" max="13551" width="12.8515625" style="1" bestFit="1" customWidth="1"/>
    <col min="13552" max="13552" width="9.421875" style="1" bestFit="1" customWidth="1"/>
    <col min="13553" max="13556" width="9.140625" style="1" customWidth="1"/>
    <col min="13557" max="13557" width="9.421875" style="1" bestFit="1" customWidth="1"/>
    <col min="13558" max="13559" width="12.8515625" style="1" bestFit="1" customWidth="1"/>
    <col min="13560" max="13560" width="9.421875" style="1" bestFit="1" customWidth="1"/>
    <col min="13561" max="13564" width="9.140625" style="1" customWidth="1"/>
    <col min="13565" max="13565" width="11.57421875" style="1" customWidth="1"/>
    <col min="13566" max="13566" width="16.00390625" style="1" customWidth="1"/>
    <col min="13567" max="13567" width="86.57421875" style="1" customWidth="1"/>
    <col min="13568" max="13568" width="10.140625" style="1" customWidth="1"/>
    <col min="13569" max="13569" width="18.28125" style="1" customWidth="1"/>
    <col min="13570" max="13571" width="9.140625" style="1" hidden="1" customWidth="1"/>
    <col min="13572" max="13572" width="21.421875" style="1" customWidth="1"/>
    <col min="13573" max="13574" width="9.140625" style="1" hidden="1" customWidth="1"/>
    <col min="13575" max="13575" width="25.7109375" style="1" customWidth="1"/>
    <col min="13576" max="13576" width="9.140625" style="1" hidden="1" customWidth="1"/>
    <col min="13577" max="13577" width="4.7109375" style="1" customWidth="1"/>
    <col min="13578" max="13584" width="9.140625" style="1" hidden="1" customWidth="1"/>
    <col min="13585" max="13585" width="15.57421875" style="1" customWidth="1"/>
    <col min="13586" max="13586" width="18.7109375" style="1" customWidth="1"/>
    <col min="13587" max="13587" width="25.7109375" style="1" customWidth="1"/>
    <col min="13588" max="13588" width="15.57421875" style="1" customWidth="1"/>
    <col min="13589" max="13589" width="18.7109375" style="1" customWidth="1"/>
    <col min="13590" max="13590" width="25.7109375" style="1" customWidth="1"/>
    <col min="13591" max="13591" width="15.57421875" style="1" customWidth="1"/>
    <col min="13592" max="13592" width="18.7109375" style="1" customWidth="1"/>
    <col min="13593" max="13593" width="25.7109375" style="1" customWidth="1"/>
    <col min="13594" max="13594" width="9.140625" style="1" customWidth="1"/>
    <col min="13595" max="13595" width="17.421875" style="1" customWidth="1"/>
    <col min="13596" max="13596" width="9.140625" style="1" customWidth="1"/>
    <col min="13597" max="13597" width="9.421875" style="1" bestFit="1" customWidth="1"/>
    <col min="13598" max="13599" width="12.8515625" style="1" bestFit="1" customWidth="1"/>
    <col min="13600" max="13600" width="9.421875" style="1" bestFit="1" customWidth="1"/>
    <col min="13601" max="13604" width="9.140625" style="1" customWidth="1"/>
    <col min="13605" max="13605" width="9.421875" style="1" bestFit="1" customWidth="1"/>
    <col min="13606" max="13607" width="12.8515625" style="1" bestFit="1" customWidth="1"/>
    <col min="13608" max="13608" width="9.421875" style="1" bestFit="1" customWidth="1"/>
    <col min="13609" max="13612" width="9.140625" style="1" customWidth="1"/>
    <col min="13613" max="13613" width="9.421875" style="1" bestFit="1" customWidth="1"/>
    <col min="13614" max="13615" width="12.8515625" style="1" bestFit="1" customWidth="1"/>
    <col min="13616" max="13616" width="9.421875" style="1" bestFit="1" customWidth="1"/>
    <col min="13617" max="13620" width="9.140625" style="1" customWidth="1"/>
    <col min="13621" max="13621" width="9.421875" style="1" bestFit="1" customWidth="1"/>
    <col min="13622" max="13623" width="12.8515625" style="1" bestFit="1" customWidth="1"/>
    <col min="13624" max="13624" width="9.421875" style="1" bestFit="1" customWidth="1"/>
    <col min="13625" max="13628" width="9.140625" style="1" customWidth="1"/>
    <col min="13629" max="13629" width="9.421875" style="1" bestFit="1" customWidth="1"/>
    <col min="13630" max="13631" width="12.8515625" style="1" bestFit="1" customWidth="1"/>
    <col min="13632" max="13632" width="9.421875" style="1" bestFit="1" customWidth="1"/>
    <col min="13633" max="13636" width="9.140625" style="1" customWidth="1"/>
    <col min="13637" max="13637" width="9.421875" style="1" bestFit="1" customWidth="1"/>
    <col min="13638" max="13639" width="12.8515625" style="1" bestFit="1" customWidth="1"/>
    <col min="13640" max="13640" width="9.421875" style="1" bestFit="1" customWidth="1"/>
    <col min="13641" max="13644" width="9.140625" style="1" customWidth="1"/>
    <col min="13645" max="13645" width="9.421875" style="1" bestFit="1" customWidth="1"/>
    <col min="13646" max="13647" width="12.8515625" style="1" bestFit="1" customWidth="1"/>
    <col min="13648" max="13648" width="9.421875" style="1" bestFit="1" customWidth="1"/>
    <col min="13649" max="13652" width="9.140625" style="1" customWidth="1"/>
    <col min="13653" max="13653" width="9.421875" style="1" bestFit="1" customWidth="1"/>
    <col min="13654" max="13655" width="12.8515625" style="1" bestFit="1" customWidth="1"/>
    <col min="13656" max="13656" width="9.421875" style="1" bestFit="1" customWidth="1"/>
    <col min="13657" max="13660" width="9.140625" style="1" customWidth="1"/>
    <col min="13661" max="13661" width="9.421875" style="1" bestFit="1" customWidth="1"/>
    <col min="13662" max="13663" width="12.8515625" style="1" bestFit="1" customWidth="1"/>
    <col min="13664" max="13664" width="9.421875" style="1" bestFit="1" customWidth="1"/>
    <col min="13665" max="13668" width="9.140625" style="1" customWidth="1"/>
    <col min="13669" max="13669" width="9.421875" style="1" bestFit="1" customWidth="1"/>
    <col min="13670" max="13671" width="12.8515625" style="1" bestFit="1" customWidth="1"/>
    <col min="13672" max="13672" width="9.421875" style="1" bestFit="1" customWidth="1"/>
    <col min="13673" max="13676" width="9.140625" style="1" customWidth="1"/>
    <col min="13677" max="13677" width="9.421875" style="1" bestFit="1" customWidth="1"/>
    <col min="13678" max="13679" width="12.8515625" style="1" bestFit="1" customWidth="1"/>
    <col min="13680" max="13680" width="9.421875" style="1" bestFit="1" customWidth="1"/>
    <col min="13681" max="13684" width="9.140625" style="1" customWidth="1"/>
    <col min="13685" max="13685" width="9.421875" style="1" bestFit="1" customWidth="1"/>
    <col min="13686" max="13687" width="12.8515625" style="1" bestFit="1" customWidth="1"/>
    <col min="13688" max="13688" width="9.421875" style="1" bestFit="1" customWidth="1"/>
    <col min="13689" max="13692" width="9.140625" style="1" customWidth="1"/>
    <col min="13693" max="13693" width="9.421875" style="1" bestFit="1" customWidth="1"/>
    <col min="13694" max="13695" width="12.8515625" style="1" bestFit="1" customWidth="1"/>
    <col min="13696" max="13696" width="9.421875" style="1" bestFit="1" customWidth="1"/>
    <col min="13697" max="13700" width="9.140625" style="1" customWidth="1"/>
    <col min="13701" max="13701" width="9.421875" style="1" bestFit="1" customWidth="1"/>
    <col min="13702" max="13703" width="12.8515625" style="1" bestFit="1" customWidth="1"/>
    <col min="13704" max="13704" width="9.421875" style="1" bestFit="1" customWidth="1"/>
    <col min="13705" max="13708" width="9.140625" style="1" customWidth="1"/>
    <col min="13709" max="13709" width="9.421875" style="1" bestFit="1" customWidth="1"/>
    <col min="13710" max="13711" width="12.8515625" style="1" bestFit="1" customWidth="1"/>
    <col min="13712" max="13712" width="9.421875" style="1" bestFit="1" customWidth="1"/>
    <col min="13713" max="13716" width="9.140625" style="1" customWidth="1"/>
    <col min="13717" max="13717" width="9.421875" style="1" bestFit="1" customWidth="1"/>
    <col min="13718" max="13719" width="12.8515625" style="1" bestFit="1" customWidth="1"/>
    <col min="13720" max="13720" width="9.421875" style="1" bestFit="1" customWidth="1"/>
    <col min="13721" max="13724" width="9.140625" style="1" customWidth="1"/>
    <col min="13725" max="13725" width="9.421875" style="1" bestFit="1" customWidth="1"/>
    <col min="13726" max="13727" width="12.8515625" style="1" bestFit="1" customWidth="1"/>
    <col min="13728" max="13728" width="9.421875" style="1" bestFit="1" customWidth="1"/>
    <col min="13729" max="13732" width="9.140625" style="1" customWidth="1"/>
    <col min="13733" max="13733" width="9.421875" style="1" bestFit="1" customWidth="1"/>
    <col min="13734" max="13735" width="12.8515625" style="1" bestFit="1" customWidth="1"/>
    <col min="13736" max="13736" width="9.421875" style="1" bestFit="1" customWidth="1"/>
    <col min="13737" max="13740" width="9.140625" style="1" customWidth="1"/>
    <col min="13741" max="13741" width="9.421875" style="1" bestFit="1" customWidth="1"/>
    <col min="13742" max="13743" width="12.8515625" style="1" bestFit="1" customWidth="1"/>
    <col min="13744" max="13744" width="9.421875" style="1" bestFit="1" customWidth="1"/>
    <col min="13745" max="13748" width="9.140625" style="1" customWidth="1"/>
    <col min="13749" max="13749" width="9.421875" style="1" bestFit="1" customWidth="1"/>
    <col min="13750" max="13751" width="12.8515625" style="1" bestFit="1" customWidth="1"/>
    <col min="13752" max="13752" width="9.421875" style="1" bestFit="1" customWidth="1"/>
    <col min="13753" max="13756" width="9.140625" style="1" customWidth="1"/>
    <col min="13757" max="13757" width="9.421875" style="1" bestFit="1" customWidth="1"/>
    <col min="13758" max="13759" width="12.8515625" style="1" bestFit="1" customWidth="1"/>
    <col min="13760" max="13760" width="9.421875" style="1" bestFit="1" customWidth="1"/>
    <col min="13761" max="13764" width="9.140625" style="1" customWidth="1"/>
    <col min="13765" max="13765" width="9.421875" style="1" bestFit="1" customWidth="1"/>
    <col min="13766" max="13767" width="12.8515625" style="1" bestFit="1" customWidth="1"/>
    <col min="13768" max="13768" width="9.421875" style="1" bestFit="1" customWidth="1"/>
    <col min="13769" max="13772" width="9.140625" style="1" customWidth="1"/>
    <col min="13773" max="13773" width="9.421875" style="1" bestFit="1" customWidth="1"/>
    <col min="13774" max="13775" width="12.8515625" style="1" bestFit="1" customWidth="1"/>
    <col min="13776" max="13776" width="9.421875" style="1" bestFit="1" customWidth="1"/>
    <col min="13777" max="13780" width="9.140625" style="1" customWidth="1"/>
    <col min="13781" max="13781" width="9.421875" style="1" bestFit="1" customWidth="1"/>
    <col min="13782" max="13783" width="12.8515625" style="1" bestFit="1" customWidth="1"/>
    <col min="13784" max="13784" width="9.421875" style="1" bestFit="1" customWidth="1"/>
    <col min="13785" max="13788" width="9.140625" style="1" customWidth="1"/>
    <col min="13789" max="13789" width="9.421875" style="1" bestFit="1" customWidth="1"/>
    <col min="13790" max="13791" width="12.8515625" style="1" bestFit="1" customWidth="1"/>
    <col min="13792" max="13792" width="9.421875" style="1" bestFit="1" customWidth="1"/>
    <col min="13793" max="13796" width="9.140625" style="1" customWidth="1"/>
    <col min="13797" max="13797" width="9.421875" style="1" bestFit="1" customWidth="1"/>
    <col min="13798" max="13799" width="12.8515625" style="1" bestFit="1" customWidth="1"/>
    <col min="13800" max="13800" width="9.421875" style="1" bestFit="1" customWidth="1"/>
    <col min="13801" max="13804" width="9.140625" style="1" customWidth="1"/>
    <col min="13805" max="13805" width="9.421875" style="1" bestFit="1" customWidth="1"/>
    <col min="13806" max="13807" width="12.8515625" style="1" bestFit="1" customWidth="1"/>
    <col min="13808" max="13808" width="9.421875" style="1" bestFit="1" customWidth="1"/>
    <col min="13809" max="13812" width="9.140625" style="1" customWidth="1"/>
    <col min="13813" max="13813" width="9.421875" style="1" bestFit="1" customWidth="1"/>
    <col min="13814" max="13815" width="12.8515625" style="1" bestFit="1" customWidth="1"/>
    <col min="13816" max="13816" width="9.421875" style="1" bestFit="1" customWidth="1"/>
    <col min="13817" max="13820" width="9.140625" style="1" customWidth="1"/>
    <col min="13821" max="13821" width="11.57421875" style="1" customWidth="1"/>
    <col min="13822" max="13822" width="16.00390625" style="1" customWidth="1"/>
    <col min="13823" max="13823" width="86.57421875" style="1" customWidth="1"/>
    <col min="13824" max="13824" width="10.140625" style="1" customWidth="1"/>
    <col min="13825" max="13825" width="18.28125" style="1" customWidth="1"/>
    <col min="13826" max="13827" width="9.140625" style="1" hidden="1" customWidth="1"/>
    <col min="13828" max="13828" width="21.421875" style="1" customWidth="1"/>
    <col min="13829" max="13830" width="9.140625" style="1" hidden="1" customWidth="1"/>
    <col min="13831" max="13831" width="25.7109375" style="1" customWidth="1"/>
    <col min="13832" max="13832" width="9.140625" style="1" hidden="1" customWidth="1"/>
    <col min="13833" max="13833" width="4.7109375" style="1" customWidth="1"/>
    <col min="13834" max="13840" width="9.140625" style="1" hidden="1" customWidth="1"/>
    <col min="13841" max="13841" width="15.57421875" style="1" customWidth="1"/>
    <col min="13842" max="13842" width="18.7109375" style="1" customWidth="1"/>
    <col min="13843" max="13843" width="25.7109375" style="1" customWidth="1"/>
    <col min="13844" max="13844" width="15.57421875" style="1" customWidth="1"/>
    <col min="13845" max="13845" width="18.7109375" style="1" customWidth="1"/>
    <col min="13846" max="13846" width="25.7109375" style="1" customWidth="1"/>
    <col min="13847" max="13847" width="15.57421875" style="1" customWidth="1"/>
    <col min="13848" max="13848" width="18.7109375" style="1" customWidth="1"/>
    <col min="13849" max="13849" width="25.7109375" style="1" customWidth="1"/>
    <col min="13850" max="13850" width="9.140625" style="1" customWidth="1"/>
    <col min="13851" max="13851" width="17.421875" style="1" customWidth="1"/>
    <col min="13852" max="13852" width="9.140625" style="1" customWidth="1"/>
    <col min="13853" max="13853" width="9.421875" style="1" bestFit="1" customWidth="1"/>
    <col min="13854" max="13855" width="12.8515625" style="1" bestFit="1" customWidth="1"/>
    <col min="13856" max="13856" width="9.421875" style="1" bestFit="1" customWidth="1"/>
    <col min="13857" max="13860" width="9.140625" style="1" customWidth="1"/>
    <col min="13861" max="13861" width="9.421875" style="1" bestFit="1" customWidth="1"/>
    <col min="13862" max="13863" width="12.8515625" style="1" bestFit="1" customWidth="1"/>
    <col min="13864" max="13864" width="9.421875" style="1" bestFit="1" customWidth="1"/>
    <col min="13865" max="13868" width="9.140625" style="1" customWidth="1"/>
    <col min="13869" max="13869" width="9.421875" style="1" bestFit="1" customWidth="1"/>
    <col min="13870" max="13871" width="12.8515625" style="1" bestFit="1" customWidth="1"/>
    <col min="13872" max="13872" width="9.421875" style="1" bestFit="1" customWidth="1"/>
    <col min="13873" max="13876" width="9.140625" style="1" customWidth="1"/>
    <col min="13877" max="13877" width="9.421875" style="1" bestFit="1" customWidth="1"/>
    <col min="13878" max="13879" width="12.8515625" style="1" bestFit="1" customWidth="1"/>
    <col min="13880" max="13880" width="9.421875" style="1" bestFit="1" customWidth="1"/>
    <col min="13881" max="13884" width="9.140625" style="1" customWidth="1"/>
    <col min="13885" max="13885" width="9.421875" style="1" bestFit="1" customWidth="1"/>
    <col min="13886" max="13887" width="12.8515625" style="1" bestFit="1" customWidth="1"/>
    <col min="13888" max="13888" width="9.421875" style="1" bestFit="1" customWidth="1"/>
    <col min="13889" max="13892" width="9.140625" style="1" customWidth="1"/>
    <col min="13893" max="13893" width="9.421875" style="1" bestFit="1" customWidth="1"/>
    <col min="13894" max="13895" width="12.8515625" style="1" bestFit="1" customWidth="1"/>
    <col min="13896" max="13896" width="9.421875" style="1" bestFit="1" customWidth="1"/>
    <col min="13897" max="13900" width="9.140625" style="1" customWidth="1"/>
    <col min="13901" max="13901" width="9.421875" style="1" bestFit="1" customWidth="1"/>
    <col min="13902" max="13903" width="12.8515625" style="1" bestFit="1" customWidth="1"/>
    <col min="13904" max="13904" width="9.421875" style="1" bestFit="1" customWidth="1"/>
    <col min="13905" max="13908" width="9.140625" style="1" customWidth="1"/>
    <col min="13909" max="13909" width="9.421875" style="1" bestFit="1" customWidth="1"/>
    <col min="13910" max="13911" width="12.8515625" style="1" bestFit="1" customWidth="1"/>
    <col min="13912" max="13912" width="9.421875" style="1" bestFit="1" customWidth="1"/>
    <col min="13913" max="13916" width="9.140625" style="1" customWidth="1"/>
    <col min="13917" max="13917" width="9.421875" style="1" bestFit="1" customWidth="1"/>
    <col min="13918" max="13919" width="12.8515625" style="1" bestFit="1" customWidth="1"/>
    <col min="13920" max="13920" width="9.421875" style="1" bestFit="1" customWidth="1"/>
    <col min="13921" max="13924" width="9.140625" style="1" customWidth="1"/>
    <col min="13925" max="13925" width="9.421875" style="1" bestFit="1" customWidth="1"/>
    <col min="13926" max="13927" width="12.8515625" style="1" bestFit="1" customWidth="1"/>
    <col min="13928" max="13928" width="9.421875" style="1" bestFit="1" customWidth="1"/>
    <col min="13929" max="13932" width="9.140625" style="1" customWidth="1"/>
    <col min="13933" max="13933" width="9.421875" style="1" bestFit="1" customWidth="1"/>
    <col min="13934" max="13935" width="12.8515625" style="1" bestFit="1" customWidth="1"/>
    <col min="13936" max="13936" width="9.421875" style="1" bestFit="1" customWidth="1"/>
    <col min="13937" max="13940" width="9.140625" style="1" customWidth="1"/>
    <col min="13941" max="13941" width="9.421875" style="1" bestFit="1" customWidth="1"/>
    <col min="13942" max="13943" width="12.8515625" style="1" bestFit="1" customWidth="1"/>
    <col min="13944" max="13944" width="9.421875" style="1" bestFit="1" customWidth="1"/>
    <col min="13945" max="13948" width="9.140625" style="1" customWidth="1"/>
    <col min="13949" max="13949" width="9.421875" style="1" bestFit="1" customWidth="1"/>
    <col min="13950" max="13951" width="12.8515625" style="1" bestFit="1" customWidth="1"/>
    <col min="13952" max="13952" width="9.421875" style="1" bestFit="1" customWidth="1"/>
    <col min="13953" max="13956" width="9.140625" style="1" customWidth="1"/>
    <col min="13957" max="13957" width="9.421875" style="1" bestFit="1" customWidth="1"/>
    <col min="13958" max="13959" width="12.8515625" style="1" bestFit="1" customWidth="1"/>
    <col min="13960" max="13960" width="9.421875" style="1" bestFit="1" customWidth="1"/>
    <col min="13961" max="13964" width="9.140625" style="1" customWidth="1"/>
    <col min="13965" max="13965" width="9.421875" style="1" bestFit="1" customWidth="1"/>
    <col min="13966" max="13967" width="12.8515625" style="1" bestFit="1" customWidth="1"/>
    <col min="13968" max="13968" width="9.421875" style="1" bestFit="1" customWidth="1"/>
    <col min="13969" max="13972" width="9.140625" style="1" customWidth="1"/>
    <col min="13973" max="13973" width="9.421875" style="1" bestFit="1" customWidth="1"/>
    <col min="13974" max="13975" width="12.8515625" style="1" bestFit="1" customWidth="1"/>
    <col min="13976" max="13976" width="9.421875" style="1" bestFit="1" customWidth="1"/>
    <col min="13977" max="13980" width="9.140625" style="1" customWidth="1"/>
    <col min="13981" max="13981" width="9.421875" style="1" bestFit="1" customWidth="1"/>
    <col min="13982" max="13983" width="12.8515625" style="1" bestFit="1" customWidth="1"/>
    <col min="13984" max="13984" width="9.421875" style="1" bestFit="1" customWidth="1"/>
    <col min="13985" max="13988" width="9.140625" style="1" customWidth="1"/>
    <col min="13989" max="13989" width="9.421875" style="1" bestFit="1" customWidth="1"/>
    <col min="13990" max="13991" width="12.8515625" style="1" bestFit="1" customWidth="1"/>
    <col min="13992" max="13992" width="9.421875" style="1" bestFit="1" customWidth="1"/>
    <col min="13993" max="13996" width="9.140625" style="1" customWidth="1"/>
    <col min="13997" max="13997" width="9.421875" style="1" bestFit="1" customWidth="1"/>
    <col min="13998" max="13999" width="12.8515625" style="1" bestFit="1" customWidth="1"/>
    <col min="14000" max="14000" width="9.421875" style="1" bestFit="1" customWidth="1"/>
    <col min="14001" max="14004" width="9.140625" style="1" customWidth="1"/>
    <col min="14005" max="14005" width="9.421875" style="1" bestFit="1" customWidth="1"/>
    <col min="14006" max="14007" width="12.8515625" style="1" bestFit="1" customWidth="1"/>
    <col min="14008" max="14008" width="9.421875" style="1" bestFit="1" customWidth="1"/>
    <col min="14009" max="14012" width="9.140625" style="1" customWidth="1"/>
    <col min="14013" max="14013" width="9.421875" style="1" bestFit="1" customWidth="1"/>
    <col min="14014" max="14015" width="12.8515625" style="1" bestFit="1" customWidth="1"/>
    <col min="14016" max="14016" width="9.421875" style="1" bestFit="1" customWidth="1"/>
    <col min="14017" max="14020" width="9.140625" style="1" customWidth="1"/>
    <col min="14021" max="14021" width="9.421875" style="1" bestFit="1" customWidth="1"/>
    <col min="14022" max="14023" width="12.8515625" style="1" bestFit="1" customWidth="1"/>
    <col min="14024" max="14024" width="9.421875" style="1" bestFit="1" customWidth="1"/>
    <col min="14025" max="14028" width="9.140625" style="1" customWidth="1"/>
    <col min="14029" max="14029" width="9.421875" style="1" bestFit="1" customWidth="1"/>
    <col min="14030" max="14031" width="12.8515625" style="1" bestFit="1" customWidth="1"/>
    <col min="14032" max="14032" width="9.421875" style="1" bestFit="1" customWidth="1"/>
    <col min="14033" max="14036" width="9.140625" style="1" customWidth="1"/>
    <col min="14037" max="14037" width="9.421875" style="1" bestFit="1" customWidth="1"/>
    <col min="14038" max="14039" width="12.8515625" style="1" bestFit="1" customWidth="1"/>
    <col min="14040" max="14040" width="9.421875" style="1" bestFit="1" customWidth="1"/>
    <col min="14041" max="14044" width="9.140625" style="1" customWidth="1"/>
    <col min="14045" max="14045" width="9.421875" style="1" bestFit="1" customWidth="1"/>
    <col min="14046" max="14047" width="12.8515625" style="1" bestFit="1" customWidth="1"/>
    <col min="14048" max="14048" width="9.421875" style="1" bestFit="1" customWidth="1"/>
    <col min="14049" max="14052" width="9.140625" style="1" customWidth="1"/>
    <col min="14053" max="14053" width="9.421875" style="1" bestFit="1" customWidth="1"/>
    <col min="14054" max="14055" width="12.8515625" style="1" bestFit="1" customWidth="1"/>
    <col min="14056" max="14056" width="9.421875" style="1" bestFit="1" customWidth="1"/>
    <col min="14057" max="14060" width="9.140625" style="1" customWidth="1"/>
    <col min="14061" max="14061" width="9.421875" style="1" bestFit="1" customWidth="1"/>
    <col min="14062" max="14063" width="12.8515625" style="1" bestFit="1" customWidth="1"/>
    <col min="14064" max="14064" width="9.421875" style="1" bestFit="1" customWidth="1"/>
    <col min="14065" max="14068" width="9.140625" style="1" customWidth="1"/>
    <col min="14069" max="14069" width="9.421875" style="1" bestFit="1" customWidth="1"/>
    <col min="14070" max="14071" width="12.8515625" style="1" bestFit="1" customWidth="1"/>
    <col min="14072" max="14072" width="9.421875" style="1" bestFit="1" customWidth="1"/>
    <col min="14073" max="14076" width="9.140625" style="1" customWidth="1"/>
    <col min="14077" max="14077" width="11.57421875" style="1" customWidth="1"/>
    <col min="14078" max="14078" width="16.00390625" style="1" customWidth="1"/>
    <col min="14079" max="14079" width="86.57421875" style="1" customWidth="1"/>
    <col min="14080" max="14080" width="10.140625" style="1" customWidth="1"/>
    <col min="14081" max="14081" width="18.28125" style="1" customWidth="1"/>
    <col min="14082" max="14083" width="9.140625" style="1" hidden="1" customWidth="1"/>
    <col min="14084" max="14084" width="21.421875" style="1" customWidth="1"/>
    <col min="14085" max="14086" width="9.140625" style="1" hidden="1" customWidth="1"/>
    <col min="14087" max="14087" width="25.7109375" style="1" customWidth="1"/>
    <col min="14088" max="14088" width="9.140625" style="1" hidden="1" customWidth="1"/>
    <col min="14089" max="14089" width="4.7109375" style="1" customWidth="1"/>
    <col min="14090" max="14096" width="9.140625" style="1" hidden="1" customWidth="1"/>
    <col min="14097" max="14097" width="15.57421875" style="1" customWidth="1"/>
    <col min="14098" max="14098" width="18.7109375" style="1" customWidth="1"/>
    <col min="14099" max="14099" width="25.7109375" style="1" customWidth="1"/>
    <col min="14100" max="14100" width="15.57421875" style="1" customWidth="1"/>
    <col min="14101" max="14101" width="18.7109375" style="1" customWidth="1"/>
    <col min="14102" max="14102" width="25.7109375" style="1" customWidth="1"/>
    <col min="14103" max="14103" width="15.57421875" style="1" customWidth="1"/>
    <col min="14104" max="14104" width="18.7109375" style="1" customWidth="1"/>
    <col min="14105" max="14105" width="25.7109375" style="1" customWidth="1"/>
    <col min="14106" max="14106" width="9.140625" style="1" customWidth="1"/>
    <col min="14107" max="14107" width="17.421875" style="1" customWidth="1"/>
    <col min="14108" max="14108" width="9.140625" style="1" customWidth="1"/>
    <col min="14109" max="14109" width="9.421875" style="1" bestFit="1" customWidth="1"/>
    <col min="14110" max="14111" width="12.8515625" style="1" bestFit="1" customWidth="1"/>
    <col min="14112" max="14112" width="9.421875" style="1" bestFit="1" customWidth="1"/>
    <col min="14113" max="14116" width="9.140625" style="1" customWidth="1"/>
    <col min="14117" max="14117" width="9.421875" style="1" bestFit="1" customWidth="1"/>
    <col min="14118" max="14119" width="12.8515625" style="1" bestFit="1" customWidth="1"/>
    <col min="14120" max="14120" width="9.421875" style="1" bestFit="1" customWidth="1"/>
    <col min="14121" max="14124" width="9.140625" style="1" customWidth="1"/>
    <col min="14125" max="14125" width="9.421875" style="1" bestFit="1" customWidth="1"/>
    <col min="14126" max="14127" width="12.8515625" style="1" bestFit="1" customWidth="1"/>
    <col min="14128" max="14128" width="9.421875" style="1" bestFit="1" customWidth="1"/>
    <col min="14129" max="14132" width="9.140625" style="1" customWidth="1"/>
    <col min="14133" max="14133" width="9.421875" style="1" bestFit="1" customWidth="1"/>
    <col min="14134" max="14135" width="12.8515625" style="1" bestFit="1" customWidth="1"/>
    <col min="14136" max="14136" width="9.421875" style="1" bestFit="1" customWidth="1"/>
    <col min="14137" max="14140" width="9.140625" style="1" customWidth="1"/>
    <col min="14141" max="14141" width="9.421875" style="1" bestFit="1" customWidth="1"/>
    <col min="14142" max="14143" width="12.8515625" style="1" bestFit="1" customWidth="1"/>
    <col min="14144" max="14144" width="9.421875" style="1" bestFit="1" customWidth="1"/>
    <col min="14145" max="14148" width="9.140625" style="1" customWidth="1"/>
    <col min="14149" max="14149" width="9.421875" style="1" bestFit="1" customWidth="1"/>
    <col min="14150" max="14151" width="12.8515625" style="1" bestFit="1" customWidth="1"/>
    <col min="14152" max="14152" width="9.421875" style="1" bestFit="1" customWidth="1"/>
    <col min="14153" max="14156" width="9.140625" style="1" customWidth="1"/>
    <col min="14157" max="14157" width="9.421875" style="1" bestFit="1" customWidth="1"/>
    <col min="14158" max="14159" width="12.8515625" style="1" bestFit="1" customWidth="1"/>
    <col min="14160" max="14160" width="9.421875" style="1" bestFit="1" customWidth="1"/>
    <col min="14161" max="14164" width="9.140625" style="1" customWidth="1"/>
    <col min="14165" max="14165" width="9.421875" style="1" bestFit="1" customWidth="1"/>
    <col min="14166" max="14167" width="12.8515625" style="1" bestFit="1" customWidth="1"/>
    <col min="14168" max="14168" width="9.421875" style="1" bestFit="1" customWidth="1"/>
    <col min="14169" max="14172" width="9.140625" style="1" customWidth="1"/>
    <col min="14173" max="14173" width="9.421875" style="1" bestFit="1" customWidth="1"/>
    <col min="14174" max="14175" width="12.8515625" style="1" bestFit="1" customWidth="1"/>
    <col min="14176" max="14176" width="9.421875" style="1" bestFit="1" customWidth="1"/>
    <col min="14177" max="14180" width="9.140625" style="1" customWidth="1"/>
    <col min="14181" max="14181" width="9.421875" style="1" bestFit="1" customWidth="1"/>
    <col min="14182" max="14183" width="12.8515625" style="1" bestFit="1" customWidth="1"/>
    <col min="14184" max="14184" width="9.421875" style="1" bestFit="1" customWidth="1"/>
    <col min="14185" max="14188" width="9.140625" style="1" customWidth="1"/>
    <col min="14189" max="14189" width="9.421875" style="1" bestFit="1" customWidth="1"/>
    <col min="14190" max="14191" width="12.8515625" style="1" bestFit="1" customWidth="1"/>
    <col min="14192" max="14192" width="9.421875" style="1" bestFit="1" customWidth="1"/>
    <col min="14193" max="14196" width="9.140625" style="1" customWidth="1"/>
    <col min="14197" max="14197" width="9.421875" style="1" bestFit="1" customWidth="1"/>
    <col min="14198" max="14199" width="12.8515625" style="1" bestFit="1" customWidth="1"/>
    <col min="14200" max="14200" width="9.421875" style="1" bestFit="1" customWidth="1"/>
    <col min="14201" max="14204" width="9.140625" style="1" customWidth="1"/>
    <col min="14205" max="14205" width="9.421875" style="1" bestFit="1" customWidth="1"/>
    <col min="14206" max="14207" width="12.8515625" style="1" bestFit="1" customWidth="1"/>
    <col min="14208" max="14208" width="9.421875" style="1" bestFit="1" customWidth="1"/>
    <col min="14209" max="14212" width="9.140625" style="1" customWidth="1"/>
    <col min="14213" max="14213" width="9.421875" style="1" bestFit="1" customWidth="1"/>
    <col min="14214" max="14215" width="12.8515625" style="1" bestFit="1" customWidth="1"/>
    <col min="14216" max="14216" width="9.421875" style="1" bestFit="1" customWidth="1"/>
    <col min="14217" max="14220" width="9.140625" style="1" customWidth="1"/>
    <col min="14221" max="14221" width="9.421875" style="1" bestFit="1" customWidth="1"/>
    <col min="14222" max="14223" width="12.8515625" style="1" bestFit="1" customWidth="1"/>
    <col min="14224" max="14224" width="9.421875" style="1" bestFit="1" customWidth="1"/>
    <col min="14225" max="14228" width="9.140625" style="1" customWidth="1"/>
    <col min="14229" max="14229" width="9.421875" style="1" bestFit="1" customWidth="1"/>
    <col min="14230" max="14231" width="12.8515625" style="1" bestFit="1" customWidth="1"/>
    <col min="14232" max="14232" width="9.421875" style="1" bestFit="1" customWidth="1"/>
    <col min="14233" max="14236" width="9.140625" style="1" customWidth="1"/>
    <col min="14237" max="14237" width="9.421875" style="1" bestFit="1" customWidth="1"/>
    <col min="14238" max="14239" width="12.8515625" style="1" bestFit="1" customWidth="1"/>
    <col min="14240" max="14240" width="9.421875" style="1" bestFit="1" customWidth="1"/>
    <col min="14241" max="14244" width="9.140625" style="1" customWidth="1"/>
    <col min="14245" max="14245" width="9.421875" style="1" bestFit="1" customWidth="1"/>
    <col min="14246" max="14247" width="12.8515625" style="1" bestFit="1" customWidth="1"/>
    <col min="14248" max="14248" width="9.421875" style="1" bestFit="1" customWidth="1"/>
    <col min="14249" max="14252" width="9.140625" style="1" customWidth="1"/>
    <col min="14253" max="14253" width="9.421875" style="1" bestFit="1" customWidth="1"/>
    <col min="14254" max="14255" width="12.8515625" style="1" bestFit="1" customWidth="1"/>
    <col min="14256" max="14256" width="9.421875" style="1" bestFit="1" customWidth="1"/>
    <col min="14257" max="14260" width="9.140625" style="1" customWidth="1"/>
    <col min="14261" max="14261" width="9.421875" style="1" bestFit="1" customWidth="1"/>
    <col min="14262" max="14263" width="12.8515625" style="1" bestFit="1" customWidth="1"/>
    <col min="14264" max="14264" width="9.421875" style="1" bestFit="1" customWidth="1"/>
    <col min="14265" max="14268" width="9.140625" style="1" customWidth="1"/>
    <col min="14269" max="14269" width="9.421875" style="1" bestFit="1" customWidth="1"/>
    <col min="14270" max="14271" width="12.8515625" style="1" bestFit="1" customWidth="1"/>
    <col min="14272" max="14272" width="9.421875" style="1" bestFit="1" customWidth="1"/>
    <col min="14273" max="14276" width="9.140625" style="1" customWidth="1"/>
    <col min="14277" max="14277" width="9.421875" style="1" bestFit="1" customWidth="1"/>
    <col min="14278" max="14279" width="12.8515625" style="1" bestFit="1" customWidth="1"/>
    <col min="14280" max="14280" width="9.421875" style="1" bestFit="1" customWidth="1"/>
    <col min="14281" max="14284" width="9.140625" style="1" customWidth="1"/>
    <col min="14285" max="14285" width="9.421875" style="1" bestFit="1" customWidth="1"/>
    <col min="14286" max="14287" width="12.8515625" style="1" bestFit="1" customWidth="1"/>
    <col min="14288" max="14288" width="9.421875" style="1" bestFit="1" customWidth="1"/>
    <col min="14289" max="14292" width="9.140625" style="1" customWidth="1"/>
    <col min="14293" max="14293" width="9.421875" style="1" bestFit="1" customWidth="1"/>
    <col min="14294" max="14295" width="12.8515625" style="1" bestFit="1" customWidth="1"/>
    <col min="14296" max="14296" width="9.421875" style="1" bestFit="1" customWidth="1"/>
    <col min="14297" max="14300" width="9.140625" style="1" customWidth="1"/>
    <col min="14301" max="14301" width="9.421875" style="1" bestFit="1" customWidth="1"/>
    <col min="14302" max="14303" width="12.8515625" style="1" bestFit="1" customWidth="1"/>
    <col min="14304" max="14304" width="9.421875" style="1" bestFit="1" customWidth="1"/>
    <col min="14305" max="14308" width="9.140625" style="1" customWidth="1"/>
    <col min="14309" max="14309" width="9.421875" style="1" bestFit="1" customWidth="1"/>
    <col min="14310" max="14311" width="12.8515625" style="1" bestFit="1" customWidth="1"/>
    <col min="14312" max="14312" width="9.421875" style="1" bestFit="1" customWidth="1"/>
    <col min="14313" max="14316" width="9.140625" style="1" customWidth="1"/>
    <col min="14317" max="14317" width="9.421875" style="1" bestFit="1" customWidth="1"/>
    <col min="14318" max="14319" width="12.8515625" style="1" bestFit="1" customWidth="1"/>
    <col min="14320" max="14320" width="9.421875" style="1" bestFit="1" customWidth="1"/>
    <col min="14321" max="14324" width="9.140625" style="1" customWidth="1"/>
    <col min="14325" max="14325" width="9.421875" style="1" bestFit="1" customWidth="1"/>
    <col min="14326" max="14327" width="12.8515625" style="1" bestFit="1" customWidth="1"/>
    <col min="14328" max="14328" width="9.421875" style="1" bestFit="1" customWidth="1"/>
    <col min="14329" max="14332" width="9.140625" style="1" customWidth="1"/>
    <col min="14333" max="14333" width="11.57421875" style="1" customWidth="1"/>
    <col min="14334" max="14334" width="16.00390625" style="1" customWidth="1"/>
    <col min="14335" max="14335" width="86.57421875" style="1" customWidth="1"/>
    <col min="14336" max="14336" width="10.140625" style="1" customWidth="1"/>
    <col min="14337" max="14337" width="18.28125" style="1" customWidth="1"/>
    <col min="14338" max="14339" width="9.140625" style="1" hidden="1" customWidth="1"/>
    <col min="14340" max="14340" width="21.421875" style="1" customWidth="1"/>
    <col min="14341" max="14342" width="9.140625" style="1" hidden="1" customWidth="1"/>
    <col min="14343" max="14343" width="25.7109375" style="1" customWidth="1"/>
    <col min="14344" max="14344" width="9.140625" style="1" hidden="1" customWidth="1"/>
    <col min="14345" max="14345" width="4.7109375" style="1" customWidth="1"/>
    <col min="14346" max="14352" width="9.140625" style="1" hidden="1" customWidth="1"/>
    <col min="14353" max="14353" width="15.57421875" style="1" customWidth="1"/>
    <col min="14354" max="14354" width="18.7109375" style="1" customWidth="1"/>
    <col min="14355" max="14355" width="25.7109375" style="1" customWidth="1"/>
    <col min="14356" max="14356" width="15.57421875" style="1" customWidth="1"/>
    <col min="14357" max="14357" width="18.7109375" style="1" customWidth="1"/>
    <col min="14358" max="14358" width="25.7109375" style="1" customWidth="1"/>
    <col min="14359" max="14359" width="15.57421875" style="1" customWidth="1"/>
    <col min="14360" max="14360" width="18.7109375" style="1" customWidth="1"/>
    <col min="14361" max="14361" width="25.7109375" style="1" customWidth="1"/>
    <col min="14362" max="14362" width="9.140625" style="1" customWidth="1"/>
    <col min="14363" max="14363" width="17.421875" style="1" customWidth="1"/>
    <col min="14364" max="14364" width="9.140625" style="1" customWidth="1"/>
    <col min="14365" max="14365" width="9.421875" style="1" bestFit="1" customWidth="1"/>
    <col min="14366" max="14367" width="12.8515625" style="1" bestFit="1" customWidth="1"/>
    <col min="14368" max="14368" width="9.421875" style="1" bestFit="1" customWidth="1"/>
    <col min="14369" max="14372" width="9.140625" style="1" customWidth="1"/>
    <col min="14373" max="14373" width="9.421875" style="1" bestFit="1" customWidth="1"/>
    <col min="14374" max="14375" width="12.8515625" style="1" bestFit="1" customWidth="1"/>
    <col min="14376" max="14376" width="9.421875" style="1" bestFit="1" customWidth="1"/>
    <col min="14377" max="14380" width="9.140625" style="1" customWidth="1"/>
    <col min="14381" max="14381" width="9.421875" style="1" bestFit="1" customWidth="1"/>
    <col min="14382" max="14383" width="12.8515625" style="1" bestFit="1" customWidth="1"/>
    <col min="14384" max="14384" width="9.421875" style="1" bestFit="1" customWidth="1"/>
    <col min="14385" max="14388" width="9.140625" style="1" customWidth="1"/>
    <col min="14389" max="14389" width="9.421875" style="1" bestFit="1" customWidth="1"/>
    <col min="14390" max="14391" width="12.8515625" style="1" bestFit="1" customWidth="1"/>
    <col min="14392" max="14392" width="9.421875" style="1" bestFit="1" customWidth="1"/>
    <col min="14393" max="14396" width="9.140625" style="1" customWidth="1"/>
    <col min="14397" max="14397" width="9.421875" style="1" bestFit="1" customWidth="1"/>
    <col min="14398" max="14399" width="12.8515625" style="1" bestFit="1" customWidth="1"/>
    <col min="14400" max="14400" width="9.421875" style="1" bestFit="1" customWidth="1"/>
    <col min="14401" max="14404" width="9.140625" style="1" customWidth="1"/>
    <col min="14405" max="14405" width="9.421875" style="1" bestFit="1" customWidth="1"/>
    <col min="14406" max="14407" width="12.8515625" style="1" bestFit="1" customWidth="1"/>
    <col min="14408" max="14408" width="9.421875" style="1" bestFit="1" customWidth="1"/>
    <col min="14409" max="14412" width="9.140625" style="1" customWidth="1"/>
    <col min="14413" max="14413" width="9.421875" style="1" bestFit="1" customWidth="1"/>
    <col min="14414" max="14415" width="12.8515625" style="1" bestFit="1" customWidth="1"/>
    <col min="14416" max="14416" width="9.421875" style="1" bestFit="1" customWidth="1"/>
    <col min="14417" max="14420" width="9.140625" style="1" customWidth="1"/>
    <col min="14421" max="14421" width="9.421875" style="1" bestFit="1" customWidth="1"/>
    <col min="14422" max="14423" width="12.8515625" style="1" bestFit="1" customWidth="1"/>
    <col min="14424" max="14424" width="9.421875" style="1" bestFit="1" customWidth="1"/>
    <col min="14425" max="14428" width="9.140625" style="1" customWidth="1"/>
    <col min="14429" max="14429" width="9.421875" style="1" bestFit="1" customWidth="1"/>
    <col min="14430" max="14431" width="12.8515625" style="1" bestFit="1" customWidth="1"/>
    <col min="14432" max="14432" width="9.421875" style="1" bestFit="1" customWidth="1"/>
    <col min="14433" max="14436" width="9.140625" style="1" customWidth="1"/>
    <col min="14437" max="14437" width="9.421875" style="1" bestFit="1" customWidth="1"/>
    <col min="14438" max="14439" width="12.8515625" style="1" bestFit="1" customWidth="1"/>
    <col min="14440" max="14440" width="9.421875" style="1" bestFit="1" customWidth="1"/>
    <col min="14441" max="14444" width="9.140625" style="1" customWidth="1"/>
    <col min="14445" max="14445" width="9.421875" style="1" bestFit="1" customWidth="1"/>
    <col min="14446" max="14447" width="12.8515625" style="1" bestFit="1" customWidth="1"/>
    <col min="14448" max="14448" width="9.421875" style="1" bestFit="1" customWidth="1"/>
    <col min="14449" max="14452" width="9.140625" style="1" customWidth="1"/>
    <col min="14453" max="14453" width="9.421875" style="1" bestFit="1" customWidth="1"/>
    <col min="14454" max="14455" width="12.8515625" style="1" bestFit="1" customWidth="1"/>
    <col min="14456" max="14456" width="9.421875" style="1" bestFit="1" customWidth="1"/>
    <col min="14457" max="14460" width="9.140625" style="1" customWidth="1"/>
    <col min="14461" max="14461" width="9.421875" style="1" bestFit="1" customWidth="1"/>
    <col min="14462" max="14463" width="12.8515625" style="1" bestFit="1" customWidth="1"/>
    <col min="14464" max="14464" width="9.421875" style="1" bestFit="1" customWidth="1"/>
    <col min="14465" max="14468" width="9.140625" style="1" customWidth="1"/>
    <col min="14469" max="14469" width="9.421875" style="1" bestFit="1" customWidth="1"/>
    <col min="14470" max="14471" width="12.8515625" style="1" bestFit="1" customWidth="1"/>
    <col min="14472" max="14472" width="9.421875" style="1" bestFit="1" customWidth="1"/>
    <col min="14473" max="14476" width="9.140625" style="1" customWidth="1"/>
    <col min="14477" max="14477" width="9.421875" style="1" bestFit="1" customWidth="1"/>
    <col min="14478" max="14479" width="12.8515625" style="1" bestFit="1" customWidth="1"/>
    <col min="14480" max="14480" width="9.421875" style="1" bestFit="1" customWidth="1"/>
    <col min="14481" max="14484" width="9.140625" style="1" customWidth="1"/>
    <col min="14485" max="14485" width="9.421875" style="1" bestFit="1" customWidth="1"/>
    <col min="14486" max="14487" width="12.8515625" style="1" bestFit="1" customWidth="1"/>
    <col min="14488" max="14488" width="9.421875" style="1" bestFit="1" customWidth="1"/>
    <col min="14489" max="14492" width="9.140625" style="1" customWidth="1"/>
    <col min="14493" max="14493" width="9.421875" style="1" bestFit="1" customWidth="1"/>
    <col min="14494" max="14495" width="12.8515625" style="1" bestFit="1" customWidth="1"/>
    <col min="14496" max="14496" width="9.421875" style="1" bestFit="1" customWidth="1"/>
    <col min="14497" max="14500" width="9.140625" style="1" customWidth="1"/>
    <col min="14501" max="14501" width="9.421875" style="1" bestFit="1" customWidth="1"/>
    <col min="14502" max="14503" width="12.8515625" style="1" bestFit="1" customWidth="1"/>
    <col min="14504" max="14504" width="9.421875" style="1" bestFit="1" customWidth="1"/>
    <col min="14505" max="14508" width="9.140625" style="1" customWidth="1"/>
    <col min="14509" max="14509" width="9.421875" style="1" bestFit="1" customWidth="1"/>
    <col min="14510" max="14511" width="12.8515625" style="1" bestFit="1" customWidth="1"/>
    <col min="14512" max="14512" width="9.421875" style="1" bestFit="1" customWidth="1"/>
    <col min="14513" max="14516" width="9.140625" style="1" customWidth="1"/>
    <col min="14517" max="14517" width="9.421875" style="1" bestFit="1" customWidth="1"/>
    <col min="14518" max="14519" width="12.8515625" style="1" bestFit="1" customWidth="1"/>
    <col min="14520" max="14520" width="9.421875" style="1" bestFit="1" customWidth="1"/>
    <col min="14521" max="14524" width="9.140625" style="1" customWidth="1"/>
    <col min="14525" max="14525" width="9.421875" style="1" bestFit="1" customWidth="1"/>
    <col min="14526" max="14527" width="12.8515625" style="1" bestFit="1" customWidth="1"/>
    <col min="14528" max="14528" width="9.421875" style="1" bestFit="1" customWidth="1"/>
    <col min="14529" max="14532" width="9.140625" style="1" customWidth="1"/>
    <col min="14533" max="14533" width="9.421875" style="1" bestFit="1" customWidth="1"/>
    <col min="14534" max="14535" width="12.8515625" style="1" bestFit="1" customWidth="1"/>
    <col min="14536" max="14536" width="9.421875" style="1" bestFit="1" customWidth="1"/>
    <col min="14537" max="14540" width="9.140625" style="1" customWidth="1"/>
    <col min="14541" max="14541" width="9.421875" style="1" bestFit="1" customWidth="1"/>
    <col min="14542" max="14543" width="12.8515625" style="1" bestFit="1" customWidth="1"/>
    <col min="14544" max="14544" width="9.421875" style="1" bestFit="1" customWidth="1"/>
    <col min="14545" max="14548" width="9.140625" style="1" customWidth="1"/>
    <col min="14549" max="14549" width="9.421875" style="1" bestFit="1" customWidth="1"/>
    <col min="14550" max="14551" width="12.8515625" style="1" bestFit="1" customWidth="1"/>
    <col min="14552" max="14552" width="9.421875" style="1" bestFit="1" customWidth="1"/>
    <col min="14553" max="14556" width="9.140625" style="1" customWidth="1"/>
    <col min="14557" max="14557" width="9.421875" style="1" bestFit="1" customWidth="1"/>
    <col min="14558" max="14559" width="12.8515625" style="1" bestFit="1" customWidth="1"/>
    <col min="14560" max="14560" width="9.421875" style="1" bestFit="1" customWidth="1"/>
    <col min="14561" max="14564" width="9.140625" style="1" customWidth="1"/>
    <col min="14565" max="14565" width="9.421875" style="1" bestFit="1" customWidth="1"/>
    <col min="14566" max="14567" width="12.8515625" style="1" bestFit="1" customWidth="1"/>
    <col min="14568" max="14568" width="9.421875" style="1" bestFit="1" customWidth="1"/>
    <col min="14569" max="14572" width="9.140625" style="1" customWidth="1"/>
    <col min="14573" max="14573" width="9.421875" style="1" bestFit="1" customWidth="1"/>
    <col min="14574" max="14575" width="12.8515625" style="1" bestFit="1" customWidth="1"/>
    <col min="14576" max="14576" width="9.421875" style="1" bestFit="1" customWidth="1"/>
    <col min="14577" max="14580" width="9.140625" style="1" customWidth="1"/>
    <col min="14581" max="14581" width="9.421875" style="1" bestFit="1" customWidth="1"/>
    <col min="14582" max="14583" width="12.8515625" style="1" bestFit="1" customWidth="1"/>
    <col min="14584" max="14584" width="9.421875" style="1" bestFit="1" customWidth="1"/>
    <col min="14585" max="14588" width="9.140625" style="1" customWidth="1"/>
    <col min="14589" max="14589" width="11.57421875" style="1" customWidth="1"/>
    <col min="14590" max="14590" width="16.00390625" style="1" customWidth="1"/>
    <col min="14591" max="14591" width="86.57421875" style="1" customWidth="1"/>
    <col min="14592" max="14592" width="10.140625" style="1" customWidth="1"/>
    <col min="14593" max="14593" width="18.28125" style="1" customWidth="1"/>
    <col min="14594" max="14595" width="9.140625" style="1" hidden="1" customWidth="1"/>
    <col min="14596" max="14596" width="21.421875" style="1" customWidth="1"/>
    <col min="14597" max="14598" width="9.140625" style="1" hidden="1" customWidth="1"/>
    <col min="14599" max="14599" width="25.7109375" style="1" customWidth="1"/>
    <col min="14600" max="14600" width="9.140625" style="1" hidden="1" customWidth="1"/>
    <col min="14601" max="14601" width="4.7109375" style="1" customWidth="1"/>
    <col min="14602" max="14608" width="9.140625" style="1" hidden="1" customWidth="1"/>
    <col min="14609" max="14609" width="15.57421875" style="1" customWidth="1"/>
    <col min="14610" max="14610" width="18.7109375" style="1" customWidth="1"/>
    <col min="14611" max="14611" width="25.7109375" style="1" customWidth="1"/>
    <col min="14612" max="14612" width="15.57421875" style="1" customWidth="1"/>
    <col min="14613" max="14613" width="18.7109375" style="1" customWidth="1"/>
    <col min="14614" max="14614" width="25.7109375" style="1" customWidth="1"/>
    <col min="14615" max="14615" width="15.57421875" style="1" customWidth="1"/>
    <col min="14616" max="14616" width="18.7109375" style="1" customWidth="1"/>
    <col min="14617" max="14617" width="25.7109375" style="1" customWidth="1"/>
    <col min="14618" max="14618" width="9.140625" style="1" customWidth="1"/>
    <col min="14619" max="14619" width="17.421875" style="1" customWidth="1"/>
    <col min="14620" max="14620" width="9.140625" style="1" customWidth="1"/>
    <col min="14621" max="14621" width="9.421875" style="1" bestFit="1" customWidth="1"/>
    <col min="14622" max="14623" width="12.8515625" style="1" bestFit="1" customWidth="1"/>
    <col min="14624" max="14624" width="9.421875" style="1" bestFit="1" customWidth="1"/>
    <col min="14625" max="14628" width="9.140625" style="1" customWidth="1"/>
    <col min="14629" max="14629" width="9.421875" style="1" bestFit="1" customWidth="1"/>
    <col min="14630" max="14631" width="12.8515625" style="1" bestFit="1" customWidth="1"/>
    <col min="14632" max="14632" width="9.421875" style="1" bestFit="1" customWidth="1"/>
    <col min="14633" max="14636" width="9.140625" style="1" customWidth="1"/>
    <col min="14637" max="14637" width="9.421875" style="1" bestFit="1" customWidth="1"/>
    <col min="14638" max="14639" width="12.8515625" style="1" bestFit="1" customWidth="1"/>
    <col min="14640" max="14640" width="9.421875" style="1" bestFit="1" customWidth="1"/>
    <col min="14641" max="14644" width="9.140625" style="1" customWidth="1"/>
    <col min="14645" max="14645" width="9.421875" style="1" bestFit="1" customWidth="1"/>
    <col min="14646" max="14647" width="12.8515625" style="1" bestFit="1" customWidth="1"/>
    <col min="14648" max="14648" width="9.421875" style="1" bestFit="1" customWidth="1"/>
    <col min="14649" max="14652" width="9.140625" style="1" customWidth="1"/>
    <col min="14653" max="14653" width="9.421875" style="1" bestFit="1" customWidth="1"/>
    <col min="14654" max="14655" width="12.8515625" style="1" bestFit="1" customWidth="1"/>
    <col min="14656" max="14656" width="9.421875" style="1" bestFit="1" customWidth="1"/>
    <col min="14657" max="14660" width="9.140625" style="1" customWidth="1"/>
    <col min="14661" max="14661" width="9.421875" style="1" bestFit="1" customWidth="1"/>
    <col min="14662" max="14663" width="12.8515625" style="1" bestFit="1" customWidth="1"/>
    <col min="14664" max="14664" width="9.421875" style="1" bestFit="1" customWidth="1"/>
    <col min="14665" max="14668" width="9.140625" style="1" customWidth="1"/>
    <col min="14669" max="14669" width="9.421875" style="1" bestFit="1" customWidth="1"/>
    <col min="14670" max="14671" width="12.8515625" style="1" bestFit="1" customWidth="1"/>
    <col min="14672" max="14672" width="9.421875" style="1" bestFit="1" customWidth="1"/>
    <col min="14673" max="14676" width="9.140625" style="1" customWidth="1"/>
    <col min="14677" max="14677" width="9.421875" style="1" bestFit="1" customWidth="1"/>
    <col min="14678" max="14679" width="12.8515625" style="1" bestFit="1" customWidth="1"/>
    <col min="14680" max="14680" width="9.421875" style="1" bestFit="1" customWidth="1"/>
    <col min="14681" max="14684" width="9.140625" style="1" customWidth="1"/>
    <col min="14685" max="14685" width="9.421875" style="1" bestFit="1" customWidth="1"/>
    <col min="14686" max="14687" width="12.8515625" style="1" bestFit="1" customWidth="1"/>
    <col min="14688" max="14688" width="9.421875" style="1" bestFit="1" customWidth="1"/>
    <col min="14689" max="14692" width="9.140625" style="1" customWidth="1"/>
    <col min="14693" max="14693" width="9.421875" style="1" bestFit="1" customWidth="1"/>
    <col min="14694" max="14695" width="12.8515625" style="1" bestFit="1" customWidth="1"/>
    <col min="14696" max="14696" width="9.421875" style="1" bestFit="1" customWidth="1"/>
    <col min="14697" max="14700" width="9.140625" style="1" customWidth="1"/>
    <col min="14701" max="14701" width="9.421875" style="1" bestFit="1" customWidth="1"/>
    <col min="14702" max="14703" width="12.8515625" style="1" bestFit="1" customWidth="1"/>
    <col min="14704" max="14704" width="9.421875" style="1" bestFit="1" customWidth="1"/>
    <col min="14705" max="14708" width="9.140625" style="1" customWidth="1"/>
    <col min="14709" max="14709" width="9.421875" style="1" bestFit="1" customWidth="1"/>
    <col min="14710" max="14711" width="12.8515625" style="1" bestFit="1" customWidth="1"/>
    <col min="14712" max="14712" width="9.421875" style="1" bestFit="1" customWidth="1"/>
    <col min="14713" max="14716" width="9.140625" style="1" customWidth="1"/>
    <col min="14717" max="14717" width="9.421875" style="1" bestFit="1" customWidth="1"/>
    <col min="14718" max="14719" width="12.8515625" style="1" bestFit="1" customWidth="1"/>
    <col min="14720" max="14720" width="9.421875" style="1" bestFit="1" customWidth="1"/>
    <col min="14721" max="14724" width="9.140625" style="1" customWidth="1"/>
    <col min="14725" max="14725" width="9.421875" style="1" bestFit="1" customWidth="1"/>
    <col min="14726" max="14727" width="12.8515625" style="1" bestFit="1" customWidth="1"/>
    <col min="14728" max="14728" width="9.421875" style="1" bestFit="1" customWidth="1"/>
    <col min="14729" max="14732" width="9.140625" style="1" customWidth="1"/>
    <col min="14733" max="14733" width="9.421875" style="1" bestFit="1" customWidth="1"/>
    <col min="14734" max="14735" width="12.8515625" style="1" bestFit="1" customWidth="1"/>
    <col min="14736" max="14736" width="9.421875" style="1" bestFit="1" customWidth="1"/>
    <col min="14737" max="14740" width="9.140625" style="1" customWidth="1"/>
    <col min="14741" max="14741" width="9.421875" style="1" bestFit="1" customWidth="1"/>
    <col min="14742" max="14743" width="12.8515625" style="1" bestFit="1" customWidth="1"/>
    <col min="14744" max="14744" width="9.421875" style="1" bestFit="1" customWidth="1"/>
    <col min="14745" max="14748" width="9.140625" style="1" customWidth="1"/>
    <col min="14749" max="14749" width="9.421875" style="1" bestFit="1" customWidth="1"/>
    <col min="14750" max="14751" width="12.8515625" style="1" bestFit="1" customWidth="1"/>
    <col min="14752" max="14752" width="9.421875" style="1" bestFit="1" customWidth="1"/>
    <col min="14753" max="14756" width="9.140625" style="1" customWidth="1"/>
    <col min="14757" max="14757" width="9.421875" style="1" bestFit="1" customWidth="1"/>
    <col min="14758" max="14759" width="12.8515625" style="1" bestFit="1" customWidth="1"/>
    <col min="14760" max="14760" width="9.421875" style="1" bestFit="1" customWidth="1"/>
    <col min="14761" max="14764" width="9.140625" style="1" customWidth="1"/>
    <col min="14765" max="14765" width="9.421875" style="1" bestFit="1" customWidth="1"/>
    <col min="14766" max="14767" width="12.8515625" style="1" bestFit="1" customWidth="1"/>
    <col min="14768" max="14768" width="9.421875" style="1" bestFit="1" customWidth="1"/>
    <col min="14769" max="14772" width="9.140625" style="1" customWidth="1"/>
    <col min="14773" max="14773" width="9.421875" style="1" bestFit="1" customWidth="1"/>
    <col min="14774" max="14775" width="12.8515625" style="1" bestFit="1" customWidth="1"/>
    <col min="14776" max="14776" width="9.421875" style="1" bestFit="1" customWidth="1"/>
    <col min="14777" max="14780" width="9.140625" style="1" customWidth="1"/>
    <col min="14781" max="14781" width="9.421875" style="1" bestFit="1" customWidth="1"/>
    <col min="14782" max="14783" width="12.8515625" style="1" bestFit="1" customWidth="1"/>
    <col min="14784" max="14784" width="9.421875" style="1" bestFit="1" customWidth="1"/>
    <col min="14785" max="14788" width="9.140625" style="1" customWidth="1"/>
    <col min="14789" max="14789" width="9.421875" style="1" bestFit="1" customWidth="1"/>
    <col min="14790" max="14791" width="12.8515625" style="1" bestFit="1" customWidth="1"/>
    <col min="14792" max="14792" width="9.421875" style="1" bestFit="1" customWidth="1"/>
    <col min="14793" max="14796" width="9.140625" style="1" customWidth="1"/>
    <col min="14797" max="14797" width="9.421875" style="1" bestFit="1" customWidth="1"/>
    <col min="14798" max="14799" width="12.8515625" style="1" bestFit="1" customWidth="1"/>
    <col min="14800" max="14800" width="9.421875" style="1" bestFit="1" customWidth="1"/>
    <col min="14801" max="14804" width="9.140625" style="1" customWidth="1"/>
    <col min="14805" max="14805" width="9.421875" style="1" bestFit="1" customWidth="1"/>
    <col min="14806" max="14807" width="12.8515625" style="1" bestFit="1" customWidth="1"/>
    <col min="14808" max="14808" width="9.421875" style="1" bestFit="1" customWidth="1"/>
    <col min="14809" max="14812" width="9.140625" style="1" customWidth="1"/>
    <col min="14813" max="14813" width="9.421875" style="1" bestFit="1" customWidth="1"/>
    <col min="14814" max="14815" width="12.8515625" style="1" bestFit="1" customWidth="1"/>
    <col min="14816" max="14816" width="9.421875" style="1" bestFit="1" customWidth="1"/>
    <col min="14817" max="14820" width="9.140625" style="1" customWidth="1"/>
    <col min="14821" max="14821" width="9.421875" style="1" bestFit="1" customWidth="1"/>
    <col min="14822" max="14823" width="12.8515625" style="1" bestFit="1" customWidth="1"/>
    <col min="14824" max="14824" width="9.421875" style="1" bestFit="1" customWidth="1"/>
    <col min="14825" max="14828" width="9.140625" style="1" customWidth="1"/>
    <col min="14829" max="14829" width="9.421875" style="1" bestFit="1" customWidth="1"/>
    <col min="14830" max="14831" width="12.8515625" style="1" bestFit="1" customWidth="1"/>
    <col min="14832" max="14832" width="9.421875" style="1" bestFit="1" customWidth="1"/>
    <col min="14833" max="14836" width="9.140625" style="1" customWidth="1"/>
    <col min="14837" max="14837" width="9.421875" style="1" bestFit="1" customWidth="1"/>
    <col min="14838" max="14839" width="12.8515625" style="1" bestFit="1" customWidth="1"/>
    <col min="14840" max="14840" width="9.421875" style="1" bestFit="1" customWidth="1"/>
    <col min="14841" max="14844" width="9.140625" style="1" customWidth="1"/>
    <col min="14845" max="14845" width="11.57421875" style="1" customWidth="1"/>
    <col min="14846" max="14846" width="16.00390625" style="1" customWidth="1"/>
    <col min="14847" max="14847" width="86.57421875" style="1" customWidth="1"/>
    <col min="14848" max="14848" width="10.140625" style="1" customWidth="1"/>
    <col min="14849" max="14849" width="18.28125" style="1" customWidth="1"/>
    <col min="14850" max="14851" width="9.140625" style="1" hidden="1" customWidth="1"/>
    <col min="14852" max="14852" width="21.421875" style="1" customWidth="1"/>
    <col min="14853" max="14854" width="9.140625" style="1" hidden="1" customWidth="1"/>
    <col min="14855" max="14855" width="25.7109375" style="1" customWidth="1"/>
    <col min="14856" max="14856" width="9.140625" style="1" hidden="1" customWidth="1"/>
    <col min="14857" max="14857" width="4.7109375" style="1" customWidth="1"/>
    <col min="14858" max="14864" width="9.140625" style="1" hidden="1" customWidth="1"/>
    <col min="14865" max="14865" width="15.57421875" style="1" customWidth="1"/>
    <col min="14866" max="14866" width="18.7109375" style="1" customWidth="1"/>
    <col min="14867" max="14867" width="25.7109375" style="1" customWidth="1"/>
    <col min="14868" max="14868" width="15.57421875" style="1" customWidth="1"/>
    <col min="14869" max="14869" width="18.7109375" style="1" customWidth="1"/>
    <col min="14870" max="14870" width="25.7109375" style="1" customWidth="1"/>
    <col min="14871" max="14871" width="15.57421875" style="1" customWidth="1"/>
    <col min="14872" max="14872" width="18.7109375" style="1" customWidth="1"/>
    <col min="14873" max="14873" width="25.7109375" style="1" customWidth="1"/>
    <col min="14874" max="14874" width="9.140625" style="1" customWidth="1"/>
    <col min="14875" max="14875" width="17.421875" style="1" customWidth="1"/>
    <col min="14876" max="14876" width="9.140625" style="1" customWidth="1"/>
    <col min="14877" max="14877" width="9.421875" style="1" bestFit="1" customWidth="1"/>
    <col min="14878" max="14879" width="12.8515625" style="1" bestFit="1" customWidth="1"/>
    <col min="14880" max="14880" width="9.421875" style="1" bestFit="1" customWidth="1"/>
    <col min="14881" max="14884" width="9.140625" style="1" customWidth="1"/>
    <col min="14885" max="14885" width="9.421875" style="1" bestFit="1" customWidth="1"/>
    <col min="14886" max="14887" width="12.8515625" style="1" bestFit="1" customWidth="1"/>
    <col min="14888" max="14888" width="9.421875" style="1" bestFit="1" customWidth="1"/>
    <col min="14889" max="14892" width="9.140625" style="1" customWidth="1"/>
    <col min="14893" max="14893" width="9.421875" style="1" bestFit="1" customWidth="1"/>
    <col min="14894" max="14895" width="12.8515625" style="1" bestFit="1" customWidth="1"/>
    <col min="14896" max="14896" width="9.421875" style="1" bestFit="1" customWidth="1"/>
    <col min="14897" max="14900" width="9.140625" style="1" customWidth="1"/>
    <col min="14901" max="14901" width="9.421875" style="1" bestFit="1" customWidth="1"/>
    <col min="14902" max="14903" width="12.8515625" style="1" bestFit="1" customWidth="1"/>
    <col min="14904" max="14904" width="9.421875" style="1" bestFit="1" customWidth="1"/>
    <col min="14905" max="14908" width="9.140625" style="1" customWidth="1"/>
    <col min="14909" max="14909" width="9.421875" style="1" bestFit="1" customWidth="1"/>
    <col min="14910" max="14911" width="12.8515625" style="1" bestFit="1" customWidth="1"/>
    <col min="14912" max="14912" width="9.421875" style="1" bestFit="1" customWidth="1"/>
    <col min="14913" max="14916" width="9.140625" style="1" customWidth="1"/>
    <col min="14917" max="14917" width="9.421875" style="1" bestFit="1" customWidth="1"/>
    <col min="14918" max="14919" width="12.8515625" style="1" bestFit="1" customWidth="1"/>
    <col min="14920" max="14920" width="9.421875" style="1" bestFit="1" customWidth="1"/>
    <col min="14921" max="14924" width="9.140625" style="1" customWidth="1"/>
    <col min="14925" max="14925" width="9.421875" style="1" bestFit="1" customWidth="1"/>
    <col min="14926" max="14927" width="12.8515625" style="1" bestFit="1" customWidth="1"/>
    <col min="14928" max="14928" width="9.421875" style="1" bestFit="1" customWidth="1"/>
    <col min="14929" max="14932" width="9.140625" style="1" customWidth="1"/>
    <col min="14933" max="14933" width="9.421875" style="1" bestFit="1" customWidth="1"/>
    <col min="14934" max="14935" width="12.8515625" style="1" bestFit="1" customWidth="1"/>
    <col min="14936" max="14936" width="9.421875" style="1" bestFit="1" customWidth="1"/>
    <col min="14937" max="14940" width="9.140625" style="1" customWidth="1"/>
    <col min="14941" max="14941" width="9.421875" style="1" bestFit="1" customWidth="1"/>
    <col min="14942" max="14943" width="12.8515625" style="1" bestFit="1" customWidth="1"/>
    <col min="14944" max="14944" width="9.421875" style="1" bestFit="1" customWidth="1"/>
    <col min="14945" max="14948" width="9.140625" style="1" customWidth="1"/>
    <col min="14949" max="14949" width="9.421875" style="1" bestFit="1" customWidth="1"/>
    <col min="14950" max="14951" width="12.8515625" style="1" bestFit="1" customWidth="1"/>
    <col min="14952" max="14952" width="9.421875" style="1" bestFit="1" customWidth="1"/>
    <col min="14953" max="14956" width="9.140625" style="1" customWidth="1"/>
    <col min="14957" max="14957" width="9.421875" style="1" bestFit="1" customWidth="1"/>
    <col min="14958" max="14959" width="12.8515625" style="1" bestFit="1" customWidth="1"/>
    <col min="14960" max="14960" width="9.421875" style="1" bestFit="1" customWidth="1"/>
    <col min="14961" max="14964" width="9.140625" style="1" customWidth="1"/>
    <col min="14965" max="14965" width="9.421875" style="1" bestFit="1" customWidth="1"/>
    <col min="14966" max="14967" width="12.8515625" style="1" bestFit="1" customWidth="1"/>
    <col min="14968" max="14968" width="9.421875" style="1" bestFit="1" customWidth="1"/>
    <col min="14969" max="14972" width="9.140625" style="1" customWidth="1"/>
    <col min="14973" max="14973" width="9.421875" style="1" bestFit="1" customWidth="1"/>
    <col min="14974" max="14975" width="12.8515625" style="1" bestFit="1" customWidth="1"/>
    <col min="14976" max="14976" width="9.421875" style="1" bestFit="1" customWidth="1"/>
    <col min="14977" max="14980" width="9.140625" style="1" customWidth="1"/>
    <col min="14981" max="14981" width="9.421875" style="1" bestFit="1" customWidth="1"/>
    <col min="14982" max="14983" width="12.8515625" style="1" bestFit="1" customWidth="1"/>
    <col min="14984" max="14984" width="9.421875" style="1" bestFit="1" customWidth="1"/>
    <col min="14985" max="14988" width="9.140625" style="1" customWidth="1"/>
    <col min="14989" max="14989" width="9.421875" style="1" bestFit="1" customWidth="1"/>
    <col min="14990" max="14991" width="12.8515625" style="1" bestFit="1" customWidth="1"/>
    <col min="14992" max="14992" width="9.421875" style="1" bestFit="1" customWidth="1"/>
    <col min="14993" max="14996" width="9.140625" style="1" customWidth="1"/>
    <col min="14997" max="14997" width="9.421875" style="1" bestFit="1" customWidth="1"/>
    <col min="14998" max="14999" width="12.8515625" style="1" bestFit="1" customWidth="1"/>
    <col min="15000" max="15000" width="9.421875" style="1" bestFit="1" customWidth="1"/>
    <col min="15001" max="15004" width="9.140625" style="1" customWidth="1"/>
    <col min="15005" max="15005" width="9.421875" style="1" bestFit="1" customWidth="1"/>
    <col min="15006" max="15007" width="12.8515625" style="1" bestFit="1" customWidth="1"/>
    <col min="15008" max="15008" width="9.421875" style="1" bestFit="1" customWidth="1"/>
    <col min="15009" max="15012" width="9.140625" style="1" customWidth="1"/>
    <col min="15013" max="15013" width="9.421875" style="1" bestFit="1" customWidth="1"/>
    <col min="15014" max="15015" width="12.8515625" style="1" bestFit="1" customWidth="1"/>
    <col min="15016" max="15016" width="9.421875" style="1" bestFit="1" customWidth="1"/>
    <col min="15017" max="15020" width="9.140625" style="1" customWidth="1"/>
    <col min="15021" max="15021" width="9.421875" style="1" bestFit="1" customWidth="1"/>
    <col min="15022" max="15023" width="12.8515625" style="1" bestFit="1" customWidth="1"/>
    <col min="15024" max="15024" width="9.421875" style="1" bestFit="1" customWidth="1"/>
    <col min="15025" max="15028" width="9.140625" style="1" customWidth="1"/>
    <col min="15029" max="15029" width="9.421875" style="1" bestFit="1" customWidth="1"/>
    <col min="15030" max="15031" width="12.8515625" style="1" bestFit="1" customWidth="1"/>
    <col min="15032" max="15032" width="9.421875" style="1" bestFit="1" customWidth="1"/>
    <col min="15033" max="15036" width="9.140625" style="1" customWidth="1"/>
    <col min="15037" max="15037" width="9.421875" style="1" bestFit="1" customWidth="1"/>
    <col min="15038" max="15039" width="12.8515625" style="1" bestFit="1" customWidth="1"/>
    <col min="15040" max="15040" width="9.421875" style="1" bestFit="1" customWidth="1"/>
    <col min="15041" max="15044" width="9.140625" style="1" customWidth="1"/>
    <col min="15045" max="15045" width="9.421875" style="1" bestFit="1" customWidth="1"/>
    <col min="15046" max="15047" width="12.8515625" style="1" bestFit="1" customWidth="1"/>
    <col min="15048" max="15048" width="9.421875" style="1" bestFit="1" customWidth="1"/>
    <col min="15049" max="15052" width="9.140625" style="1" customWidth="1"/>
    <col min="15053" max="15053" width="9.421875" style="1" bestFit="1" customWidth="1"/>
    <col min="15054" max="15055" width="12.8515625" style="1" bestFit="1" customWidth="1"/>
    <col min="15056" max="15056" width="9.421875" style="1" bestFit="1" customWidth="1"/>
    <col min="15057" max="15060" width="9.140625" style="1" customWidth="1"/>
    <col min="15061" max="15061" width="9.421875" style="1" bestFit="1" customWidth="1"/>
    <col min="15062" max="15063" width="12.8515625" style="1" bestFit="1" customWidth="1"/>
    <col min="15064" max="15064" width="9.421875" style="1" bestFit="1" customWidth="1"/>
    <col min="15065" max="15068" width="9.140625" style="1" customWidth="1"/>
    <col min="15069" max="15069" width="9.421875" style="1" bestFit="1" customWidth="1"/>
    <col min="15070" max="15071" width="12.8515625" style="1" bestFit="1" customWidth="1"/>
    <col min="15072" max="15072" width="9.421875" style="1" bestFit="1" customWidth="1"/>
    <col min="15073" max="15076" width="9.140625" style="1" customWidth="1"/>
    <col min="15077" max="15077" width="9.421875" style="1" bestFit="1" customWidth="1"/>
    <col min="15078" max="15079" width="12.8515625" style="1" bestFit="1" customWidth="1"/>
    <col min="15080" max="15080" width="9.421875" style="1" bestFit="1" customWidth="1"/>
    <col min="15081" max="15084" width="9.140625" style="1" customWidth="1"/>
    <col min="15085" max="15085" width="9.421875" style="1" bestFit="1" customWidth="1"/>
    <col min="15086" max="15087" width="12.8515625" style="1" bestFit="1" customWidth="1"/>
    <col min="15088" max="15088" width="9.421875" style="1" bestFit="1" customWidth="1"/>
    <col min="15089" max="15092" width="9.140625" style="1" customWidth="1"/>
    <col min="15093" max="15093" width="9.421875" style="1" bestFit="1" customWidth="1"/>
    <col min="15094" max="15095" width="12.8515625" style="1" bestFit="1" customWidth="1"/>
    <col min="15096" max="15096" width="9.421875" style="1" bestFit="1" customWidth="1"/>
    <col min="15097" max="15100" width="9.140625" style="1" customWidth="1"/>
    <col min="15101" max="15101" width="11.57421875" style="1" customWidth="1"/>
    <col min="15102" max="15102" width="16.00390625" style="1" customWidth="1"/>
    <col min="15103" max="15103" width="86.57421875" style="1" customWidth="1"/>
    <col min="15104" max="15104" width="10.140625" style="1" customWidth="1"/>
    <col min="15105" max="15105" width="18.28125" style="1" customWidth="1"/>
    <col min="15106" max="15107" width="9.140625" style="1" hidden="1" customWidth="1"/>
    <col min="15108" max="15108" width="21.421875" style="1" customWidth="1"/>
    <col min="15109" max="15110" width="9.140625" style="1" hidden="1" customWidth="1"/>
    <col min="15111" max="15111" width="25.7109375" style="1" customWidth="1"/>
    <col min="15112" max="15112" width="9.140625" style="1" hidden="1" customWidth="1"/>
    <col min="15113" max="15113" width="4.7109375" style="1" customWidth="1"/>
    <col min="15114" max="15120" width="9.140625" style="1" hidden="1" customWidth="1"/>
    <col min="15121" max="15121" width="15.57421875" style="1" customWidth="1"/>
    <col min="15122" max="15122" width="18.7109375" style="1" customWidth="1"/>
    <col min="15123" max="15123" width="25.7109375" style="1" customWidth="1"/>
    <col min="15124" max="15124" width="15.57421875" style="1" customWidth="1"/>
    <col min="15125" max="15125" width="18.7109375" style="1" customWidth="1"/>
    <col min="15126" max="15126" width="25.7109375" style="1" customWidth="1"/>
    <col min="15127" max="15127" width="15.57421875" style="1" customWidth="1"/>
    <col min="15128" max="15128" width="18.7109375" style="1" customWidth="1"/>
    <col min="15129" max="15129" width="25.7109375" style="1" customWidth="1"/>
    <col min="15130" max="15130" width="9.140625" style="1" customWidth="1"/>
    <col min="15131" max="15131" width="17.421875" style="1" customWidth="1"/>
    <col min="15132" max="15132" width="9.140625" style="1" customWidth="1"/>
    <col min="15133" max="15133" width="9.421875" style="1" bestFit="1" customWidth="1"/>
    <col min="15134" max="15135" width="12.8515625" style="1" bestFit="1" customWidth="1"/>
    <col min="15136" max="15136" width="9.421875" style="1" bestFit="1" customWidth="1"/>
    <col min="15137" max="15140" width="9.140625" style="1" customWidth="1"/>
    <col min="15141" max="15141" width="9.421875" style="1" bestFit="1" customWidth="1"/>
    <col min="15142" max="15143" width="12.8515625" style="1" bestFit="1" customWidth="1"/>
    <col min="15144" max="15144" width="9.421875" style="1" bestFit="1" customWidth="1"/>
    <col min="15145" max="15148" width="9.140625" style="1" customWidth="1"/>
    <col min="15149" max="15149" width="9.421875" style="1" bestFit="1" customWidth="1"/>
    <col min="15150" max="15151" width="12.8515625" style="1" bestFit="1" customWidth="1"/>
    <col min="15152" max="15152" width="9.421875" style="1" bestFit="1" customWidth="1"/>
    <col min="15153" max="15156" width="9.140625" style="1" customWidth="1"/>
    <col min="15157" max="15157" width="9.421875" style="1" bestFit="1" customWidth="1"/>
    <col min="15158" max="15159" width="12.8515625" style="1" bestFit="1" customWidth="1"/>
    <col min="15160" max="15160" width="9.421875" style="1" bestFit="1" customWidth="1"/>
    <col min="15161" max="15164" width="9.140625" style="1" customWidth="1"/>
    <col min="15165" max="15165" width="9.421875" style="1" bestFit="1" customWidth="1"/>
    <col min="15166" max="15167" width="12.8515625" style="1" bestFit="1" customWidth="1"/>
    <col min="15168" max="15168" width="9.421875" style="1" bestFit="1" customWidth="1"/>
    <col min="15169" max="15172" width="9.140625" style="1" customWidth="1"/>
    <col min="15173" max="15173" width="9.421875" style="1" bestFit="1" customWidth="1"/>
    <col min="15174" max="15175" width="12.8515625" style="1" bestFit="1" customWidth="1"/>
    <col min="15176" max="15176" width="9.421875" style="1" bestFit="1" customWidth="1"/>
    <col min="15177" max="15180" width="9.140625" style="1" customWidth="1"/>
    <col min="15181" max="15181" width="9.421875" style="1" bestFit="1" customWidth="1"/>
    <col min="15182" max="15183" width="12.8515625" style="1" bestFit="1" customWidth="1"/>
    <col min="15184" max="15184" width="9.421875" style="1" bestFit="1" customWidth="1"/>
    <col min="15185" max="15188" width="9.140625" style="1" customWidth="1"/>
    <col min="15189" max="15189" width="9.421875" style="1" bestFit="1" customWidth="1"/>
    <col min="15190" max="15191" width="12.8515625" style="1" bestFit="1" customWidth="1"/>
    <col min="15192" max="15192" width="9.421875" style="1" bestFit="1" customWidth="1"/>
    <col min="15193" max="15196" width="9.140625" style="1" customWidth="1"/>
    <col min="15197" max="15197" width="9.421875" style="1" bestFit="1" customWidth="1"/>
    <col min="15198" max="15199" width="12.8515625" style="1" bestFit="1" customWidth="1"/>
    <col min="15200" max="15200" width="9.421875" style="1" bestFit="1" customWidth="1"/>
    <col min="15201" max="15204" width="9.140625" style="1" customWidth="1"/>
    <col min="15205" max="15205" width="9.421875" style="1" bestFit="1" customWidth="1"/>
    <col min="15206" max="15207" width="12.8515625" style="1" bestFit="1" customWidth="1"/>
    <col min="15208" max="15208" width="9.421875" style="1" bestFit="1" customWidth="1"/>
    <col min="15209" max="15212" width="9.140625" style="1" customWidth="1"/>
    <col min="15213" max="15213" width="9.421875" style="1" bestFit="1" customWidth="1"/>
    <col min="15214" max="15215" width="12.8515625" style="1" bestFit="1" customWidth="1"/>
    <col min="15216" max="15216" width="9.421875" style="1" bestFit="1" customWidth="1"/>
    <col min="15217" max="15220" width="9.140625" style="1" customWidth="1"/>
    <col min="15221" max="15221" width="9.421875" style="1" bestFit="1" customWidth="1"/>
    <col min="15222" max="15223" width="12.8515625" style="1" bestFit="1" customWidth="1"/>
    <col min="15224" max="15224" width="9.421875" style="1" bestFit="1" customWidth="1"/>
    <col min="15225" max="15228" width="9.140625" style="1" customWidth="1"/>
    <col min="15229" max="15229" width="9.421875" style="1" bestFit="1" customWidth="1"/>
    <col min="15230" max="15231" width="12.8515625" style="1" bestFit="1" customWidth="1"/>
    <col min="15232" max="15232" width="9.421875" style="1" bestFit="1" customWidth="1"/>
    <col min="15233" max="15236" width="9.140625" style="1" customWidth="1"/>
    <col min="15237" max="15237" width="9.421875" style="1" bestFit="1" customWidth="1"/>
    <col min="15238" max="15239" width="12.8515625" style="1" bestFit="1" customWidth="1"/>
    <col min="15240" max="15240" width="9.421875" style="1" bestFit="1" customWidth="1"/>
    <col min="15241" max="15244" width="9.140625" style="1" customWidth="1"/>
    <col min="15245" max="15245" width="9.421875" style="1" bestFit="1" customWidth="1"/>
    <col min="15246" max="15247" width="12.8515625" style="1" bestFit="1" customWidth="1"/>
    <col min="15248" max="15248" width="9.421875" style="1" bestFit="1" customWidth="1"/>
    <col min="15249" max="15252" width="9.140625" style="1" customWidth="1"/>
    <col min="15253" max="15253" width="9.421875" style="1" bestFit="1" customWidth="1"/>
    <col min="15254" max="15255" width="12.8515625" style="1" bestFit="1" customWidth="1"/>
    <col min="15256" max="15256" width="9.421875" style="1" bestFit="1" customWidth="1"/>
    <col min="15257" max="15260" width="9.140625" style="1" customWidth="1"/>
    <col min="15261" max="15261" width="9.421875" style="1" bestFit="1" customWidth="1"/>
    <col min="15262" max="15263" width="12.8515625" style="1" bestFit="1" customWidth="1"/>
    <col min="15264" max="15264" width="9.421875" style="1" bestFit="1" customWidth="1"/>
    <col min="15265" max="15268" width="9.140625" style="1" customWidth="1"/>
    <col min="15269" max="15269" width="9.421875" style="1" bestFit="1" customWidth="1"/>
    <col min="15270" max="15271" width="12.8515625" style="1" bestFit="1" customWidth="1"/>
    <col min="15272" max="15272" width="9.421875" style="1" bestFit="1" customWidth="1"/>
    <col min="15273" max="15276" width="9.140625" style="1" customWidth="1"/>
    <col min="15277" max="15277" width="9.421875" style="1" bestFit="1" customWidth="1"/>
    <col min="15278" max="15279" width="12.8515625" style="1" bestFit="1" customWidth="1"/>
    <col min="15280" max="15280" width="9.421875" style="1" bestFit="1" customWidth="1"/>
    <col min="15281" max="15284" width="9.140625" style="1" customWidth="1"/>
    <col min="15285" max="15285" width="9.421875" style="1" bestFit="1" customWidth="1"/>
    <col min="15286" max="15287" width="12.8515625" style="1" bestFit="1" customWidth="1"/>
    <col min="15288" max="15288" width="9.421875" style="1" bestFit="1" customWidth="1"/>
    <col min="15289" max="15292" width="9.140625" style="1" customWidth="1"/>
    <col min="15293" max="15293" width="9.421875" style="1" bestFit="1" customWidth="1"/>
    <col min="15294" max="15295" width="12.8515625" style="1" bestFit="1" customWidth="1"/>
    <col min="15296" max="15296" width="9.421875" style="1" bestFit="1" customWidth="1"/>
    <col min="15297" max="15300" width="9.140625" style="1" customWidth="1"/>
    <col min="15301" max="15301" width="9.421875" style="1" bestFit="1" customWidth="1"/>
    <col min="15302" max="15303" width="12.8515625" style="1" bestFit="1" customWidth="1"/>
    <col min="15304" max="15304" width="9.421875" style="1" bestFit="1" customWidth="1"/>
    <col min="15305" max="15308" width="9.140625" style="1" customWidth="1"/>
    <col min="15309" max="15309" width="9.421875" style="1" bestFit="1" customWidth="1"/>
    <col min="15310" max="15311" width="12.8515625" style="1" bestFit="1" customWidth="1"/>
    <col min="15312" max="15312" width="9.421875" style="1" bestFit="1" customWidth="1"/>
    <col min="15313" max="15316" width="9.140625" style="1" customWidth="1"/>
    <col min="15317" max="15317" width="9.421875" style="1" bestFit="1" customWidth="1"/>
    <col min="15318" max="15319" width="12.8515625" style="1" bestFit="1" customWidth="1"/>
    <col min="15320" max="15320" width="9.421875" style="1" bestFit="1" customWidth="1"/>
    <col min="15321" max="15324" width="9.140625" style="1" customWidth="1"/>
    <col min="15325" max="15325" width="9.421875" style="1" bestFit="1" customWidth="1"/>
    <col min="15326" max="15327" width="12.8515625" style="1" bestFit="1" customWidth="1"/>
    <col min="15328" max="15328" width="9.421875" style="1" bestFit="1" customWidth="1"/>
    <col min="15329" max="15332" width="9.140625" style="1" customWidth="1"/>
    <col min="15333" max="15333" width="9.421875" style="1" bestFit="1" customWidth="1"/>
    <col min="15334" max="15335" width="12.8515625" style="1" bestFit="1" customWidth="1"/>
    <col min="15336" max="15336" width="9.421875" style="1" bestFit="1" customWidth="1"/>
    <col min="15337" max="15340" width="9.140625" style="1" customWidth="1"/>
    <col min="15341" max="15341" width="9.421875" style="1" bestFit="1" customWidth="1"/>
    <col min="15342" max="15343" width="12.8515625" style="1" bestFit="1" customWidth="1"/>
    <col min="15344" max="15344" width="9.421875" style="1" bestFit="1" customWidth="1"/>
    <col min="15345" max="15348" width="9.140625" style="1" customWidth="1"/>
    <col min="15349" max="15349" width="9.421875" style="1" bestFit="1" customWidth="1"/>
    <col min="15350" max="15351" width="12.8515625" style="1" bestFit="1" customWidth="1"/>
    <col min="15352" max="15352" width="9.421875" style="1" bestFit="1" customWidth="1"/>
    <col min="15353" max="15356" width="9.140625" style="1" customWidth="1"/>
    <col min="15357" max="15357" width="11.57421875" style="1" customWidth="1"/>
    <col min="15358" max="15358" width="16.00390625" style="1" customWidth="1"/>
    <col min="15359" max="15359" width="86.57421875" style="1" customWidth="1"/>
    <col min="15360" max="15360" width="10.140625" style="1" customWidth="1"/>
    <col min="15361" max="15361" width="18.28125" style="1" customWidth="1"/>
    <col min="15362" max="15363" width="9.140625" style="1" hidden="1" customWidth="1"/>
    <col min="15364" max="15364" width="21.421875" style="1" customWidth="1"/>
    <col min="15365" max="15366" width="9.140625" style="1" hidden="1" customWidth="1"/>
    <col min="15367" max="15367" width="25.7109375" style="1" customWidth="1"/>
    <col min="15368" max="15368" width="9.140625" style="1" hidden="1" customWidth="1"/>
    <col min="15369" max="15369" width="4.7109375" style="1" customWidth="1"/>
    <col min="15370" max="15376" width="9.140625" style="1" hidden="1" customWidth="1"/>
    <col min="15377" max="15377" width="15.57421875" style="1" customWidth="1"/>
    <col min="15378" max="15378" width="18.7109375" style="1" customWidth="1"/>
    <col min="15379" max="15379" width="25.7109375" style="1" customWidth="1"/>
    <col min="15380" max="15380" width="15.57421875" style="1" customWidth="1"/>
    <col min="15381" max="15381" width="18.7109375" style="1" customWidth="1"/>
    <col min="15382" max="15382" width="25.7109375" style="1" customWidth="1"/>
    <col min="15383" max="15383" width="15.57421875" style="1" customWidth="1"/>
    <col min="15384" max="15384" width="18.7109375" style="1" customWidth="1"/>
    <col min="15385" max="15385" width="25.7109375" style="1" customWidth="1"/>
    <col min="15386" max="15386" width="9.140625" style="1" customWidth="1"/>
    <col min="15387" max="15387" width="17.421875" style="1" customWidth="1"/>
    <col min="15388" max="15388" width="9.140625" style="1" customWidth="1"/>
    <col min="15389" max="15389" width="9.421875" style="1" bestFit="1" customWidth="1"/>
    <col min="15390" max="15391" width="12.8515625" style="1" bestFit="1" customWidth="1"/>
    <col min="15392" max="15392" width="9.421875" style="1" bestFit="1" customWidth="1"/>
    <col min="15393" max="15396" width="9.140625" style="1" customWidth="1"/>
    <col min="15397" max="15397" width="9.421875" style="1" bestFit="1" customWidth="1"/>
    <col min="15398" max="15399" width="12.8515625" style="1" bestFit="1" customWidth="1"/>
    <col min="15400" max="15400" width="9.421875" style="1" bestFit="1" customWidth="1"/>
    <col min="15401" max="15404" width="9.140625" style="1" customWidth="1"/>
    <col min="15405" max="15405" width="9.421875" style="1" bestFit="1" customWidth="1"/>
    <col min="15406" max="15407" width="12.8515625" style="1" bestFit="1" customWidth="1"/>
    <col min="15408" max="15408" width="9.421875" style="1" bestFit="1" customWidth="1"/>
    <col min="15409" max="15412" width="9.140625" style="1" customWidth="1"/>
    <col min="15413" max="15413" width="9.421875" style="1" bestFit="1" customWidth="1"/>
    <col min="15414" max="15415" width="12.8515625" style="1" bestFit="1" customWidth="1"/>
    <col min="15416" max="15416" width="9.421875" style="1" bestFit="1" customWidth="1"/>
    <col min="15417" max="15420" width="9.140625" style="1" customWidth="1"/>
    <col min="15421" max="15421" width="9.421875" style="1" bestFit="1" customWidth="1"/>
    <col min="15422" max="15423" width="12.8515625" style="1" bestFit="1" customWidth="1"/>
    <col min="15424" max="15424" width="9.421875" style="1" bestFit="1" customWidth="1"/>
    <col min="15425" max="15428" width="9.140625" style="1" customWidth="1"/>
    <col min="15429" max="15429" width="9.421875" style="1" bestFit="1" customWidth="1"/>
    <col min="15430" max="15431" width="12.8515625" style="1" bestFit="1" customWidth="1"/>
    <col min="15432" max="15432" width="9.421875" style="1" bestFit="1" customWidth="1"/>
    <col min="15433" max="15436" width="9.140625" style="1" customWidth="1"/>
    <col min="15437" max="15437" width="9.421875" style="1" bestFit="1" customWidth="1"/>
    <col min="15438" max="15439" width="12.8515625" style="1" bestFit="1" customWidth="1"/>
    <col min="15440" max="15440" width="9.421875" style="1" bestFit="1" customWidth="1"/>
    <col min="15441" max="15444" width="9.140625" style="1" customWidth="1"/>
    <col min="15445" max="15445" width="9.421875" style="1" bestFit="1" customWidth="1"/>
    <col min="15446" max="15447" width="12.8515625" style="1" bestFit="1" customWidth="1"/>
    <col min="15448" max="15448" width="9.421875" style="1" bestFit="1" customWidth="1"/>
    <col min="15449" max="15452" width="9.140625" style="1" customWidth="1"/>
    <col min="15453" max="15453" width="9.421875" style="1" bestFit="1" customWidth="1"/>
    <col min="15454" max="15455" width="12.8515625" style="1" bestFit="1" customWidth="1"/>
    <col min="15456" max="15456" width="9.421875" style="1" bestFit="1" customWidth="1"/>
    <col min="15457" max="15460" width="9.140625" style="1" customWidth="1"/>
    <col min="15461" max="15461" width="9.421875" style="1" bestFit="1" customWidth="1"/>
    <col min="15462" max="15463" width="12.8515625" style="1" bestFit="1" customWidth="1"/>
    <col min="15464" max="15464" width="9.421875" style="1" bestFit="1" customWidth="1"/>
    <col min="15465" max="15468" width="9.140625" style="1" customWidth="1"/>
    <col min="15469" max="15469" width="9.421875" style="1" bestFit="1" customWidth="1"/>
    <col min="15470" max="15471" width="12.8515625" style="1" bestFit="1" customWidth="1"/>
    <col min="15472" max="15472" width="9.421875" style="1" bestFit="1" customWidth="1"/>
    <col min="15473" max="15476" width="9.140625" style="1" customWidth="1"/>
    <col min="15477" max="15477" width="9.421875" style="1" bestFit="1" customWidth="1"/>
    <col min="15478" max="15479" width="12.8515625" style="1" bestFit="1" customWidth="1"/>
    <col min="15480" max="15480" width="9.421875" style="1" bestFit="1" customWidth="1"/>
    <col min="15481" max="15484" width="9.140625" style="1" customWidth="1"/>
    <col min="15485" max="15485" width="9.421875" style="1" bestFit="1" customWidth="1"/>
    <col min="15486" max="15487" width="12.8515625" style="1" bestFit="1" customWidth="1"/>
    <col min="15488" max="15488" width="9.421875" style="1" bestFit="1" customWidth="1"/>
    <col min="15489" max="15492" width="9.140625" style="1" customWidth="1"/>
    <col min="15493" max="15493" width="9.421875" style="1" bestFit="1" customWidth="1"/>
    <col min="15494" max="15495" width="12.8515625" style="1" bestFit="1" customWidth="1"/>
    <col min="15496" max="15496" width="9.421875" style="1" bestFit="1" customWidth="1"/>
    <col min="15497" max="15500" width="9.140625" style="1" customWidth="1"/>
    <col min="15501" max="15501" width="9.421875" style="1" bestFit="1" customWidth="1"/>
    <col min="15502" max="15503" width="12.8515625" style="1" bestFit="1" customWidth="1"/>
    <col min="15504" max="15504" width="9.421875" style="1" bestFit="1" customWidth="1"/>
    <col min="15505" max="15508" width="9.140625" style="1" customWidth="1"/>
    <col min="15509" max="15509" width="9.421875" style="1" bestFit="1" customWidth="1"/>
    <col min="15510" max="15511" width="12.8515625" style="1" bestFit="1" customWidth="1"/>
    <col min="15512" max="15512" width="9.421875" style="1" bestFit="1" customWidth="1"/>
    <col min="15513" max="15516" width="9.140625" style="1" customWidth="1"/>
    <col min="15517" max="15517" width="9.421875" style="1" bestFit="1" customWidth="1"/>
    <col min="15518" max="15519" width="12.8515625" style="1" bestFit="1" customWidth="1"/>
    <col min="15520" max="15520" width="9.421875" style="1" bestFit="1" customWidth="1"/>
    <col min="15521" max="15524" width="9.140625" style="1" customWidth="1"/>
    <col min="15525" max="15525" width="9.421875" style="1" bestFit="1" customWidth="1"/>
    <col min="15526" max="15527" width="12.8515625" style="1" bestFit="1" customWidth="1"/>
    <col min="15528" max="15528" width="9.421875" style="1" bestFit="1" customWidth="1"/>
    <col min="15529" max="15532" width="9.140625" style="1" customWidth="1"/>
    <col min="15533" max="15533" width="9.421875" style="1" bestFit="1" customWidth="1"/>
    <col min="15534" max="15535" width="12.8515625" style="1" bestFit="1" customWidth="1"/>
    <col min="15536" max="15536" width="9.421875" style="1" bestFit="1" customWidth="1"/>
    <col min="15537" max="15540" width="9.140625" style="1" customWidth="1"/>
    <col min="15541" max="15541" width="9.421875" style="1" bestFit="1" customWidth="1"/>
    <col min="15542" max="15543" width="12.8515625" style="1" bestFit="1" customWidth="1"/>
    <col min="15544" max="15544" width="9.421875" style="1" bestFit="1" customWidth="1"/>
    <col min="15545" max="15548" width="9.140625" style="1" customWidth="1"/>
    <col min="15549" max="15549" width="9.421875" style="1" bestFit="1" customWidth="1"/>
    <col min="15550" max="15551" width="12.8515625" style="1" bestFit="1" customWidth="1"/>
    <col min="15552" max="15552" width="9.421875" style="1" bestFit="1" customWidth="1"/>
    <col min="15553" max="15556" width="9.140625" style="1" customWidth="1"/>
    <col min="15557" max="15557" width="9.421875" style="1" bestFit="1" customWidth="1"/>
    <col min="15558" max="15559" width="12.8515625" style="1" bestFit="1" customWidth="1"/>
    <col min="15560" max="15560" width="9.421875" style="1" bestFit="1" customWidth="1"/>
    <col min="15561" max="15564" width="9.140625" style="1" customWidth="1"/>
    <col min="15565" max="15565" width="9.421875" style="1" bestFit="1" customWidth="1"/>
    <col min="15566" max="15567" width="12.8515625" style="1" bestFit="1" customWidth="1"/>
    <col min="15568" max="15568" width="9.421875" style="1" bestFit="1" customWidth="1"/>
    <col min="15569" max="15572" width="9.140625" style="1" customWidth="1"/>
    <col min="15573" max="15573" width="9.421875" style="1" bestFit="1" customWidth="1"/>
    <col min="15574" max="15575" width="12.8515625" style="1" bestFit="1" customWidth="1"/>
    <col min="15576" max="15576" width="9.421875" style="1" bestFit="1" customWidth="1"/>
    <col min="15577" max="15580" width="9.140625" style="1" customWidth="1"/>
    <col min="15581" max="15581" width="9.421875" style="1" bestFit="1" customWidth="1"/>
    <col min="15582" max="15583" width="12.8515625" style="1" bestFit="1" customWidth="1"/>
    <col min="15584" max="15584" width="9.421875" style="1" bestFit="1" customWidth="1"/>
    <col min="15585" max="15588" width="9.140625" style="1" customWidth="1"/>
    <col min="15589" max="15589" width="9.421875" style="1" bestFit="1" customWidth="1"/>
    <col min="15590" max="15591" width="12.8515625" style="1" bestFit="1" customWidth="1"/>
    <col min="15592" max="15592" width="9.421875" style="1" bestFit="1" customWidth="1"/>
    <col min="15593" max="15596" width="9.140625" style="1" customWidth="1"/>
    <col min="15597" max="15597" width="9.421875" style="1" bestFit="1" customWidth="1"/>
    <col min="15598" max="15599" width="12.8515625" style="1" bestFit="1" customWidth="1"/>
    <col min="15600" max="15600" width="9.421875" style="1" bestFit="1" customWidth="1"/>
    <col min="15601" max="15604" width="9.140625" style="1" customWidth="1"/>
    <col min="15605" max="15605" width="9.421875" style="1" bestFit="1" customWidth="1"/>
    <col min="15606" max="15607" width="12.8515625" style="1" bestFit="1" customWidth="1"/>
    <col min="15608" max="15608" width="9.421875" style="1" bestFit="1" customWidth="1"/>
    <col min="15609" max="15612" width="9.140625" style="1" customWidth="1"/>
    <col min="15613" max="15613" width="11.57421875" style="1" customWidth="1"/>
    <col min="15614" max="15614" width="16.00390625" style="1" customWidth="1"/>
    <col min="15615" max="15615" width="86.57421875" style="1" customWidth="1"/>
    <col min="15616" max="15616" width="10.140625" style="1" customWidth="1"/>
    <col min="15617" max="15617" width="18.28125" style="1" customWidth="1"/>
    <col min="15618" max="15619" width="9.140625" style="1" hidden="1" customWidth="1"/>
    <col min="15620" max="15620" width="21.421875" style="1" customWidth="1"/>
    <col min="15621" max="15622" width="9.140625" style="1" hidden="1" customWidth="1"/>
    <col min="15623" max="15623" width="25.7109375" style="1" customWidth="1"/>
    <col min="15624" max="15624" width="9.140625" style="1" hidden="1" customWidth="1"/>
    <col min="15625" max="15625" width="4.7109375" style="1" customWidth="1"/>
    <col min="15626" max="15632" width="9.140625" style="1" hidden="1" customWidth="1"/>
    <col min="15633" max="15633" width="15.57421875" style="1" customWidth="1"/>
    <col min="15634" max="15634" width="18.7109375" style="1" customWidth="1"/>
    <col min="15635" max="15635" width="25.7109375" style="1" customWidth="1"/>
    <col min="15636" max="15636" width="15.57421875" style="1" customWidth="1"/>
    <col min="15637" max="15637" width="18.7109375" style="1" customWidth="1"/>
    <col min="15638" max="15638" width="25.7109375" style="1" customWidth="1"/>
    <col min="15639" max="15639" width="15.57421875" style="1" customWidth="1"/>
    <col min="15640" max="15640" width="18.7109375" style="1" customWidth="1"/>
    <col min="15641" max="15641" width="25.7109375" style="1" customWidth="1"/>
    <col min="15642" max="15642" width="9.140625" style="1" customWidth="1"/>
    <col min="15643" max="15643" width="17.421875" style="1" customWidth="1"/>
    <col min="15644" max="15644" width="9.140625" style="1" customWidth="1"/>
    <col min="15645" max="15645" width="9.421875" style="1" bestFit="1" customWidth="1"/>
    <col min="15646" max="15647" width="12.8515625" style="1" bestFit="1" customWidth="1"/>
    <col min="15648" max="15648" width="9.421875" style="1" bestFit="1" customWidth="1"/>
    <col min="15649" max="15652" width="9.140625" style="1" customWidth="1"/>
    <col min="15653" max="15653" width="9.421875" style="1" bestFit="1" customWidth="1"/>
    <col min="15654" max="15655" width="12.8515625" style="1" bestFit="1" customWidth="1"/>
    <col min="15656" max="15656" width="9.421875" style="1" bestFit="1" customWidth="1"/>
    <col min="15657" max="15660" width="9.140625" style="1" customWidth="1"/>
    <col min="15661" max="15661" width="9.421875" style="1" bestFit="1" customWidth="1"/>
    <col min="15662" max="15663" width="12.8515625" style="1" bestFit="1" customWidth="1"/>
    <col min="15664" max="15664" width="9.421875" style="1" bestFit="1" customWidth="1"/>
    <col min="15665" max="15668" width="9.140625" style="1" customWidth="1"/>
    <col min="15669" max="15669" width="9.421875" style="1" bestFit="1" customWidth="1"/>
    <col min="15670" max="15671" width="12.8515625" style="1" bestFit="1" customWidth="1"/>
    <col min="15672" max="15672" width="9.421875" style="1" bestFit="1" customWidth="1"/>
    <col min="15673" max="15676" width="9.140625" style="1" customWidth="1"/>
    <col min="15677" max="15677" width="9.421875" style="1" bestFit="1" customWidth="1"/>
    <col min="15678" max="15679" width="12.8515625" style="1" bestFit="1" customWidth="1"/>
    <col min="15680" max="15680" width="9.421875" style="1" bestFit="1" customWidth="1"/>
    <col min="15681" max="15684" width="9.140625" style="1" customWidth="1"/>
    <col min="15685" max="15685" width="9.421875" style="1" bestFit="1" customWidth="1"/>
    <col min="15686" max="15687" width="12.8515625" style="1" bestFit="1" customWidth="1"/>
    <col min="15688" max="15688" width="9.421875" style="1" bestFit="1" customWidth="1"/>
    <col min="15689" max="15692" width="9.140625" style="1" customWidth="1"/>
    <col min="15693" max="15693" width="9.421875" style="1" bestFit="1" customWidth="1"/>
    <col min="15694" max="15695" width="12.8515625" style="1" bestFit="1" customWidth="1"/>
    <col min="15696" max="15696" width="9.421875" style="1" bestFit="1" customWidth="1"/>
    <col min="15697" max="15700" width="9.140625" style="1" customWidth="1"/>
    <col min="15701" max="15701" width="9.421875" style="1" bestFit="1" customWidth="1"/>
    <col min="15702" max="15703" width="12.8515625" style="1" bestFit="1" customWidth="1"/>
    <col min="15704" max="15704" width="9.421875" style="1" bestFit="1" customWidth="1"/>
    <col min="15705" max="15708" width="9.140625" style="1" customWidth="1"/>
    <col min="15709" max="15709" width="9.421875" style="1" bestFit="1" customWidth="1"/>
    <col min="15710" max="15711" width="12.8515625" style="1" bestFit="1" customWidth="1"/>
    <col min="15712" max="15712" width="9.421875" style="1" bestFit="1" customWidth="1"/>
    <col min="15713" max="15716" width="9.140625" style="1" customWidth="1"/>
    <col min="15717" max="15717" width="9.421875" style="1" bestFit="1" customWidth="1"/>
    <col min="15718" max="15719" width="12.8515625" style="1" bestFit="1" customWidth="1"/>
    <col min="15720" max="15720" width="9.421875" style="1" bestFit="1" customWidth="1"/>
    <col min="15721" max="15724" width="9.140625" style="1" customWidth="1"/>
    <col min="15725" max="15725" width="9.421875" style="1" bestFit="1" customWidth="1"/>
    <col min="15726" max="15727" width="12.8515625" style="1" bestFit="1" customWidth="1"/>
    <col min="15728" max="15728" width="9.421875" style="1" bestFit="1" customWidth="1"/>
    <col min="15729" max="15732" width="9.140625" style="1" customWidth="1"/>
    <col min="15733" max="15733" width="9.421875" style="1" bestFit="1" customWidth="1"/>
    <col min="15734" max="15735" width="12.8515625" style="1" bestFit="1" customWidth="1"/>
    <col min="15736" max="15736" width="9.421875" style="1" bestFit="1" customWidth="1"/>
    <col min="15737" max="15740" width="9.140625" style="1" customWidth="1"/>
    <col min="15741" max="15741" width="9.421875" style="1" bestFit="1" customWidth="1"/>
    <col min="15742" max="15743" width="12.8515625" style="1" bestFit="1" customWidth="1"/>
    <col min="15744" max="15744" width="9.421875" style="1" bestFit="1" customWidth="1"/>
    <col min="15745" max="15748" width="9.140625" style="1" customWidth="1"/>
    <col min="15749" max="15749" width="9.421875" style="1" bestFit="1" customWidth="1"/>
    <col min="15750" max="15751" width="12.8515625" style="1" bestFit="1" customWidth="1"/>
    <col min="15752" max="15752" width="9.421875" style="1" bestFit="1" customWidth="1"/>
    <col min="15753" max="15756" width="9.140625" style="1" customWidth="1"/>
    <col min="15757" max="15757" width="9.421875" style="1" bestFit="1" customWidth="1"/>
    <col min="15758" max="15759" width="12.8515625" style="1" bestFit="1" customWidth="1"/>
    <col min="15760" max="15760" width="9.421875" style="1" bestFit="1" customWidth="1"/>
    <col min="15761" max="15764" width="9.140625" style="1" customWidth="1"/>
    <col min="15765" max="15765" width="9.421875" style="1" bestFit="1" customWidth="1"/>
    <col min="15766" max="15767" width="12.8515625" style="1" bestFit="1" customWidth="1"/>
    <col min="15768" max="15768" width="9.421875" style="1" bestFit="1" customWidth="1"/>
    <col min="15769" max="15772" width="9.140625" style="1" customWidth="1"/>
    <col min="15773" max="15773" width="9.421875" style="1" bestFit="1" customWidth="1"/>
    <col min="15774" max="15775" width="12.8515625" style="1" bestFit="1" customWidth="1"/>
    <col min="15776" max="15776" width="9.421875" style="1" bestFit="1" customWidth="1"/>
    <col min="15777" max="15780" width="9.140625" style="1" customWidth="1"/>
    <col min="15781" max="15781" width="9.421875" style="1" bestFit="1" customWidth="1"/>
    <col min="15782" max="15783" width="12.8515625" style="1" bestFit="1" customWidth="1"/>
    <col min="15784" max="15784" width="9.421875" style="1" bestFit="1" customWidth="1"/>
    <col min="15785" max="15788" width="9.140625" style="1" customWidth="1"/>
    <col min="15789" max="15789" width="9.421875" style="1" bestFit="1" customWidth="1"/>
    <col min="15790" max="15791" width="12.8515625" style="1" bestFit="1" customWidth="1"/>
    <col min="15792" max="15792" width="9.421875" style="1" bestFit="1" customWidth="1"/>
    <col min="15793" max="15796" width="9.140625" style="1" customWidth="1"/>
    <col min="15797" max="15797" width="9.421875" style="1" bestFit="1" customWidth="1"/>
    <col min="15798" max="15799" width="12.8515625" style="1" bestFit="1" customWidth="1"/>
    <col min="15800" max="15800" width="9.421875" style="1" bestFit="1" customWidth="1"/>
    <col min="15801" max="15804" width="9.140625" style="1" customWidth="1"/>
    <col min="15805" max="15805" width="9.421875" style="1" bestFit="1" customWidth="1"/>
    <col min="15806" max="15807" width="12.8515625" style="1" bestFit="1" customWidth="1"/>
    <col min="15808" max="15808" width="9.421875" style="1" bestFit="1" customWidth="1"/>
    <col min="15809" max="15812" width="9.140625" style="1" customWidth="1"/>
    <col min="15813" max="15813" width="9.421875" style="1" bestFit="1" customWidth="1"/>
    <col min="15814" max="15815" width="12.8515625" style="1" bestFit="1" customWidth="1"/>
    <col min="15816" max="15816" width="9.421875" style="1" bestFit="1" customWidth="1"/>
    <col min="15817" max="15820" width="9.140625" style="1" customWidth="1"/>
    <col min="15821" max="15821" width="9.421875" style="1" bestFit="1" customWidth="1"/>
    <col min="15822" max="15823" width="12.8515625" style="1" bestFit="1" customWidth="1"/>
    <col min="15824" max="15824" width="9.421875" style="1" bestFit="1" customWidth="1"/>
    <col min="15825" max="15828" width="9.140625" style="1" customWidth="1"/>
    <col min="15829" max="15829" width="9.421875" style="1" bestFit="1" customWidth="1"/>
    <col min="15830" max="15831" width="12.8515625" style="1" bestFit="1" customWidth="1"/>
    <col min="15832" max="15832" width="9.421875" style="1" bestFit="1" customWidth="1"/>
    <col min="15833" max="15836" width="9.140625" style="1" customWidth="1"/>
    <col min="15837" max="15837" width="9.421875" style="1" bestFit="1" customWidth="1"/>
    <col min="15838" max="15839" width="12.8515625" style="1" bestFit="1" customWidth="1"/>
    <col min="15840" max="15840" width="9.421875" style="1" bestFit="1" customWidth="1"/>
    <col min="15841" max="15844" width="9.140625" style="1" customWidth="1"/>
    <col min="15845" max="15845" width="9.421875" style="1" bestFit="1" customWidth="1"/>
    <col min="15846" max="15847" width="12.8515625" style="1" bestFit="1" customWidth="1"/>
    <col min="15848" max="15848" width="9.421875" style="1" bestFit="1" customWidth="1"/>
    <col min="15849" max="15852" width="9.140625" style="1" customWidth="1"/>
    <col min="15853" max="15853" width="9.421875" style="1" bestFit="1" customWidth="1"/>
    <col min="15854" max="15855" width="12.8515625" style="1" bestFit="1" customWidth="1"/>
    <col min="15856" max="15856" width="9.421875" style="1" bestFit="1" customWidth="1"/>
    <col min="15857" max="15860" width="9.140625" style="1" customWidth="1"/>
    <col min="15861" max="15861" width="9.421875" style="1" bestFit="1" customWidth="1"/>
    <col min="15862" max="15863" width="12.8515625" style="1" bestFit="1" customWidth="1"/>
    <col min="15864" max="15864" width="9.421875" style="1" bestFit="1" customWidth="1"/>
    <col min="15865" max="15868" width="9.140625" style="1" customWidth="1"/>
    <col min="15869" max="15869" width="11.57421875" style="1" customWidth="1"/>
    <col min="15870" max="15870" width="16.00390625" style="1" customWidth="1"/>
    <col min="15871" max="15871" width="86.57421875" style="1" customWidth="1"/>
    <col min="15872" max="15872" width="10.140625" style="1" customWidth="1"/>
    <col min="15873" max="15873" width="18.28125" style="1" customWidth="1"/>
    <col min="15874" max="15875" width="9.140625" style="1" hidden="1" customWidth="1"/>
    <col min="15876" max="15876" width="21.421875" style="1" customWidth="1"/>
    <col min="15877" max="15878" width="9.140625" style="1" hidden="1" customWidth="1"/>
    <col min="15879" max="15879" width="25.7109375" style="1" customWidth="1"/>
    <col min="15880" max="15880" width="9.140625" style="1" hidden="1" customWidth="1"/>
    <col min="15881" max="15881" width="4.7109375" style="1" customWidth="1"/>
    <col min="15882" max="15888" width="9.140625" style="1" hidden="1" customWidth="1"/>
    <col min="15889" max="15889" width="15.57421875" style="1" customWidth="1"/>
    <col min="15890" max="15890" width="18.7109375" style="1" customWidth="1"/>
    <col min="15891" max="15891" width="25.7109375" style="1" customWidth="1"/>
    <col min="15892" max="15892" width="15.57421875" style="1" customWidth="1"/>
    <col min="15893" max="15893" width="18.7109375" style="1" customWidth="1"/>
    <col min="15894" max="15894" width="25.7109375" style="1" customWidth="1"/>
    <col min="15895" max="15895" width="15.57421875" style="1" customWidth="1"/>
    <col min="15896" max="15896" width="18.7109375" style="1" customWidth="1"/>
    <col min="15897" max="15897" width="25.7109375" style="1" customWidth="1"/>
    <col min="15898" max="15898" width="9.140625" style="1" customWidth="1"/>
    <col min="15899" max="15899" width="17.421875" style="1" customWidth="1"/>
    <col min="15900" max="15900" width="9.140625" style="1" customWidth="1"/>
    <col min="15901" max="15901" width="9.421875" style="1" bestFit="1" customWidth="1"/>
    <col min="15902" max="15903" width="12.8515625" style="1" bestFit="1" customWidth="1"/>
    <col min="15904" max="15904" width="9.421875" style="1" bestFit="1" customWidth="1"/>
    <col min="15905" max="15908" width="9.140625" style="1" customWidth="1"/>
    <col min="15909" max="15909" width="9.421875" style="1" bestFit="1" customWidth="1"/>
    <col min="15910" max="15911" width="12.8515625" style="1" bestFit="1" customWidth="1"/>
    <col min="15912" max="15912" width="9.421875" style="1" bestFit="1" customWidth="1"/>
    <col min="15913" max="15916" width="9.140625" style="1" customWidth="1"/>
    <col min="15917" max="15917" width="9.421875" style="1" bestFit="1" customWidth="1"/>
    <col min="15918" max="15919" width="12.8515625" style="1" bestFit="1" customWidth="1"/>
    <col min="15920" max="15920" width="9.421875" style="1" bestFit="1" customWidth="1"/>
    <col min="15921" max="15924" width="9.140625" style="1" customWidth="1"/>
    <col min="15925" max="15925" width="9.421875" style="1" bestFit="1" customWidth="1"/>
    <col min="15926" max="15927" width="12.8515625" style="1" bestFit="1" customWidth="1"/>
    <col min="15928" max="15928" width="9.421875" style="1" bestFit="1" customWidth="1"/>
    <col min="15929" max="15932" width="9.140625" style="1" customWidth="1"/>
    <col min="15933" max="15933" width="9.421875" style="1" bestFit="1" customWidth="1"/>
    <col min="15934" max="15935" width="12.8515625" style="1" bestFit="1" customWidth="1"/>
    <col min="15936" max="15936" width="9.421875" style="1" bestFit="1" customWidth="1"/>
    <col min="15937" max="15940" width="9.140625" style="1" customWidth="1"/>
    <col min="15941" max="15941" width="9.421875" style="1" bestFit="1" customWidth="1"/>
    <col min="15942" max="15943" width="12.8515625" style="1" bestFit="1" customWidth="1"/>
    <col min="15944" max="15944" width="9.421875" style="1" bestFit="1" customWidth="1"/>
    <col min="15945" max="15948" width="9.140625" style="1" customWidth="1"/>
    <col min="15949" max="15949" width="9.421875" style="1" bestFit="1" customWidth="1"/>
    <col min="15950" max="15951" width="12.8515625" style="1" bestFit="1" customWidth="1"/>
    <col min="15952" max="15952" width="9.421875" style="1" bestFit="1" customWidth="1"/>
    <col min="15953" max="15956" width="9.140625" style="1" customWidth="1"/>
    <col min="15957" max="15957" width="9.421875" style="1" bestFit="1" customWidth="1"/>
    <col min="15958" max="15959" width="12.8515625" style="1" bestFit="1" customWidth="1"/>
    <col min="15960" max="15960" width="9.421875" style="1" bestFit="1" customWidth="1"/>
    <col min="15961" max="15964" width="9.140625" style="1" customWidth="1"/>
    <col min="15965" max="15965" width="9.421875" style="1" bestFit="1" customWidth="1"/>
    <col min="15966" max="15967" width="12.8515625" style="1" bestFit="1" customWidth="1"/>
    <col min="15968" max="15968" width="9.421875" style="1" bestFit="1" customWidth="1"/>
    <col min="15969" max="15972" width="9.140625" style="1" customWidth="1"/>
    <col min="15973" max="15973" width="9.421875" style="1" bestFit="1" customWidth="1"/>
    <col min="15974" max="15975" width="12.8515625" style="1" bestFit="1" customWidth="1"/>
    <col min="15976" max="15976" width="9.421875" style="1" bestFit="1" customWidth="1"/>
    <col min="15977" max="15980" width="9.140625" style="1" customWidth="1"/>
    <col min="15981" max="15981" width="9.421875" style="1" bestFit="1" customWidth="1"/>
    <col min="15982" max="15983" width="12.8515625" style="1" bestFit="1" customWidth="1"/>
    <col min="15984" max="15984" width="9.421875" style="1" bestFit="1" customWidth="1"/>
    <col min="15985" max="15988" width="9.140625" style="1" customWidth="1"/>
    <col min="15989" max="15989" width="9.421875" style="1" bestFit="1" customWidth="1"/>
    <col min="15990" max="15991" width="12.8515625" style="1" bestFit="1" customWidth="1"/>
    <col min="15992" max="15992" width="9.421875" style="1" bestFit="1" customWidth="1"/>
    <col min="15993" max="15996" width="9.140625" style="1" customWidth="1"/>
    <col min="15997" max="15997" width="9.421875" style="1" bestFit="1" customWidth="1"/>
    <col min="15998" max="15999" width="12.8515625" style="1" bestFit="1" customWidth="1"/>
    <col min="16000" max="16000" width="9.421875" style="1" bestFit="1" customWidth="1"/>
    <col min="16001" max="16004" width="9.140625" style="1" customWidth="1"/>
    <col min="16005" max="16005" width="9.421875" style="1" bestFit="1" customWidth="1"/>
    <col min="16006" max="16007" width="12.8515625" style="1" bestFit="1" customWidth="1"/>
    <col min="16008" max="16008" width="9.421875" style="1" bestFit="1" customWidth="1"/>
    <col min="16009" max="16012" width="9.140625" style="1" customWidth="1"/>
    <col min="16013" max="16013" width="9.421875" style="1" bestFit="1" customWidth="1"/>
    <col min="16014" max="16015" width="12.8515625" style="1" bestFit="1" customWidth="1"/>
    <col min="16016" max="16016" width="9.421875" style="1" bestFit="1" customWidth="1"/>
    <col min="16017" max="16020" width="9.140625" style="1" customWidth="1"/>
    <col min="16021" max="16021" width="9.421875" style="1" bestFit="1" customWidth="1"/>
    <col min="16022" max="16023" width="12.8515625" style="1" bestFit="1" customWidth="1"/>
    <col min="16024" max="16024" width="9.421875" style="1" bestFit="1" customWidth="1"/>
    <col min="16025" max="16028" width="9.140625" style="1" customWidth="1"/>
    <col min="16029" max="16029" width="9.421875" style="1" bestFit="1" customWidth="1"/>
    <col min="16030" max="16031" width="12.8515625" style="1" bestFit="1" customWidth="1"/>
    <col min="16032" max="16032" width="9.421875" style="1" bestFit="1" customWidth="1"/>
    <col min="16033" max="16036" width="9.140625" style="1" customWidth="1"/>
    <col min="16037" max="16037" width="9.421875" style="1" bestFit="1" customWidth="1"/>
    <col min="16038" max="16039" width="12.8515625" style="1" bestFit="1" customWidth="1"/>
    <col min="16040" max="16040" width="9.421875" style="1" bestFit="1" customWidth="1"/>
    <col min="16041" max="16044" width="9.140625" style="1" customWidth="1"/>
    <col min="16045" max="16045" width="9.421875" style="1" bestFit="1" customWidth="1"/>
    <col min="16046" max="16047" width="12.8515625" style="1" bestFit="1" customWidth="1"/>
    <col min="16048" max="16048" width="9.421875" style="1" bestFit="1" customWidth="1"/>
    <col min="16049" max="16052" width="9.140625" style="1" customWidth="1"/>
    <col min="16053" max="16053" width="9.421875" style="1" bestFit="1" customWidth="1"/>
    <col min="16054" max="16055" width="12.8515625" style="1" bestFit="1" customWidth="1"/>
    <col min="16056" max="16056" width="9.421875" style="1" bestFit="1" customWidth="1"/>
    <col min="16057" max="16060" width="9.140625" style="1" customWidth="1"/>
    <col min="16061" max="16061" width="9.421875" style="1" bestFit="1" customWidth="1"/>
    <col min="16062" max="16063" width="12.8515625" style="1" bestFit="1" customWidth="1"/>
    <col min="16064" max="16064" width="9.421875" style="1" bestFit="1" customWidth="1"/>
    <col min="16065" max="16068" width="9.140625" style="1" customWidth="1"/>
    <col min="16069" max="16069" width="9.421875" style="1" bestFit="1" customWidth="1"/>
    <col min="16070" max="16071" width="12.8515625" style="1" bestFit="1" customWidth="1"/>
    <col min="16072" max="16072" width="9.421875" style="1" bestFit="1" customWidth="1"/>
    <col min="16073" max="16076" width="9.140625" style="1" customWidth="1"/>
    <col min="16077" max="16077" width="9.421875" style="1" bestFit="1" customWidth="1"/>
    <col min="16078" max="16079" width="12.8515625" style="1" bestFit="1" customWidth="1"/>
    <col min="16080" max="16080" width="9.421875" style="1" bestFit="1" customWidth="1"/>
    <col min="16081" max="16084" width="9.140625" style="1" customWidth="1"/>
    <col min="16085" max="16085" width="9.421875" style="1" bestFit="1" customWidth="1"/>
    <col min="16086" max="16087" width="12.8515625" style="1" bestFit="1" customWidth="1"/>
    <col min="16088" max="16088" width="9.421875" style="1" bestFit="1" customWidth="1"/>
    <col min="16089" max="16092" width="9.140625" style="1" customWidth="1"/>
    <col min="16093" max="16093" width="9.421875" style="1" bestFit="1" customWidth="1"/>
    <col min="16094" max="16095" width="12.8515625" style="1" bestFit="1" customWidth="1"/>
    <col min="16096" max="16096" width="9.421875" style="1" bestFit="1" customWidth="1"/>
    <col min="16097" max="16100" width="9.140625" style="1" customWidth="1"/>
    <col min="16101" max="16101" width="9.421875" style="1" bestFit="1" customWidth="1"/>
    <col min="16102" max="16103" width="12.8515625" style="1" bestFit="1" customWidth="1"/>
    <col min="16104" max="16104" width="9.421875" style="1" bestFit="1" customWidth="1"/>
    <col min="16105" max="16108" width="9.140625" style="1" customWidth="1"/>
    <col min="16109" max="16109" width="9.421875" style="1" bestFit="1" customWidth="1"/>
    <col min="16110" max="16111" width="12.8515625" style="1" bestFit="1" customWidth="1"/>
    <col min="16112" max="16112" width="9.421875" style="1" bestFit="1" customWidth="1"/>
    <col min="16113" max="16116" width="9.140625" style="1" customWidth="1"/>
    <col min="16117" max="16117" width="9.421875" style="1" bestFit="1" customWidth="1"/>
    <col min="16118" max="16119" width="12.8515625" style="1" bestFit="1" customWidth="1"/>
    <col min="16120" max="16120" width="9.421875" style="1" bestFit="1" customWidth="1"/>
    <col min="16121" max="16124" width="9.140625" style="1" customWidth="1"/>
    <col min="16125" max="16125" width="11.57421875" style="1" customWidth="1"/>
    <col min="16126" max="16126" width="16.00390625" style="1" customWidth="1"/>
    <col min="16127" max="16127" width="86.57421875" style="1" customWidth="1"/>
    <col min="16128" max="16128" width="10.140625" style="1" customWidth="1"/>
    <col min="16129" max="16129" width="18.28125" style="1" customWidth="1"/>
    <col min="16130" max="16131" width="9.140625" style="1" hidden="1" customWidth="1"/>
    <col min="16132" max="16132" width="21.421875" style="1" customWidth="1"/>
    <col min="16133" max="16134" width="9.140625" style="1" hidden="1" customWidth="1"/>
    <col min="16135" max="16135" width="25.7109375" style="1" customWidth="1"/>
    <col min="16136" max="16136" width="9.140625" style="1" hidden="1" customWidth="1"/>
    <col min="16137" max="16137" width="4.7109375" style="1" customWidth="1"/>
    <col min="16138" max="16144" width="9.140625" style="1" hidden="1" customWidth="1"/>
    <col min="16145" max="16145" width="15.57421875" style="1" customWidth="1"/>
    <col min="16146" max="16146" width="18.7109375" style="1" customWidth="1"/>
    <col min="16147" max="16147" width="25.7109375" style="1" customWidth="1"/>
    <col min="16148" max="16148" width="15.57421875" style="1" customWidth="1"/>
    <col min="16149" max="16149" width="18.7109375" style="1" customWidth="1"/>
    <col min="16150" max="16150" width="25.7109375" style="1" customWidth="1"/>
    <col min="16151" max="16151" width="15.57421875" style="1" customWidth="1"/>
    <col min="16152" max="16152" width="18.7109375" style="1" customWidth="1"/>
    <col min="16153" max="16153" width="25.7109375" style="1" customWidth="1"/>
    <col min="16154" max="16154" width="9.140625" style="1" customWidth="1"/>
    <col min="16155" max="16155" width="17.421875" style="1" customWidth="1"/>
    <col min="16156" max="16156" width="9.140625" style="1" customWidth="1"/>
    <col min="16157" max="16157" width="9.421875" style="1" bestFit="1" customWidth="1"/>
    <col min="16158" max="16159" width="12.8515625" style="1" bestFit="1" customWidth="1"/>
    <col min="16160" max="16160" width="9.421875" style="1" bestFit="1" customWidth="1"/>
    <col min="16161" max="16164" width="9.140625" style="1" customWidth="1"/>
    <col min="16165" max="16165" width="9.421875" style="1" bestFit="1" customWidth="1"/>
    <col min="16166" max="16167" width="12.8515625" style="1" bestFit="1" customWidth="1"/>
    <col min="16168" max="16168" width="9.421875" style="1" bestFit="1" customWidth="1"/>
    <col min="16169" max="16172" width="9.140625" style="1" customWidth="1"/>
    <col min="16173" max="16173" width="9.421875" style="1" bestFit="1" customWidth="1"/>
    <col min="16174" max="16175" width="12.8515625" style="1" bestFit="1" customWidth="1"/>
    <col min="16176" max="16176" width="9.421875" style="1" bestFit="1" customWidth="1"/>
    <col min="16177" max="16180" width="9.140625" style="1" customWidth="1"/>
    <col min="16181" max="16181" width="9.421875" style="1" bestFit="1" customWidth="1"/>
    <col min="16182" max="16183" width="12.8515625" style="1" bestFit="1" customWidth="1"/>
    <col min="16184" max="16184" width="9.421875" style="1" bestFit="1" customWidth="1"/>
    <col min="16185" max="16188" width="9.140625" style="1" customWidth="1"/>
    <col min="16189" max="16189" width="9.421875" style="1" bestFit="1" customWidth="1"/>
    <col min="16190" max="16191" width="12.8515625" style="1" bestFit="1" customWidth="1"/>
    <col min="16192" max="16192" width="9.421875" style="1" bestFit="1" customWidth="1"/>
    <col min="16193" max="16196" width="9.140625" style="1" customWidth="1"/>
    <col min="16197" max="16197" width="9.421875" style="1" bestFit="1" customWidth="1"/>
    <col min="16198" max="16199" width="12.8515625" style="1" bestFit="1" customWidth="1"/>
    <col min="16200" max="16200" width="9.421875" style="1" bestFit="1" customWidth="1"/>
    <col min="16201" max="16204" width="9.140625" style="1" customWidth="1"/>
    <col min="16205" max="16205" width="9.421875" style="1" bestFit="1" customWidth="1"/>
    <col min="16206" max="16207" width="12.8515625" style="1" bestFit="1" customWidth="1"/>
    <col min="16208" max="16208" width="9.421875" style="1" bestFit="1" customWidth="1"/>
    <col min="16209" max="16212" width="9.140625" style="1" customWidth="1"/>
    <col min="16213" max="16213" width="9.421875" style="1" bestFit="1" customWidth="1"/>
    <col min="16214" max="16215" width="12.8515625" style="1" bestFit="1" customWidth="1"/>
    <col min="16216" max="16216" width="9.421875" style="1" bestFit="1" customWidth="1"/>
    <col min="16217" max="16220" width="9.140625" style="1" customWidth="1"/>
    <col min="16221" max="16221" width="9.421875" style="1" bestFit="1" customWidth="1"/>
    <col min="16222" max="16223" width="12.8515625" style="1" bestFit="1" customWidth="1"/>
    <col min="16224" max="16224" width="9.421875" style="1" bestFit="1" customWidth="1"/>
    <col min="16225" max="16228" width="9.140625" style="1" customWidth="1"/>
    <col min="16229" max="16229" width="9.421875" style="1" bestFit="1" customWidth="1"/>
    <col min="16230" max="16231" width="12.8515625" style="1" bestFit="1" customWidth="1"/>
    <col min="16232" max="16232" width="9.421875" style="1" bestFit="1" customWidth="1"/>
    <col min="16233" max="16236" width="9.140625" style="1" customWidth="1"/>
    <col min="16237" max="16237" width="9.421875" style="1" bestFit="1" customWidth="1"/>
    <col min="16238" max="16239" width="12.8515625" style="1" bestFit="1" customWidth="1"/>
    <col min="16240" max="16240" width="9.421875" style="1" bestFit="1" customWidth="1"/>
    <col min="16241" max="16244" width="9.140625" style="1" customWidth="1"/>
    <col min="16245" max="16245" width="9.421875" style="1" bestFit="1" customWidth="1"/>
    <col min="16246" max="16247" width="12.8515625" style="1" bestFit="1" customWidth="1"/>
    <col min="16248" max="16248" width="9.421875" style="1" bestFit="1" customWidth="1"/>
    <col min="16249" max="16252" width="9.140625" style="1" customWidth="1"/>
    <col min="16253" max="16253" width="9.421875" style="1" bestFit="1" customWidth="1"/>
    <col min="16254" max="16255" width="12.8515625" style="1" bestFit="1" customWidth="1"/>
    <col min="16256" max="16256" width="9.421875" style="1" bestFit="1" customWidth="1"/>
    <col min="16257" max="16260" width="9.140625" style="1" customWidth="1"/>
    <col min="16261" max="16261" width="9.421875" style="1" bestFit="1" customWidth="1"/>
    <col min="16262" max="16263" width="12.8515625" style="1" bestFit="1" customWidth="1"/>
    <col min="16264" max="16264" width="9.421875" style="1" bestFit="1" customWidth="1"/>
    <col min="16265" max="16268" width="9.140625" style="1" customWidth="1"/>
    <col min="16269" max="16269" width="9.421875" style="1" bestFit="1" customWidth="1"/>
    <col min="16270" max="16271" width="12.8515625" style="1" bestFit="1" customWidth="1"/>
    <col min="16272" max="16272" width="9.421875" style="1" bestFit="1" customWidth="1"/>
    <col min="16273" max="16276" width="9.140625" style="1" customWidth="1"/>
    <col min="16277" max="16277" width="9.421875" style="1" bestFit="1" customWidth="1"/>
    <col min="16278" max="16279" width="12.8515625" style="1" bestFit="1" customWidth="1"/>
    <col min="16280" max="16280" width="9.421875" style="1" bestFit="1" customWidth="1"/>
    <col min="16281" max="16284" width="9.140625" style="1" customWidth="1"/>
    <col min="16285" max="16285" width="9.421875" style="1" bestFit="1" customWidth="1"/>
    <col min="16286" max="16287" width="12.8515625" style="1" bestFit="1" customWidth="1"/>
    <col min="16288" max="16288" width="9.421875" style="1" bestFit="1" customWidth="1"/>
    <col min="16289" max="16292" width="9.140625" style="1" customWidth="1"/>
    <col min="16293" max="16293" width="9.421875" style="1" bestFit="1" customWidth="1"/>
    <col min="16294" max="16295" width="12.8515625" style="1" bestFit="1" customWidth="1"/>
    <col min="16296" max="16296" width="9.421875" style="1" bestFit="1" customWidth="1"/>
    <col min="16297" max="16300" width="9.140625" style="1" customWidth="1"/>
    <col min="16301" max="16301" width="9.421875" style="1" bestFit="1" customWidth="1"/>
    <col min="16302" max="16303" width="12.8515625" style="1" bestFit="1" customWidth="1"/>
    <col min="16304" max="16304" width="9.421875" style="1" bestFit="1" customWidth="1"/>
    <col min="16305" max="16308" width="9.140625" style="1" customWidth="1"/>
    <col min="16309" max="16309" width="9.421875" style="1" bestFit="1" customWidth="1"/>
    <col min="16310" max="16311" width="12.8515625" style="1" bestFit="1" customWidth="1"/>
    <col min="16312" max="16312" width="9.421875" style="1" bestFit="1" customWidth="1"/>
    <col min="16313" max="16316" width="9.140625" style="1" customWidth="1"/>
    <col min="16317" max="16317" width="9.421875" style="1" bestFit="1" customWidth="1"/>
    <col min="16318" max="16319" width="12.8515625" style="1" bestFit="1" customWidth="1"/>
    <col min="16320" max="16320" width="9.421875" style="1" bestFit="1" customWidth="1"/>
    <col min="16321" max="16324" width="9.140625" style="1" customWidth="1"/>
    <col min="16325" max="16325" width="9.421875" style="1" bestFit="1" customWidth="1"/>
    <col min="16326" max="16327" width="12.8515625" style="1" bestFit="1" customWidth="1"/>
    <col min="16328" max="16328" width="9.421875" style="1" bestFit="1" customWidth="1"/>
    <col min="16329" max="16332" width="9.140625" style="1" customWidth="1"/>
    <col min="16333" max="16333" width="9.421875" style="1" bestFit="1" customWidth="1"/>
    <col min="16334" max="16335" width="12.8515625" style="1" bestFit="1" customWidth="1"/>
    <col min="16336" max="16336" width="9.421875" style="1" bestFit="1" customWidth="1"/>
    <col min="16337" max="16340" width="9.140625" style="1" customWidth="1"/>
    <col min="16341" max="16341" width="9.421875" style="1" bestFit="1" customWidth="1"/>
    <col min="16342" max="16343" width="12.8515625" style="1" bestFit="1" customWidth="1"/>
    <col min="16344" max="16344" width="9.421875" style="1" bestFit="1" customWidth="1"/>
    <col min="16345" max="16348" width="9.140625" style="1" customWidth="1"/>
    <col min="16349" max="16349" width="9.421875" style="1" bestFit="1" customWidth="1"/>
    <col min="16350" max="16351" width="12.8515625" style="1" bestFit="1" customWidth="1"/>
    <col min="16352" max="16352" width="9.421875" style="1" bestFit="1" customWidth="1"/>
    <col min="16353" max="16356" width="9.140625" style="1" customWidth="1"/>
    <col min="16357" max="16357" width="9.421875" style="1" bestFit="1" customWidth="1"/>
    <col min="16358" max="16359" width="12.8515625" style="1" bestFit="1" customWidth="1"/>
    <col min="16360" max="16360" width="9.421875" style="1" bestFit="1" customWidth="1"/>
    <col min="16361" max="16364" width="9.140625" style="1" customWidth="1"/>
    <col min="16365" max="16365" width="9.421875" style="1" bestFit="1" customWidth="1"/>
    <col min="16366" max="16367" width="12.8515625" style="1" bestFit="1" customWidth="1"/>
    <col min="16368" max="16368" width="9.421875" style="1" bestFit="1" customWidth="1"/>
    <col min="16369" max="16372" width="9.140625" style="1" customWidth="1"/>
    <col min="16373" max="16373" width="9.421875" style="1" bestFit="1" customWidth="1"/>
    <col min="16374" max="16375" width="12.8515625" style="1" bestFit="1" customWidth="1"/>
    <col min="16376" max="16376" width="9.421875" style="1" bestFit="1" customWidth="1"/>
    <col min="16377" max="16384" width="9.140625" style="1" customWidth="1"/>
  </cols>
  <sheetData>
    <row r="1" spans="1:25" ht="60" customHeight="1">
      <c r="A1" s="550" t="str">
        <f>ADAPTAÇÕES!A1</f>
        <v xml:space="preserve">CÂMARA MUNICIPAL DE MOCOCA </v>
      </c>
      <c r="B1" s="550"/>
      <c r="C1" s="550"/>
      <c r="D1" s="550"/>
      <c r="E1" s="550"/>
      <c r="F1" s="550"/>
      <c r="G1" s="550"/>
      <c r="H1" s="550"/>
      <c r="I1" s="550"/>
      <c r="J1" s="550"/>
      <c r="K1" s="550"/>
      <c r="L1" s="550"/>
      <c r="M1" s="550"/>
      <c r="N1" s="550"/>
      <c r="O1" s="550"/>
      <c r="P1" s="550"/>
      <c r="Q1" s="550"/>
      <c r="R1" s="550"/>
      <c r="S1" s="550"/>
      <c r="T1" s="550"/>
      <c r="U1" s="550"/>
      <c r="V1" s="550"/>
      <c r="W1" s="550"/>
      <c r="X1" s="550"/>
      <c r="Y1" s="550"/>
    </row>
    <row r="2" spans="1:25" ht="65.1" customHeight="1">
      <c r="A2" s="451" t="s">
        <v>7509</v>
      </c>
      <c r="B2" s="451"/>
      <c r="C2" s="451"/>
      <c r="D2" s="451"/>
      <c r="E2" s="451"/>
      <c r="F2" s="451"/>
      <c r="G2" s="451"/>
      <c r="H2" s="451"/>
      <c r="I2" s="451"/>
      <c r="J2" s="451"/>
      <c r="K2" s="451"/>
      <c r="L2" s="451"/>
      <c r="M2" s="451"/>
      <c r="N2" s="451"/>
      <c r="O2" s="451"/>
      <c r="P2" s="451"/>
      <c r="Q2" s="451"/>
      <c r="R2" s="451"/>
      <c r="S2" s="451"/>
      <c r="T2" s="451"/>
      <c r="U2" s="451"/>
      <c r="V2" s="451"/>
      <c r="W2" s="451"/>
      <c r="X2" s="451"/>
      <c r="Y2" s="451"/>
    </row>
    <row r="3" spans="1:25" s="41" customFormat="1" ht="30" customHeight="1">
      <c r="A3" s="548" t="str">
        <f>ADAPTAÇÕES!A5</f>
        <v>ADEQUAÇÕES PARA AVCB / REFORMA DO BANHEIRO PARA PNE E DOS FUNCIONÁRIOS / COZINHA / ESCADA CASA DE MÁQUINA</v>
      </c>
      <c r="B3" s="548"/>
      <c r="C3" s="548"/>
      <c r="D3" s="548"/>
      <c r="E3" s="548"/>
      <c r="F3" s="548"/>
      <c r="G3" s="548"/>
      <c r="H3" s="548"/>
      <c r="I3" s="548"/>
      <c r="J3" s="548"/>
      <c r="K3" s="548"/>
      <c r="L3" s="548"/>
      <c r="M3" s="548"/>
      <c r="N3" s="548"/>
      <c r="O3" s="548"/>
      <c r="P3" s="548"/>
      <c r="Q3" s="548"/>
      <c r="R3" s="548"/>
      <c r="S3" s="548"/>
      <c r="T3" s="548"/>
      <c r="U3" s="548"/>
      <c r="V3" s="548"/>
      <c r="W3" s="548"/>
      <c r="X3" s="548"/>
      <c r="Y3" s="548"/>
    </row>
    <row r="4" spans="1:25" s="41" customFormat="1" ht="30" customHeight="1" thickBot="1">
      <c r="A4" s="549" t="str">
        <f>ADAPTAÇÕES!A6</f>
        <v>CDHU - Boletim 185 e SINAPI - base: 03/2022</v>
      </c>
      <c r="B4" s="549"/>
      <c r="C4" s="549"/>
      <c r="D4" s="549"/>
      <c r="E4" s="549"/>
      <c r="F4" s="549"/>
      <c r="G4" s="549"/>
      <c r="H4" s="549"/>
      <c r="I4" s="549"/>
      <c r="J4" s="549"/>
      <c r="K4" s="549"/>
      <c r="L4" s="549"/>
      <c r="M4" s="549"/>
      <c r="N4" s="549"/>
      <c r="O4" s="549"/>
      <c r="P4" s="549"/>
      <c r="Q4" s="549"/>
      <c r="R4" s="549"/>
      <c r="S4" s="549"/>
      <c r="T4" s="549"/>
      <c r="U4" s="549"/>
      <c r="V4" s="549"/>
      <c r="W4" s="549"/>
      <c r="X4" s="549"/>
      <c r="Y4" s="549"/>
    </row>
    <row r="5" spans="1:25" s="36" customFormat="1" ht="17.1" customHeight="1" thickTop="1">
      <c r="A5" s="562" t="s">
        <v>6581</v>
      </c>
      <c r="B5" s="564" t="s">
        <v>7535</v>
      </c>
      <c r="C5" s="566" t="s">
        <v>6582</v>
      </c>
      <c r="D5" s="566" t="s">
        <v>6583</v>
      </c>
      <c r="E5" s="556" t="s">
        <v>6584</v>
      </c>
      <c r="F5" s="556" t="s">
        <v>8354</v>
      </c>
      <c r="G5" s="558" t="s">
        <v>6590</v>
      </c>
      <c r="H5" s="560" t="s">
        <v>6591</v>
      </c>
      <c r="I5" s="369"/>
      <c r="J5" s="370"/>
      <c r="K5" s="554" t="s">
        <v>7510</v>
      </c>
      <c r="L5" s="555" t="s">
        <v>7511</v>
      </c>
      <c r="M5" s="578" t="s">
        <v>7512</v>
      </c>
      <c r="N5" s="579" t="s">
        <v>7513</v>
      </c>
      <c r="O5" s="371"/>
      <c r="P5" s="580" t="s">
        <v>7514</v>
      </c>
      <c r="Q5" s="569" t="s">
        <v>7515</v>
      </c>
      <c r="R5" s="570"/>
      <c r="S5" s="571"/>
      <c r="T5" s="569" t="s">
        <v>8355</v>
      </c>
      <c r="U5" s="570"/>
      <c r="V5" s="571"/>
      <c r="W5" s="569" t="s">
        <v>7517</v>
      </c>
      <c r="X5" s="570"/>
      <c r="Y5" s="571"/>
    </row>
    <row r="6" spans="1:25" s="2" customFormat="1" ht="23.1" customHeight="1" thickBot="1">
      <c r="A6" s="563"/>
      <c r="B6" s="565"/>
      <c r="C6" s="567"/>
      <c r="D6" s="568"/>
      <c r="E6" s="557"/>
      <c r="F6" s="557"/>
      <c r="G6" s="559"/>
      <c r="H6" s="561"/>
      <c r="I6" s="369"/>
      <c r="J6" s="370"/>
      <c r="K6" s="554"/>
      <c r="L6" s="555"/>
      <c r="M6" s="578"/>
      <c r="N6" s="579"/>
      <c r="O6" s="242"/>
      <c r="P6" s="580"/>
      <c r="Q6" s="572"/>
      <c r="R6" s="573"/>
      <c r="S6" s="574"/>
      <c r="T6" s="572"/>
      <c r="U6" s="573"/>
      <c r="V6" s="574"/>
      <c r="W6" s="572"/>
      <c r="X6" s="573"/>
      <c r="Y6" s="574"/>
    </row>
    <row r="7" spans="1:25" s="282" customFormat="1" ht="17.1" customHeight="1">
      <c r="A7" s="147"/>
      <c r="B7" s="148"/>
      <c r="C7" s="149"/>
      <c r="D7" s="150"/>
      <c r="E7" s="151"/>
      <c r="F7" s="151"/>
      <c r="G7" s="152"/>
      <c r="H7" s="153"/>
      <c r="I7" s="54"/>
      <c r="J7" s="54"/>
      <c r="Q7" s="283"/>
      <c r="S7" s="284"/>
      <c r="T7" s="283"/>
      <c r="V7" s="284"/>
      <c r="W7" s="283"/>
      <c r="Y7" s="284"/>
    </row>
    <row r="8" spans="1:25" s="282" customFormat="1" ht="17.1" customHeight="1">
      <c r="A8" s="147"/>
      <c r="B8" s="148"/>
      <c r="C8" s="149"/>
      <c r="D8" s="150"/>
      <c r="E8" s="151"/>
      <c r="F8" s="151"/>
      <c r="G8" s="152"/>
      <c r="H8" s="153"/>
      <c r="I8" s="54"/>
      <c r="J8" s="54"/>
      <c r="Q8" s="283"/>
      <c r="S8" s="284"/>
      <c r="T8" s="575">
        <v>44798</v>
      </c>
      <c r="U8" s="576"/>
      <c r="V8" s="577"/>
      <c r="W8" s="283"/>
      <c r="Y8" s="284"/>
    </row>
    <row r="9" spans="1:25" s="316" customFormat="1" ht="17.1" customHeight="1">
      <c r="A9" s="308" t="str">
        <f>ADAPTAÇÕES!A10</f>
        <v>1.</v>
      </c>
      <c r="B9" s="309"/>
      <c r="C9" s="310" t="str">
        <f>ADAPTAÇÕES!C10</f>
        <v>SERVIÇOS PRELIMINARES E DEMOLIÇÕES</v>
      </c>
      <c r="D9" s="311"/>
      <c r="E9" s="312"/>
      <c r="F9" s="312"/>
      <c r="G9" s="313"/>
      <c r="H9" s="314"/>
      <c r="I9" s="315"/>
      <c r="J9" s="315"/>
      <c r="M9" s="24"/>
      <c r="Q9" s="317" t="s">
        <v>7518</v>
      </c>
      <c r="R9" s="318" t="s">
        <v>6584</v>
      </c>
      <c r="S9" s="319" t="s">
        <v>7519</v>
      </c>
      <c r="T9" s="317" t="s">
        <v>7518</v>
      </c>
      <c r="U9" s="443" t="s">
        <v>6584</v>
      </c>
      <c r="V9" s="319" t="s">
        <v>7519</v>
      </c>
      <c r="W9" s="317" t="s">
        <v>7518</v>
      </c>
      <c r="X9" s="318" t="s">
        <v>6584</v>
      </c>
      <c r="Y9" s="319" t="s">
        <v>7519</v>
      </c>
    </row>
    <row r="10" spans="1:25" s="36" customFormat="1" ht="32.1" customHeight="1">
      <c r="A10" s="165" t="str">
        <f>ADAPTAÇÕES!A11</f>
        <v>1.01</v>
      </c>
      <c r="B10" s="281" t="str">
        <f>ADAPTAÇÕES!B11</f>
        <v>02.02.160</v>
      </c>
      <c r="C10" s="154" t="str">
        <f>ADAPTAÇÕES!C11</f>
        <v>Locação de container tipo guarita - área mínima de 4,60 m²</v>
      </c>
      <c r="D10" s="155" t="str">
        <f>ADAPTAÇÕES!D11</f>
        <v>UNMES</v>
      </c>
      <c r="E10" s="410">
        <f>ADAPTAÇÕES!E11</f>
        <v>3</v>
      </c>
      <c r="F10" s="158">
        <f>ADAPTAÇÕES!H11</f>
        <v>482.15</v>
      </c>
      <c r="G10" s="159">
        <f>ADAPTAÇÕES!K11</f>
        <v>1446.4499999999998</v>
      </c>
      <c r="H10" s="160">
        <f>G10/$G$118</f>
        <v>1.6267966799379174</v>
      </c>
      <c r="I10" s="285"/>
      <c r="J10" s="285"/>
      <c r="K10" s="286"/>
      <c r="L10" s="287" t="e">
        <f>G10/#REF!</f>
        <v>#REF!</v>
      </c>
      <c r="M10" s="157"/>
      <c r="N10" s="288"/>
      <c r="O10" s="285"/>
      <c r="P10" s="161">
        <f aca="true" t="shared" si="0" ref="P10:P14">G10*1.2</f>
        <v>1735.7399999999998</v>
      </c>
      <c r="Q10" s="162">
        <f>'MEDIÇÃO 2'!W10</f>
        <v>0</v>
      </c>
      <c r="R10" s="410">
        <f>'MEDIÇÃO 2'!X10</f>
        <v>0</v>
      </c>
      <c r="S10" s="410">
        <f>'MEDIÇÃO 2'!Y10</f>
        <v>0</v>
      </c>
      <c r="T10" s="164">
        <f>U10/E10</f>
        <v>0</v>
      </c>
      <c r="U10" s="156">
        <v>0</v>
      </c>
      <c r="V10" s="163">
        <f>U10*F10</f>
        <v>0</v>
      </c>
      <c r="W10" s="162">
        <f>T10+Q10</f>
        <v>0</v>
      </c>
      <c r="X10" s="156">
        <f>R10+U10</f>
        <v>0</v>
      </c>
      <c r="Y10" s="163">
        <f>V10+S10</f>
        <v>0</v>
      </c>
    </row>
    <row r="11" spans="1:25" s="36" customFormat="1" ht="32.1" customHeight="1">
      <c r="A11" s="165" t="str">
        <f>ADAPTAÇÕES!A12</f>
        <v>1.02</v>
      </c>
      <c r="B11" s="281" t="str">
        <f>ADAPTAÇÕES!B12</f>
        <v>04.08.060</v>
      </c>
      <c r="C11" s="154" t="str">
        <f>ADAPTAÇÕES!C12</f>
        <v>Retirada de batente com guarnição e peças lineares em madeira, chumbados</v>
      </c>
      <c r="D11" s="155" t="str">
        <f>ADAPTAÇÕES!D12</f>
        <v>M</v>
      </c>
      <c r="E11" s="410">
        <f>ADAPTAÇÕES!E12</f>
        <v>9.8</v>
      </c>
      <c r="F11" s="158">
        <f>ADAPTAÇÕES!H12</f>
        <v>9.65</v>
      </c>
      <c r="G11" s="159">
        <f>ADAPTAÇÕES!K12</f>
        <v>94.57000000000001</v>
      </c>
      <c r="H11" s="160">
        <f>G11/$G$118</f>
        <v>0.10636120296016377</v>
      </c>
      <c r="I11" s="285"/>
      <c r="J11" s="285"/>
      <c r="K11" s="286"/>
      <c r="L11" s="287" t="e">
        <f>G11/#REF!</f>
        <v>#REF!</v>
      </c>
      <c r="M11" s="157"/>
      <c r="N11" s="288"/>
      <c r="O11" s="285"/>
      <c r="P11" s="161">
        <f t="shared" si="0"/>
        <v>113.48400000000001</v>
      </c>
      <c r="Q11" s="162">
        <f>'MEDIÇÃO 2'!W11</f>
        <v>0</v>
      </c>
      <c r="R11" s="410">
        <f>'MEDIÇÃO 2'!X11</f>
        <v>0</v>
      </c>
      <c r="S11" s="410">
        <f>'MEDIÇÃO 2'!Y11</f>
        <v>0</v>
      </c>
      <c r="T11" s="164">
        <f>U11/E11</f>
        <v>0</v>
      </c>
      <c r="U11" s="156">
        <v>0</v>
      </c>
      <c r="V11" s="163">
        <f aca="true" t="shared" si="1" ref="V11:V23">U11*F11</f>
        <v>0</v>
      </c>
      <c r="W11" s="162">
        <f aca="true" t="shared" si="2" ref="W11:W23">T11+Q11</f>
        <v>0</v>
      </c>
      <c r="X11" s="156">
        <f aca="true" t="shared" si="3" ref="X11:X23">R11+U11</f>
        <v>0</v>
      </c>
      <c r="Y11" s="163">
        <f aca="true" t="shared" si="4" ref="Y11:Y23">V11+S11</f>
        <v>0</v>
      </c>
    </row>
    <row r="12" spans="1:25" s="36" customFormat="1" ht="32.1" customHeight="1">
      <c r="A12" s="165" t="str">
        <f>ADAPTAÇÕES!A13</f>
        <v>1.03</v>
      </c>
      <c r="B12" s="281" t="str">
        <f>ADAPTAÇÕES!B13</f>
        <v>03.02.040</v>
      </c>
      <c r="C12" s="154" t="str">
        <f>ADAPTAÇÕES!C13</f>
        <v>Demolição manual de alvenaria de elevação ou elemento vazado, incluindo revestimento</v>
      </c>
      <c r="D12" s="155" t="str">
        <f>ADAPTAÇÕES!D13</f>
        <v>M3</v>
      </c>
      <c r="E12" s="410">
        <f>ADAPTAÇÕES!E13</f>
        <v>1.91</v>
      </c>
      <c r="F12" s="158">
        <f>ADAPTAÇÕES!H13</f>
        <v>58.08</v>
      </c>
      <c r="G12" s="159">
        <f>ADAPTAÇÕES!K13</f>
        <v>110.93279999999999</v>
      </c>
      <c r="H12" s="160">
        <f>G12/$G$118</f>
        <v>0.12476415412645926</v>
      </c>
      <c r="I12" s="285"/>
      <c r="J12" s="285"/>
      <c r="K12" s="286"/>
      <c r="L12" s="287" t="e">
        <f>G12/#REF!</f>
        <v>#REF!</v>
      </c>
      <c r="M12" s="157"/>
      <c r="N12" s="288"/>
      <c r="O12" s="285"/>
      <c r="P12" s="161">
        <f t="shared" si="0"/>
        <v>133.11935999999997</v>
      </c>
      <c r="Q12" s="162">
        <f>'MEDIÇÃO 2'!W12</f>
        <v>0</v>
      </c>
      <c r="R12" s="410">
        <f>'MEDIÇÃO 2'!X12</f>
        <v>0</v>
      </c>
      <c r="S12" s="410">
        <f>'MEDIÇÃO 2'!Y12</f>
        <v>0</v>
      </c>
      <c r="T12" s="164">
        <f aca="true" t="shared" si="5" ref="T12:T23">U12/E12</f>
        <v>0</v>
      </c>
      <c r="U12" s="156">
        <v>0</v>
      </c>
      <c r="V12" s="163">
        <f t="shared" si="1"/>
        <v>0</v>
      </c>
      <c r="W12" s="162">
        <f t="shared" si="2"/>
        <v>0</v>
      </c>
      <c r="X12" s="156">
        <f t="shared" si="3"/>
        <v>0</v>
      </c>
      <c r="Y12" s="163">
        <f t="shared" si="4"/>
        <v>0</v>
      </c>
    </row>
    <row r="13" spans="1:25" s="36" customFormat="1" ht="32.1" customHeight="1">
      <c r="A13" s="165" t="str">
        <f>ADAPTAÇÕES!A14</f>
        <v>1.04</v>
      </c>
      <c r="B13" s="281" t="str">
        <f>ADAPTAÇÕES!B14</f>
        <v>03.04.020</v>
      </c>
      <c r="C13" s="154" t="str">
        <f>ADAPTAÇÕES!C14</f>
        <v>Demolição manual de revestimento cerâmico, incluindo a base</v>
      </c>
      <c r="D13" s="155" t="str">
        <f>ADAPTAÇÕES!D14</f>
        <v>M2</v>
      </c>
      <c r="E13" s="410">
        <f>ADAPTAÇÕES!E14</f>
        <v>68.13</v>
      </c>
      <c r="F13" s="158">
        <f>ADAPTAÇÕES!H14</f>
        <v>8.71</v>
      </c>
      <c r="G13" s="159">
        <f>ADAPTAÇÕES!K14</f>
        <v>593.4123000000001</v>
      </c>
      <c r="H13" s="160">
        <f>G13/$G$118</f>
        <v>0.6674002969161212</v>
      </c>
      <c r="I13" s="285"/>
      <c r="J13" s="285"/>
      <c r="K13" s="286"/>
      <c r="L13" s="287" t="e">
        <f>G13/#REF!</f>
        <v>#REF!</v>
      </c>
      <c r="M13" s="157"/>
      <c r="N13" s="288"/>
      <c r="O13" s="285"/>
      <c r="P13" s="161">
        <f t="shared" si="0"/>
        <v>712.0947600000001</v>
      </c>
      <c r="Q13" s="162">
        <f>'MEDIÇÃO 2'!W13</f>
        <v>0</v>
      </c>
      <c r="R13" s="410">
        <f>'MEDIÇÃO 2'!X13</f>
        <v>0</v>
      </c>
      <c r="S13" s="410">
        <f>'MEDIÇÃO 2'!Y13</f>
        <v>0</v>
      </c>
      <c r="T13" s="164">
        <f t="shared" si="5"/>
        <v>0</v>
      </c>
      <c r="U13" s="156">
        <v>0</v>
      </c>
      <c r="V13" s="163">
        <f t="shared" si="1"/>
        <v>0</v>
      </c>
      <c r="W13" s="162">
        <f t="shared" si="2"/>
        <v>0</v>
      </c>
      <c r="X13" s="156">
        <f t="shared" si="3"/>
        <v>0</v>
      </c>
      <c r="Y13" s="163">
        <f t="shared" si="4"/>
        <v>0</v>
      </c>
    </row>
    <row r="14" spans="1:25" s="36" customFormat="1" ht="32.1" customHeight="1">
      <c r="A14" s="165" t="str">
        <f>ADAPTAÇÕES!A15</f>
        <v>1.05</v>
      </c>
      <c r="B14" s="281" t="str">
        <f>ADAPTAÇÕES!B15</f>
        <v>03.04.020</v>
      </c>
      <c r="C14" s="154" t="str">
        <f>ADAPTAÇÕES!C15</f>
        <v>Demolição manual de revestimento cerâmico, incluindo a base</v>
      </c>
      <c r="D14" s="155" t="str">
        <f>ADAPTAÇÕES!D15</f>
        <v>M2</v>
      </c>
      <c r="E14" s="410">
        <f>ADAPTAÇÕES!E15</f>
        <v>19.29</v>
      </c>
      <c r="F14" s="158">
        <f>ADAPTAÇÕES!H15</f>
        <v>8.71</v>
      </c>
      <c r="G14" s="159">
        <f>ADAPTAÇÕES!K15</f>
        <v>168.01590000000002</v>
      </c>
      <c r="H14" s="160">
        <f>G14/$G$118</f>
        <v>0.1889645050273298</v>
      </c>
      <c r="I14" s="285"/>
      <c r="J14" s="285"/>
      <c r="K14" s="289" t="e">
        <f>G14/#REF!</f>
        <v>#REF!</v>
      </c>
      <c r="L14" s="286"/>
      <c r="M14" s="157"/>
      <c r="N14" s="288"/>
      <c r="O14" s="285"/>
      <c r="P14" s="161">
        <f t="shared" si="0"/>
        <v>201.61908000000003</v>
      </c>
      <c r="Q14" s="162">
        <f>'MEDIÇÃO 2'!W14</f>
        <v>0</v>
      </c>
      <c r="R14" s="410">
        <f>'MEDIÇÃO 2'!X14</f>
        <v>0</v>
      </c>
      <c r="S14" s="410">
        <f>'MEDIÇÃO 2'!Y14</f>
        <v>0</v>
      </c>
      <c r="T14" s="164">
        <f t="shared" si="5"/>
        <v>0</v>
      </c>
      <c r="U14" s="156">
        <v>0</v>
      </c>
      <c r="V14" s="163">
        <f t="shared" si="1"/>
        <v>0</v>
      </c>
      <c r="W14" s="162">
        <f t="shared" si="2"/>
        <v>0</v>
      </c>
      <c r="X14" s="156">
        <f t="shared" si="3"/>
        <v>0</v>
      </c>
      <c r="Y14" s="163">
        <f t="shared" si="4"/>
        <v>0</v>
      </c>
    </row>
    <row r="15" spans="1:25" s="351" customFormat="1" ht="32.1" customHeight="1">
      <c r="A15" s="165" t="str">
        <f>ADAPTAÇÕES!A16</f>
        <v>1.06</v>
      </c>
      <c r="B15" s="281" t="str">
        <f>ADAPTAÇÕES!B16</f>
        <v>04.11.020</v>
      </c>
      <c r="C15" s="154" t="str">
        <f>ADAPTAÇÕES!C16</f>
        <v>Retirada de aparelho sanitário incluindo acessórios</v>
      </c>
      <c r="D15" s="155" t="str">
        <f>ADAPTAÇÕES!D16</f>
        <v>UN</v>
      </c>
      <c r="E15" s="410">
        <f>ADAPTAÇÕES!E16</f>
        <v>3</v>
      </c>
      <c r="F15" s="158">
        <f>ADAPTAÇÕES!H16</f>
        <v>32.81</v>
      </c>
      <c r="G15" s="159">
        <f>ADAPTAÇÕES!K16</f>
        <v>98.43</v>
      </c>
      <c r="H15" s="344"/>
      <c r="I15" s="345"/>
      <c r="J15" s="345"/>
      <c r="K15" s="171"/>
      <c r="L15" s="171"/>
      <c r="M15" s="172"/>
      <c r="N15" s="346"/>
      <c r="O15" s="345"/>
      <c r="P15" s="347"/>
      <c r="Q15" s="162">
        <f>'MEDIÇÃO 2'!W15</f>
        <v>0</v>
      </c>
      <c r="R15" s="410">
        <f>'MEDIÇÃO 2'!X15</f>
        <v>0</v>
      </c>
      <c r="S15" s="410">
        <f>'MEDIÇÃO 2'!Y15</f>
        <v>0</v>
      </c>
      <c r="T15" s="164">
        <f t="shared" si="5"/>
        <v>0</v>
      </c>
      <c r="U15" s="156">
        <v>0</v>
      </c>
      <c r="V15" s="163">
        <f t="shared" si="1"/>
        <v>0</v>
      </c>
      <c r="W15" s="162">
        <f t="shared" si="2"/>
        <v>0</v>
      </c>
      <c r="X15" s="156">
        <f t="shared" si="3"/>
        <v>0</v>
      </c>
      <c r="Y15" s="163">
        <f t="shared" si="4"/>
        <v>0</v>
      </c>
    </row>
    <row r="16" spans="1:25" s="24" customFormat="1" ht="32.1" customHeight="1">
      <c r="A16" s="165" t="str">
        <f>ADAPTAÇÕES!A17</f>
        <v>1.07</v>
      </c>
      <c r="B16" s="281" t="str">
        <f>ADAPTAÇÕES!B17</f>
        <v>03.01.230</v>
      </c>
      <c r="C16" s="154" t="str">
        <f>ADAPTAÇÕES!C17</f>
        <v>Demolição mecanizada de concreto simples, inclusive fragmentação e acomodação do material</v>
      </c>
      <c r="D16" s="155" t="str">
        <f>ADAPTAÇÕES!D17</f>
        <v>M3</v>
      </c>
      <c r="E16" s="410">
        <f>ADAPTAÇÕES!E17</f>
        <v>1.93</v>
      </c>
      <c r="F16" s="158">
        <f>ADAPTAÇÕES!H17</f>
        <v>252.02</v>
      </c>
      <c r="G16" s="159">
        <f>ADAPTAÇÕES!K17</f>
        <v>486.3986</v>
      </c>
      <c r="H16" s="320">
        <f aca="true" t="shared" si="6" ref="H16:H25">G16/$G$118</f>
        <v>0.5470438851024586</v>
      </c>
      <c r="I16" s="321"/>
      <c r="J16" s="321"/>
      <c r="K16" s="171" t="e">
        <f>0.32*(G16/#REF!)</f>
        <v>#REF!</v>
      </c>
      <c r="L16" s="166" t="e">
        <f>0.68*(G16/#REF!)</f>
        <v>#REF!</v>
      </c>
      <c r="M16" s="322"/>
      <c r="N16" s="323"/>
      <c r="O16" s="321"/>
      <c r="P16" s="324">
        <f aca="true" t="shared" si="7" ref="P16:P23">G16*1.2</f>
        <v>583.67832</v>
      </c>
      <c r="Q16" s="162">
        <f>'MEDIÇÃO 2'!W16</f>
        <v>0</v>
      </c>
      <c r="R16" s="410">
        <f>'MEDIÇÃO 2'!X16</f>
        <v>0</v>
      </c>
      <c r="S16" s="410">
        <f>'MEDIÇÃO 2'!Y16</f>
        <v>0</v>
      </c>
      <c r="T16" s="164">
        <f t="shared" si="5"/>
        <v>0</v>
      </c>
      <c r="U16" s="156">
        <v>0</v>
      </c>
      <c r="V16" s="163">
        <f t="shared" si="1"/>
        <v>0</v>
      </c>
      <c r="W16" s="162">
        <f t="shared" si="2"/>
        <v>0</v>
      </c>
      <c r="X16" s="156">
        <f t="shared" si="3"/>
        <v>0</v>
      </c>
      <c r="Y16" s="163">
        <f t="shared" si="4"/>
        <v>0</v>
      </c>
    </row>
    <row r="17" spans="1:25" s="36" customFormat="1" ht="32.1" customHeight="1">
      <c r="A17" s="165" t="str">
        <f>ADAPTAÇÕES!A18</f>
        <v>1.08</v>
      </c>
      <c r="B17" s="281" t="str">
        <f>ADAPTAÇÕES!B18</f>
        <v>04.11.120</v>
      </c>
      <c r="C17" s="154" t="str">
        <f>ADAPTAÇÕES!C18</f>
        <v>Retirada de torneira ou chuveiro</v>
      </c>
      <c r="D17" s="155" t="str">
        <f>ADAPTAÇÕES!D18</f>
        <v>UN</v>
      </c>
      <c r="E17" s="410">
        <f>ADAPTAÇÕES!E18</f>
        <v>5</v>
      </c>
      <c r="F17" s="158">
        <f>ADAPTAÇÕES!H18</f>
        <v>5.69</v>
      </c>
      <c r="G17" s="159">
        <f>ADAPTAÇÕES!K18</f>
        <v>28.450000000000003</v>
      </c>
      <c r="H17" s="160">
        <f t="shared" si="6"/>
        <v>0.03199721078795241</v>
      </c>
      <c r="I17" s="285"/>
      <c r="J17" s="285"/>
      <c r="K17" s="289" t="e">
        <f>0.32*(G17/#REF!)</f>
        <v>#REF!</v>
      </c>
      <c r="L17" s="287" t="e">
        <f>0.68*(G17/#REF!)</f>
        <v>#REF!</v>
      </c>
      <c r="M17" s="286"/>
      <c r="N17" s="288"/>
      <c r="O17" s="285"/>
      <c r="P17" s="161">
        <f t="shared" si="7"/>
        <v>34.14</v>
      </c>
      <c r="Q17" s="162">
        <f>'MEDIÇÃO 2'!W17</f>
        <v>0</v>
      </c>
      <c r="R17" s="410">
        <f>'MEDIÇÃO 2'!X17</f>
        <v>0</v>
      </c>
      <c r="S17" s="410">
        <f>'MEDIÇÃO 2'!Y17</f>
        <v>0</v>
      </c>
      <c r="T17" s="164">
        <f t="shared" si="5"/>
        <v>0</v>
      </c>
      <c r="U17" s="156">
        <v>0</v>
      </c>
      <c r="V17" s="163">
        <f t="shared" si="1"/>
        <v>0</v>
      </c>
      <c r="W17" s="162">
        <f t="shared" si="2"/>
        <v>0</v>
      </c>
      <c r="X17" s="156">
        <f t="shared" si="3"/>
        <v>0</v>
      </c>
      <c r="Y17" s="163">
        <f t="shared" si="4"/>
        <v>0</v>
      </c>
    </row>
    <row r="18" spans="1:25" s="36" customFormat="1" ht="32.1" customHeight="1">
      <c r="A18" s="165" t="str">
        <f>ADAPTAÇÕES!A19</f>
        <v>1.09</v>
      </c>
      <c r="B18" s="281" t="str">
        <f>ADAPTAÇÕES!B19</f>
        <v>05.04.060</v>
      </c>
      <c r="C18" s="154" t="str">
        <f>ADAPTAÇÕES!C19</f>
        <v>Transporte manual horizontal e/ou vertical de entulho até o local de despejo - ensacado</v>
      </c>
      <c r="D18" s="155" t="str">
        <f>ADAPTAÇÕES!D19</f>
        <v>M3</v>
      </c>
      <c r="E18" s="410">
        <f>ADAPTAÇÕES!E19</f>
        <v>4</v>
      </c>
      <c r="F18" s="158">
        <f>ADAPTAÇÕES!H19</f>
        <v>105.14</v>
      </c>
      <c r="G18" s="159">
        <f>ADAPTAÇÕES!K19</f>
        <v>420.56</v>
      </c>
      <c r="H18" s="160">
        <f t="shared" si="6"/>
        <v>0.47299637852306725</v>
      </c>
      <c r="I18" s="285"/>
      <c r="J18" s="285"/>
      <c r="K18" s="291"/>
      <c r="L18" s="287" t="e">
        <f>G18/#REF!</f>
        <v>#REF!</v>
      </c>
      <c r="M18" s="286"/>
      <c r="N18" s="288"/>
      <c r="O18" s="285"/>
      <c r="P18" s="161">
        <f t="shared" si="7"/>
        <v>504.67199999999997</v>
      </c>
      <c r="Q18" s="162">
        <f>'MEDIÇÃO 2'!W18</f>
        <v>0</v>
      </c>
      <c r="R18" s="410">
        <f>'MEDIÇÃO 2'!X18</f>
        <v>0</v>
      </c>
      <c r="S18" s="410">
        <f>'MEDIÇÃO 2'!Y18</f>
        <v>0</v>
      </c>
      <c r="T18" s="164">
        <f t="shared" si="5"/>
        <v>0</v>
      </c>
      <c r="U18" s="156">
        <v>0</v>
      </c>
      <c r="V18" s="163">
        <f t="shared" si="1"/>
        <v>0</v>
      </c>
      <c r="W18" s="162">
        <f t="shared" si="2"/>
        <v>0</v>
      </c>
      <c r="X18" s="156">
        <f t="shared" si="3"/>
        <v>0</v>
      </c>
      <c r="Y18" s="163">
        <f t="shared" si="4"/>
        <v>0</v>
      </c>
    </row>
    <row r="19" spans="1:25" s="36" customFormat="1" ht="32.1" customHeight="1">
      <c r="A19" s="165" t="str">
        <f>ADAPTAÇÕES!A20</f>
        <v>1.10</v>
      </c>
      <c r="B19" s="281" t="str">
        <f>ADAPTAÇÕES!B20</f>
        <v>05.07.050</v>
      </c>
      <c r="C19" s="154" t="str">
        <f>ADAPTAÇÕES!C20</f>
        <v>Remoção de entulho de obra com caçamba metálica - material volumoso e misturado por alvenaria, terra, madeira, papel, plástico e metal</v>
      </c>
      <c r="D19" s="155" t="str">
        <f>ADAPTAÇÕES!D20</f>
        <v>M3</v>
      </c>
      <c r="E19" s="410">
        <f>ADAPTAÇÕES!E20</f>
        <v>4</v>
      </c>
      <c r="F19" s="158">
        <f>ADAPTAÇÕES!H20</f>
        <v>109.81</v>
      </c>
      <c r="G19" s="159">
        <f>ADAPTAÇÕES!K20</f>
        <v>439.24</v>
      </c>
      <c r="H19" s="160">
        <f t="shared" si="6"/>
        <v>0.4940054434622219</v>
      </c>
      <c r="I19" s="285"/>
      <c r="J19" s="285"/>
      <c r="K19" s="189"/>
      <c r="L19" s="286"/>
      <c r="M19" s="290" t="e">
        <f>G19/#REF!</f>
        <v>#REF!</v>
      </c>
      <c r="N19" s="288"/>
      <c r="O19" s="285"/>
      <c r="P19" s="161">
        <f t="shared" si="7"/>
        <v>527.088</v>
      </c>
      <c r="Q19" s="162">
        <f>'MEDIÇÃO 2'!W19</f>
        <v>0</v>
      </c>
      <c r="R19" s="410">
        <f>'MEDIÇÃO 2'!X19</f>
        <v>0</v>
      </c>
      <c r="S19" s="410">
        <f>'MEDIÇÃO 2'!Y19</f>
        <v>0</v>
      </c>
      <c r="T19" s="164">
        <f t="shared" si="5"/>
        <v>0</v>
      </c>
      <c r="U19" s="156">
        <v>0</v>
      </c>
      <c r="V19" s="163">
        <f t="shared" si="1"/>
        <v>0</v>
      </c>
      <c r="W19" s="162">
        <f t="shared" si="2"/>
        <v>0</v>
      </c>
      <c r="X19" s="156">
        <f t="shared" si="3"/>
        <v>0</v>
      </c>
      <c r="Y19" s="163">
        <f t="shared" si="4"/>
        <v>0</v>
      </c>
    </row>
    <row r="20" spans="1:25" s="36" customFormat="1" ht="32.1" customHeight="1">
      <c r="A20" s="165" t="str">
        <f>ADAPTAÇÕES!A21</f>
        <v>1.11</v>
      </c>
      <c r="B20" s="281" t="str">
        <f>ADAPTAÇÕES!B21</f>
        <v>04.08.020</v>
      </c>
      <c r="C20" s="154" t="str">
        <f>ADAPTAÇÕES!C21</f>
        <v>Retirada de folha de esquadria em madeira</v>
      </c>
      <c r="D20" s="155" t="str">
        <f>ADAPTAÇÕES!D21</f>
        <v>UN</v>
      </c>
      <c r="E20" s="410">
        <f>ADAPTAÇÕES!E21</f>
        <v>2</v>
      </c>
      <c r="F20" s="158">
        <f>ADAPTAÇÕES!H21</f>
        <v>16.08</v>
      </c>
      <c r="G20" s="159">
        <f>ADAPTAÇÕES!K21</f>
        <v>32.16</v>
      </c>
      <c r="H20" s="160">
        <f t="shared" si="6"/>
        <v>0.036169782036574664</v>
      </c>
      <c r="I20" s="285"/>
      <c r="J20" s="285"/>
      <c r="K20" s="292"/>
      <c r="L20" s="286"/>
      <c r="M20" s="290" t="e">
        <f>G20/#REF!</f>
        <v>#REF!</v>
      </c>
      <c r="N20" s="288"/>
      <c r="O20" s="285"/>
      <c r="P20" s="161">
        <f t="shared" si="7"/>
        <v>38.59199999999999</v>
      </c>
      <c r="Q20" s="162">
        <f>'MEDIÇÃO 2'!W20</f>
        <v>0</v>
      </c>
      <c r="R20" s="410">
        <f>'MEDIÇÃO 2'!X20</f>
        <v>0</v>
      </c>
      <c r="S20" s="410">
        <f>'MEDIÇÃO 2'!Y20</f>
        <v>0</v>
      </c>
      <c r="T20" s="164">
        <f t="shared" si="5"/>
        <v>0</v>
      </c>
      <c r="U20" s="156">
        <v>0</v>
      </c>
      <c r="V20" s="163">
        <f t="shared" si="1"/>
        <v>0</v>
      </c>
      <c r="W20" s="162">
        <f t="shared" si="2"/>
        <v>0</v>
      </c>
      <c r="X20" s="156">
        <f t="shared" si="3"/>
        <v>0</v>
      </c>
      <c r="Y20" s="163">
        <f t="shared" si="4"/>
        <v>0</v>
      </c>
    </row>
    <row r="21" spans="1:25" s="36" customFormat="1" ht="32.1" customHeight="1">
      <c r="A21" s="165" t="str">
        <f>ADAPTAÇÕES!A22</f>
        <v>1.12</v>
      </c>
      <c r="B21" s="281" t="str">
        <f>ADAPTAÇÕES!B22</f>
        <v>04.09.060</v>
      </c>
      <c r="C21" s="154" t="str">
        <f>ADAPTAÇÕES!C22</f>
        <v>Retirada de batente, corrimão ou peças lineares metálicas, chumbados</v>
      </c>
      <c r="D21" s="155" t="str">
        <f>ADAPTAÇÕES!D22</f>
        <v>M</v>
      </c>
      <c r="E21" s="410">
        <f>ADAPTAÇÕES!E22</f>
        <v>1.3</v>
      </c>
      <c r="F21" s="158">
        <f>ADAPTAÇÕES!H22</f>
        <v>7.71</v>
      </c>
      <c r="G21" s="159">
        <f>ADAPTAÇÕES!K22</f>
        <v>10.023</v>
      </c>
      <c r="H21" s="160">
        <f t="shared" si="6"/>
        <v>0.011272690464943653</v>
      </c>
      <c r="I21" s="285"/>
      <c r="J21" s="285"/>
      <c r="K21" s="292"/>
      <c r="L21" s="286"/>
      <c r="M21" s="290" t="e">
        <f>G21/#REF!</f>
        <v>#REF!</v>
      </c>
      <c r="N21" s="288"/>
      <c r="O21" s="285"/>
      <c r="P21" s="161">
        <f t="shared" si="7"/>
        <v>12.0276</v>
      </c>
      <c r="Q21" s="162">
        <f>'MEDIÇÃO 2'!W21</f>
        <v>0</v>
      </c>
      <c r="R21" s="410">
        <f>'MEDIÇÃO 2'!X21</f>
        <v>0</v>
      </c>
      <c r="S21" s="410">
        <f>'MEDIÇÃO 2'!Y21</f>
        <v>0</v>
      </c>
      <c r="T21" s="164">
        <f t="shared" si="5"/>
        <v>0</v>
      </c>
      <c r="U21" s="156">
        <v>0</v>
      </c>
      <c r="V21" s="163">
        <f t="shared" si="1"/>
        <v>0</v>
      </c>
      <c r="W21" s="162">
        <f t="shared" si="2"/>
        <v>0</v>
      </c>
      <c r="X21" s="156">
        <f t="shared" si="3"/>
        <v>0</v>
      </c>
      <c r="Y21" s="163">
        <f t="shared" si="4"/>
        <v>0</v>
      </c>
    </row>
    <row r="22" spans="1:25" s="36" customFormat="1" ht="32.1" customHeight="1">
      <c r="A22" s="165" t="str">
        <f>ADAPTAÇÕES!A23</f>
        <v>1.13</v>
      </c>
      <c r="B22" s="281" t="str">
        <f>ADAPTAÇÕES!B23</f>
        <v>04.30.060</v>
      </c>
      <c r="C22" s="154" t="str">
        <f>ADAPTAÇÕES!C23</f>
        <v>Remoção de tubulação hidráulica em geral, incluindo conexões, caixas e ralos</v>
      </c>
      <c r="D22" s="155" t="str">
        <f>ADAPTAÇÕES!D23</f>
        <v>M</v>
      </c>
      <c r="E22" s="410">
        <f>ADAPTAÇÕES!E23</f>
        <v>25</v>
      </c>
      <c r="F22" s="158">
        <f>ADAPTAÇÕES!H23</f>
        <v>5.81</v>
      </c>
      <c r="G22" s="159">
        <f>ADAPTAÇÕES!K23</f>
        <v>145.25</v>
      </c>
      <c r="H22" s="160">
        <f aca="true" t="shared" si="8" ref="H22">G22/$G$118</f>
        <v>0.16336010077153204</v>
      </c>
      <c r="I22" s="285"/>
      <c r="J22" s="285"/>
      <c r="K22" s="292"/>
      <c r="L22" s="286"/>
      <c r="M22" s="290" t="e">
        <f>G22/#REF!</f>
        <v>#REF!</v>
      </c>
      <c r="N22" s="288"/>
      <c r="O22" s="285"/>
      <c r="P22" s="161">
        <f aca="true" t="shared" si="9" ref="P22">G22*1.2</f>
        <v>174.29999999999998</v>
      </c>
      <c r="Q22" s="162">
        <f>'MEDIÇÃO 2'!W22</f>
        <v>0</v>
      </c>
      <c r="R22" s="410">
        <f>'MEDIÇÃO 2'!X22</f>
        <v>0</v>
      </c>
      <c r="S22" s="410">
        <f>'MEDIÇÃO 2'!Y22</f>
        <v>0</v>
      </c>
      <c r="T22" s="164">
        <f aca="true" t="shared" si="10" ref="T22">U22/E22</f>
        <v>0</v>
      </c>
      <c r="U22" s="156">
        <v>0</v>
      </c>
      <c r="V22" s="163">
        <f aca="true" t="shared" si="11" ref="V22">U22*F22</f>
        <v>0</v>
      </c>
      <c r="W22" s="162">
        <f aca="true" t="shared" si="12" ref="W22">T22+Q22</f>
        <v>0</v>
      </c>
      <c r="X22" s="156">
        <f aca="true" t="shared" si="13" ref="X22">R22+U22</f>
        <v>0</v>
      </c>
      <c r="Y22" s="163">
        <f aca="true" t="shared" si="14" ref="Y22">V22+S22</f>
        <v>0</v>
      </c>
    </row>
    <row r="23" spans="1:25" s="36" customFormat="1" ht="32.1" customHeight="1">
      <c r="A23" s="165" t="str">
        <f>ADAPTAÇÕES!A24</f>
        <v>1.14</v>
      </c>
      <c r="B23" s="281" t="str">
        <f>ADAPTAÇÕES!B24</f>
        <v>ORÇADO</v>
      </c>
      <c r="C23" s="154" t="str">
        <f>ADAPTAÇÕES!C24</f>
        <v>Retirada de pia (granito) e apoio em alvenaria</v>
      </c>
      <c r="D23" s="155" t="str">
        <f>ADAPTAÇÕES!D24</f>
        <v>UM</v>
      </c>
      <c r="E23" s="410">
        <f>ADAPTAÇÕES!E24</f>
        <v>1</v>
      </c>
      <c r="F23" s="158">
        <f>ADAPTAÇÕES!H24</f>
        <v>200</v>
      </c>
      <c r="G23" s="159">
        <f>ADAPTAÇÕES!K24</f>
        <v>200</v>
      </c>
      <c r="H23" s="160">
        <f t="shared" si="6"/>
        <v>0.224936455451335</v>
      </c>
      <c r="I23" s="285"/>
      <c r="J23" s="285"/>
      <c r="K23" s="292"/>
      <c r="L23" s="286"/>
      <c r="M23" s="290" t="e">
        <f>G23/#REF!</f>
        <v>#REF!</v>
      </c>
      <c r="N23" s="288"/>
      <c r="O23" s="285"/>
      <c r="P23" s="161">
        <f t="shared" si="7"/>
        <v>240</v>
      </c>
      <c r="Q23" s="162">
        <f>'MEDIÇÃO 2'!W23</f>
        <v>0</v>
      </c>
      <c r="R23" s="410">
        <f>'MEDIÇÃO 2'!X23</f>
        <v>0</v>
      </c>
      <c r="S23" s="410">
        <f>'MEDIÇÃO 2'!Y23</f>
        <v>0</v>
      </c>
      <c r="T23" s="164">
        <f t="shared" si="5"/>
        <v>0</v>
      </c>
      <c r="U23" s="156">
        <v>0</v>
      </c>
      <c r="V23" s="163">
        <f t="shared" si="1"/>
        <v>0</v>
      </c>
      <c r="W23" s="162">
        <f t="shared" si="2"/>
        <v>0</v>
      </c>
      <c r="X23" s="156">
        <f t="shared" si="3"/>
        <v>0</v>
      </c>
      <c r="Y23" s="163">
        <f t="shared" si="4"/>
        <v>0</v>
      </c>
    </row>
    <row r="24" spans="1:25" s="55" customFormat="1" ht="32.1" customHeight="1">
      <c r="A24" s="337"/>
      <c r="B24" s="338"/>
      <c r="C24" s="339" t="s">
        <v>7520</v>
      </c>
      <c r="D24" s="340" t="str">
        <f>A9</f>
        <v>1.</v>
      </c>
      <c r="E24" s="341"/>
      <c r="F24" s="342"/>
      <c r="G24" s="343">
        <f>SUM(G10:G23)</f>
        <v>4273.892599999999</v>
      </c>
      <c r="H24" s="160">
        <f t="shared" si="6"/>
        <v>4.806771262118451</v>
      </c>
      <c r="I24" s="293"/>
      <c r="J24" s="294"/>
      <c r="K24" s="295"/>
      <c r="L24" s="296"/>
      <c r="M24" s="290" t="e">
        <f>G24/#REF!</f>
        <v>#REF!</v>
      </c>
      <c r="N24" s="291"/>
      <c r="O24" s="293"/>
      <c r="P24" s="161">
        <f>G24*1.2</f>
        <v>5128.671119999999</v>
      </c>
      <c r="Q24" s="348">
        <f>S24/G24</f>
        <v>0</v>
      </c>
      <c r="R24" s="173"/>
      <c r="S24" s="343">
        <f>SUM(S10:S23)</f>
        <v>0</v>
      </c>
      <c r="T24" s="358">
        <f>V24/G24</f>
        <v>0</v>
      </c>
      <c r="U24" s="173"/>
      <c r="V24" s="343">
        <f>SUBTOTAL(9,V10:V23)</f>
        <v>0</v>
      </c>
      <c r="W24" s="349">
        <f>Q24+T24</f>
        <v>0</v>
      </c>
      <c r="X24" s="341"/>
      <c r="Y24" s="350">
        <f>S24+V24</f>
        <v>0</v>
      </c>
    </row>
    <row r="25" spans="1:25" s="359" customFormat="1" ht="23.1" customHeight="1">
      <c r="A25" s="425"/>
      <c r="B25" s="242"/>
      <c r="C25" s="426"/>
      <c r="D25" s="427"/>
      <c r="E25" s="428"/>
      <c r="F25" s="429"/>
      <c r="G25" s="430"/>
      <c r="H25" s="344">
        <f t="shared" si="6"/>
        <v>0</v>
      </c>
      <c r="I25" s="170"/>
      <c r="J25" s="170"/>
      <c r="K25" s="176"/>
      <c r="L25" s="357"/>
      <c r="M25" s="172" t="e">
        <f>G25/#REF!</f>
        <v>#REF!</v>
      </c>
      <c r="N25" s="357"/>
      <c r="O25" s="170"/>
      <c r="P25" s="347">
        <f>G25*1.2</f>
        <v>0</v>
      </c>
      <c r="Q25" s="349"/>
      <c r="R25" s="341"/>
      <c r="S25" s="431"/>
      <c r="T25" s="432"/>
      <c r="U25" s="341"/>
      <c r="V25" s="431"/>
      <c r="W25" s="349"/>
      <c r="X25" s="341"/>
      <c r="Y25" s="350"/>
    </row>
    <row r="26" spans="1:25" s="24" customFormat="1" ht="17.1" customHeight="1">
      <c r="A26" s="308" t="str">
        <f>ADAPTAÇÕES!A27</f>
        <v>2.</v>
      </c>
      <c r="B26" s="309"/>
      <c r="C26" s="310" t="str">
        <f>ADAPTAÇÕES!C27</f>
        <v>INFRA-ESTRUTURA E REVESTIMENTOS</v>
      </c>
      <c r="D26" s="311"/>
      <c r="E26" s="312"/>
      <c r="F26" s="312"/>
      <c r="G26" s="313"/>
      <c r="H26" s="332"/>
      <c r="I26" s="321"/>
      <c r="J26" s="321"/>
      <c r="K26" s="170"/>
      <c r="L26" s="321"/>
      <c r="M26" s="333"/>
      <c r="N26" s="321"/>
      <c r="O26" s="321"/>
      <c r="P26" s="321"/>
      <c r="Q26" s="325"/>
      <c r="R26" s="326"/>
      <c r="S26" s="327"/>
      <c r="T26" s="328"/>
      <c r="U26" s="326"/>
      <c r="V26" s="327"/>
      <c r="W26" s="325"/>
      <c r="X26" s="326"/>
      <c r="Y26" s="327"/>
    </row>
    <row r="27" spans="1:25" s="55" customFormat="1" ht="32.1" customHeight="1">
      <c r="A27" s="165" t="str">
        <f>ADAPTAÇÕES!A28</f>
        <v>2.01</v>
      </c>
      <c r="B27" s="281" t="str">
        <f>ADAPTAÇÕES!B28</f>
        <v>14.02.030</v>
      </c>
      <c r="C27" s="154" t="str">
        <f>ADAPTAÇÕES!C28</f>
        <v>Alvenaria de elevação de 1/2 tijolo maciço comum</v>
      </c>
      <c r="D27" s="155" t="str">
        <f>ADAPTAÇÕES!D28</f>
        <v>M2</v>
      </c>
      <c r="E27" s="410">
        <f>ADAPTAÇÕES!E28</f>
        <v>15.04</v>
      </c>
      <c r="F27" s="158">
        <f>ADAPTAÇÕES!H28</f>
        <v>95.61</v>
      </c>
      <c r="G27" s="159">
        <f>ADAPTAÇÕES!K28</f>
        <v>1437.9743999999998</v>
      </c>
      <c r="H27" s="160"/>
      <c r="I27" s="293"/>
      <c r="J27" s="293"/>
      <c r="K27" s="295"/>
      <c r="L27" s="290"/>
      <c r="M27" s="291"/>
      <c r="N27" s="296"/>
      <c r="O27" s="293"/>
      <c r="P27" s="161"/>
      <c r="Q27" s="162">
        <f>'MEDIÇÃO 2'!W27</f>
        <v>0</v>
      </c>
      <c r="R27" s="410">
        <f>'MEDIÇÃO 2'!X27</f>
        <v>0</v>
      </c>
      <c r="S27" s="410">
        <f>'MEDIÇÃO 2'!Y27</f>
        <v>0</v>
      </c>
      <c r="T27" s="164">
        <f aca="true" t="shared" si="15" ref="T27:T43">U27/E27</f>
        <v>0</v>
      </c>
      <c r="U27" s="156">
        <v>0</v>
      </c>
      <c r="V27" s="163">
        <f aca="true" t="shared" si="16" ref="V27:V43">U27*F27</f>
        <v>0</v>
      </c>
      <c r="W27" s="162">
        <f aca="true" t="shared" si="17" ref="W27:W43">T27+Q27</f>
        <v>0</v>
      </c>
      <c r="X27" s="156">
        <f aca="true" t="shared" si="18" ref="X27:X43">R27+U27</f>
        <v>0</v>
      </c>
      <c r="Y27" s="163">
        <f aca="true" t="shared" si="19" ref="Y27:Y43">V27+S27</f>
        <v>0</v>
      </c>
    </row>
    <row r="28" spans="1:25" s="55" customFormat="1" ht="32.1" customHeight="1">
      <c r="A28" s="165" t="str">
        <f>ADAPTAÇÕES!A29</f>
        <v>2.02</v>
      </c>
      <c r="B28" s="281" t="str">
        <f>ADAPTAÇÕES!B29</f>
        <v>14.02.040</v>
      </c>
      <c r="C28" s="154" t="str">
        <f>ADAPTAÇÕES!C29</f>
        <v>Alvenaria de elevação de 1 tijolo maciço comum</v>
      </c>
      <c r="D28" s="155" t="str">
        <f>ADAPTAÇÕES!D29</f>
        <v>M2</v>
      </c>
      <c r="E28" s="410">
        <f>ADAPTAÇÕES!E29</f>
        <v>1.68</v>
      </c>
      <c r="F28" s="158">
        <f>ADAPTAÇÕES!H29</f>
        <v>180.88</v>
      </c>
      <c r="G28" s="159">
        <f>ADAPTAÇÕES!K29</f>
        <v>303.8784</v>
      </c>
      <c r="H28" s="160">
        <f>G28/$G$118</f>
        <v>0.3417666509211148</v>
      </c>
      <c r="I28" s="293"/>
      <c r="J28" s="293"/>
      <c r="K28" s="295"/>
      <c r="L28" s="290">
        <f>G28/$G$30</f>
        <v>0.6567056705670568</v>
      </c>
      <c r="M28" s="291"/>
      <c r="N28" s="296"/>
      <c r="O28" s="293"/>
      <c r="P28" s="161">
        <f aca="true" t="shared" si="20" ref="P28:P29">G28*1.2</f>
        <v>364.65407999999996</v>
      </c>
      <c r="Q28" s="162">
        <f>'MEDIÇÃO 2'!W28</f>
        <v>0</v>
      </c>
      <c r="R28" s="410">
        <f>'MEDIÇÃO 2'!X28</f>
        <v>0</v>
      </c>
      <c r="S28" s="410">
        <f>'MEDIÇÃO 2'!Y28</f>
        <v>0</v>
      </c>
      <c r="T28" s="164">
        <f t="shared" si="15"/>
        <v>0</v>
      </c>
      <c r="U28" s="156">
        <v>0</v>
      </c>
      <c r="V28" s="163">
        <f t="shared" si="16"/>
        <v>0</v>
      </c>
      <c r="W28" s="162">
        <f t="shared" si="17"/>
        <v>0</v>
      </c>
      <c r="X28" s="156">
        <f t="shared" si="18"/>
        <v>0</v>
      </c>
      <c r="Y28" s="163">
        <f t="shared" si="19"/>
        <v>0</v>
      </c>
    </row>
    <row r="29" spans="1:25" s="55" customFormat="1" ht="32.1" customHeight="1">
      <c r="A29" s="165" t="str">
        <f>ADAPTAÇÕES!A30</f>
        <v>2.03</v>
      </c>
      <c r="B29" s="281" t="str">
        <f>ADAPTAÇÕES!B30</f>
        <v>17.01.020</v>
      </c>
      <c r="C29" s="154" t="str">
        <f>ADAPTAÇÕES!C30</f>
        <v>Argamassa de regularização e/ou proteção</v>
      </c>
      <c r="D29" s="155" t="str">
        <f>ADAPTAÇÕES!D30</f>
        <v>M3</v>
      </c>
      <c r="E29" s="410">
        <f>ADAPTAÇÕES!E30</f>
        <v>1.93</v>
      </c>
      <c r="F29" s="158">
        <f>ADAPTAÇÕES!H30</f>
        <v>630.59</v>
      </c>
      <c r="G29" s="159">
        <f>ADAPTAÇÕES!K30</f>
        <v>1217.0387</v>
      </c>
      <c r="H29" s="160">
        <f>G29/$G$118</f>
        <v>1.3687818566255034</v>
      </c>
      <c r="I29" s="293"/>
      <c r="J29" s="293"/>
      <c r="K29" s="295"/>
      <c r="L29" s="297"/>
      <c r="M29" s="290">
        <f>G29/$G$30</f>
        <v>2.6301185460682928</v>
      </c>
      <c r="N29" s="291"/>
      <c r="O29" s="293"/>
      <c r="P29" s="161">
        <f t="shared" si="20"/>
        <v>1460.44644</v>
      </c>
      <c r="Q29" s="162">
        <f>'MEDIÇÃO 2'!W29</f>
        <v>0</v>
      </c>
      <c r="R29" s="410">
        <f>'MEDIÇÃO 2'!X29</f>
        <v>0</v>
      </c>
      <c r="S29" s="410">
        <f>'MEDIÇÃO 2'!Y29</f>
        <v>0</v>
      </c>
      <c r="T29" s="164">
        <f t="shared" si="15"/>
        <v>0</v>
      </c>
      <c r="U29" s="156">
        <v>0</v>
      </c>
      <c r="V29" s="163">
        <f t="shared" si="16"/>
        <v>0</v>
      </c>
      <c r="W29" s="162">
        <f t="shared" si="17"/>
        <v>0</v>
      </c>
      <c r="X29" s="156">
        <f t="shared" si="18"/>
        <v>0</v>
      </c>
      <c r="Y29" s="163">
        <f t="shared" si="19"/>
        <v>0</v>
      </c>
    </row>
    <row r="30" spans="1:25" s="359" customFormat="1" ht="32.1" customHeight="1">
      <c r="A30" s="165" t="str">
        <f>ADAPTAÇÕES!A31</f>
        <v>2.04</v>
      </c>
      <c r="B30" s="281" t="str">
        <f>ADAPTAÇÕES!B31</f>
        <v>17.02.020</v>
      </c>
      <c r="C30" s="154" t="str">
        <f>ADAPTAÇÕES!C31</f>
        <v>Chapisco</v>
      </c>
      <c r="D30" s="155" t="str">
        <f>ADAPTAÇÕES!D31</f>
        <v>M2</v>
      </c>
      <c r="E30" s="410">
        <f>ADAPTAÇÕES!E31</f>
        <v>85.85</v>
      </c>
      <c r="F30" s="158">
        <f>ADAPTAÇÕES!H31</f>
        <v>5.39</v>
      </c>
      <c r="G30" s="159">
        <f>ADAPTAÇÕES!K31</f>
        <v>462.7314999999999</v>
      </c>
      <c r="H30" s="344">
        <f>SUBTOTAL(9,H28:H29)</f>
        <v>1.7105485075466182</v>
      </c>
      <c r="I30" s="170"/>
      <c r="J30" s="167">
        <f>G30*1.2</f>
        <v>555.2777999999998</v>
      </c>
      <c r="K30" s="168">
        <f>SUM(K28:K29)*$J$30</f>
        <v>0</v>
      </c>
      <c r="L30" s="168">
        <f>SUM(L28:L29)*$J$30</f>
        <v>364.6540799999999</v>
      </c>
      <c r="M30" s="168">
        <f>SUM(M28:M29)*$J$30</f>
        <v>1460.44644</v>
      </c>
      <c r="N30" s="168">
        <f>SUM(N28:N29)*$J$30</f>
        <v>0</v>
      </c>
      <c r="O30" s="170"/>
      <c r="P30" s="169">
        <f>SUBTOTAL(9,P28:P29)</f>
        <v>1825.10052</v>
      </c>
      <c r="Q30" s="162">
        <f>'MEDIÇÃO 2'!W30</f>
        <v>0</v>
      </c>
      <c r="R30" s="410">
        <f>'MEDIÇÃO 2'!X30</f>
        <v>0</v>
      </c>
      <c r="S30" s="410">
        <f>'MEDIÇÃO 2'!Y30</f>
        <v>0</v>
      </c>
      <c r="T30" s="164">
        <f t="shared" si="15"/>
        <v>0</v>
      </c>
      <c r="U30" s="156">
        <v>0</v>
      </c>
      <c r="V30" s="163">
        <f t="shared" si="16"/>
        <v>0</v>
      </c>
      <c r="W30" s="162">
        <f t="shared" si="17"/>
        <v>0</v>
      </c>
      <c r="X30" s="156">
        <f t="shared" si="18"/>
        <v>0</v>
      </c>
      <c r="Y30" s="163">
        <f t="shared" si="19"/>
        <v>0</v>
      </c>
    </row>
    <row r="31" spans="1:25" s="24" customFormat="1" ht="32.1" customHeight="1">
      <c r="A31" s="165" t="str">
        <f>ADAPTAÇÕES!A32</f>
        <v>2.05</v>
      </c>
      <c r="B31" s="281" t="str">
        <f>ADAPTAÇÕES!B32</f>
        <v>17.02.120</v>
      </c>
      <c r="C31" s="154" t="str">
        <f>ADAPTAÇÕES!C32</f>
        <v>Emboço comum</v>
      </c>
      <c r="D31" s="155" t="str">
        <f>ADAPTAÇÕES!D32</f>
        <v>M2</v>
      </c>
      <c r="E31" s="410">
        <f>ADAPTAÇÕES!E32</f>
        <v>82.17</v>
      </c>
      <c r="F31" s="158">
        <f>ADAPTAÇÕES!H32</f>
        <v>17</v>
      </c>
      <c r="G31" s="159">
        <f>ADAPTAÇÕES!K32</f>
        <v>1396.89</v>
      </c>
      <c r="H31" s="332"/>
      <c r="I31" s="321"/>
      <c r="J31" s="321"/>
      <c r="K31" s="170"/>
      <c r="L31" s="321"/>
      <c r="M31" s="333"/>
      <c r="N31" s="321"/>
      <c r="O31" s="321"/>
      <c r="P31" s="321"/>
      <c r="Q31" s="162">
        <f>'MEDIÇÃO 2'!W31</f>
        <v>0</v>
      </c>
      <c r="R31" s="410">
        <f>'MEDIÇÃO 2'!X31</f>
        <v>0</v>
      </c>
      <c r="S31" s="410">
        <f>'MEDIÇÃO 2'!Y31</f>
        <v>0</v>
      </c>
      <c r="T31" s="164">
        <f t="shared" si="15"/>
        <v>0</v>
      </c>
      <c r="U31" s="156">
        <v>0</v>
      </c>
      <c r="V31" s="163">
        <f t="shared" si="16"/>
        <v>0</v>
      </c>
      <c r="W31" s="162">
        <f t="shared" si="17"/>
        <v>0</v>
      </c>
      <c r="X31" s="156">
        <f t="shared" si="18"/>
        <v>0</v>
      </c>
      <c r="Y31" s="163">
        <f t="shared" si="19"/>
        <v>0</v>
      </c>
    </row>
    <row r="32" spans="1:25" s="55" customFormat="1" ht="32.1" customHeight="1">
      <c r="A32" s="165" t="str">
        <f>ADAPTAÇÕES!A33</f>
        <v>2.06</v>
      </c>
      <c r="B32" s="281" t="str">
        <f>ADAPTAÇÕES!B33</f>
        <v>17.02.220</v>
      </c>
      <c r="C32" s="154" t="str">
        <f>ADAPTAÇÕES!C33</f>
        <v>Reboco</v>
      </c>
      <c r="D32" s="155" t="str">
        <f>ADAPTAÇÕES!D33</f>
        <v>M2</v>
      </c>
      <c r="E32" s="410">
        <f>ADAPTAÇÕES!E33</f>
        <v>3.68</v>
      </c>
      <c r="F32" s="158">
        <f>ADAPTAÇÕES!H33</f>
        <v>9.61</v>
      </c>
      <c r="G32" s="159">
        <f>ADAPTAÇÕES!K33</f>
        <v>35.3648</v>
      </c>
      <c r="H32" s="160"/>
      <c r="I32" s="293"/>
      <c r="J32" s="293"/>
      <c r="K32" s="295"/>
      <c r="L32" s="290"/>
      <c r="M32" s="291"/>
      <c r="N32" s="296"/>
      <c r="O32" s="293"/>
      <c r="P32" s="161"/>
      <c r="Q32" s="162">
        <f>'MEDIÇÃO 2'!W32</f>
        <v>0</v>
      </c>
      <c r="R32" s="410">
        <f>'MEDIÇÃO 2'!X32</f>
        <v>0</v>
      </c>
      <c r="S32" s="410">
        <f>'MEDIÇÃO 2'!Y32</f>
        <v>0</v>
      </c>
      <c r="T32" s="164">
        <f t="shared" si="15"/>
        <v>0</v>
      </c>
      <c r="U32" s="156">
        <v>0</v>
      </c>
      <c r="V32" s="163">
        <f t="shared" si="16"/>
        <v>0</v>
      </c>
      <c r="W32" s="162">
        <f t="shared" si="17"/>
        <v>0</v>
      </c>
      <c r="X32" s="156">
        <f t="shared" si="18"/>
        <v>0</v>
      </c>
      <c r="Y32" s="163">
        <f t="shared" si="19"/>
        <v>0</v>
      </c>
    </row>
    <row r="33" spans="1:25" s="55" customFormat="1" ht="32.1" customHeight="1">
      <c r="A33" s="165" t="str">
        <f>ADAPTAÇÕES!A34</f>
        <v>2.07</v>
      </c>
      <c r="B33" s="281" t="str">
        <f>ADAPTAÇÕES!B34</f>
        <v>18.11.042</v>
      </c>
      <c r="C33" s="154" t="str">
        <f>ADAPTAÇÕES!C34</f>
        <v>Revestimento em placa cerâmica esmaltada de 20x20 cm, tipo monocolor, assentado e rejuntado com argamassa industrializada</v>
      </c>
      <c r="D33" s="155" t="str">
        <f>ADAPTAÇÕES!D34</f>
        <v>M2</v>
      </c>
      <c r="E33" s="410">
        <f>ADAPTAÇÕES!E34</f>
        <v>68.13</v>
      </c>
      <c r="F33" s="158">
        <f>ADAPTAÇÕES!H34</f>
        <v>97.35</v>
      </c>
      <c r="G33" s="159">
        <f>ADAPTAÇÕES!K34</f>
        <v>6632.455499999999</v>
      </c>
      <c r="H33" s="160">
        <f>G33/$G$118</f>
        <v>7.459405155543558</v>
      </c>
      <c r="I33" s="293"/>
      <c r="J33" s="293"/>
      <c r="K33" s="295"/>
      <c r="L33" s="290">
        <f>G33/$G$30</f>
        <v>14.333269941640022</v>
      </c>
      <c r="M33" s="291"/>
      <c r="N33" s="296"/>
      <c r="O33" s="293"/>
      <c r="P33" s="161">
        <f aca="true" t="shared" si="21" ref="P33">G33*1.2</f>
        <v>7958.946599999998</v>
      </c>
      <c r="Q33" s="162">
        <f>'MEDIÇÃO 2'!W33</f>
        <v>0</v>
      </c>
      <c r="R33" s="410">
        <f>'MEDIÇÃO 2'!X33</f>
        <v>0</v>
      </c>
      <c r="S33" s="410">
        <f>'MEDIÇÃO 2'!Y33</f>
        <v>0</v>
      </c>
      <c r="T33" s="164">
        <f t="shared" si="15"/>
        <v>0</v>
      </c>
      <c r="U33" s="156">
        <v>0</v>
      </c>
      <c r="V33" s="163">
        <f t="shared" si="16"/>
        <v>0</v>
      </c>
      <c r="W33" s="162">
        <f t="shared" si="17"/>
        <v>0</v>
      </c>
      <c r="X33" s="156">
        <f t="shared" si="18"/>
        <v>0</v>
      </c>
      <c r="Y33" s="163">
        <f t="shared" si="19"/>
        <v>0</v>
      </c>
    </row>
    <row r="34" spans="1:25" s="55" customFormat="1" ht="32.1" customHeight="1">
      <c r="A34" s="165" t="str">
        <f>ADAPTAÇÕES!A35</f>
        <v>2.08</v>
      </c>
      <c r="B34" s="281" t="str">
        <f>ADAPTAÇÕES!B35</f>
        <v>06.12.020</v>
      </c>
      <c r="C34" s="154" t="str">
        <f>ADAPTAÇÕES!C35</f>
        <v>Aterro manual apiloado de área interna com maço de 30 kg</v>
      </c>
      <c r="D34" s="155" t="str">
        <f>ADAPTAÇÕES!D35</f>
        <v>M3</v>
      </c>
      <c r="E34" s="410">
        <f>ADAPTAÇÕES!E35</f>
        <v>1.93</v>
      </c>
      <c r="F34" s="158">
        <f>ADAPTAÇÕES!H35</f>
        <v>44.85</v>
      </c>
      <c r="G34" s="159">
        <f>ADAPTAÇÕES!K35</f>
        <v>86.5605</v>
      </c>
      <c r="H34" s="160"/>
      <c r="I34" s="293"/>
      <c r="J34" s="293"/>
      <c r="K34" s="295"/>
      <c r="L34" s="298"/>
      <c r="M34" s="291"/>
      <c r="N34" s="296"/>
      <c r="O34" s="293"/>
      <c r="P34" s="161"/>
      <c r="Q34" s="162">
        <f>'MEDIÇÃO 2'!W34</f>
        <v>0</v>
      </c>
      <c r="R34" s="410">
        <f>'MEDIÇÃO 2'!X34</f>
        <v>0</v>
      </c>
      <c r="S34" s="410">
        <f>'MEDIÇÃO 2'!Y34</f>
        <v>0</v>
      </c>
      <c r="T34" s="164">
        <f aca="true" t="shared" si="22" ref="T34">U34/E34</f>
        <v>0</v>
      </c>
      <c r="U34" s="156">
        <v>0</v>
      </c>
      <c r="V34" s="163">
        <f aca="true" t="shared" si="23" ref="V34">U34*F34</f>
        <v>0</v>
      </c>
      <c r="W34" s="162">
        <f aca="true" t="shared" si="24" ref="W34">T34+Q34</f>
        <v>0</v>
      </c>
      <c r="X34" s="156">
        <f aca="true" t="shared" si="25" ref="X34">R34+U34</f>
        <v>0</v>
      </c>
      <c r="Y34" s="163">
        <f aca="true" t="shared" si="26" ref="Y34">V34+S34</f>
        <v>0</v>
      </c>
    </row>
    <row r="35" spans="1:25" s="55" customFormat="1" ht="32.1" customHeight="1">
      <c r="A35" s="165" t="str">
        <f>ADAPTAÇÕES!A36</f>
        <v>2.09</v>
      </c>
      <c r="B35" s="281" t="str">
        <f>ADAPTAÇÕES!B36</f>
        <v>11.18.040</v>
      </c>
      <c r="C35" s="154" t="str">
        <f>ADAPTAÇÕES!C36</f>
        <v>Lastro de pedra britada</v>
      </c>
      <c r="D35" s="155" t="str">
        <f>ADAPTAÇÕES!D36</f>
        <v>M3</v>
      </c>
      <c r="E35" s="410">
        <f>ADAPTAÇÕES!E36</f>
        <v>0.58</v>
      </c>
      <c r="F35" s="158">
        <f>ADAPTAÇÕES!H36</f>
        <v>135.92</v>
      </c>
      <c r="G35" s="159">
        <f>ADAPTAÇÕES!K36</f>
        <v>78.83359999999999</v>
      </c>
      <c r="H35" s="160"/>
      <c r="I35" s="293"/>
      <c r="J35" s="293"/>
      <c r="K35" s="295"/>
      <c r="L35" s="298"/>
      <c r="M35" s="291"/>
      <c r="N35" s="296"/>
      <c r="O35" s="293"/>
      <c r="P35" s="161"/>
      <c r="Q35" s="162">
        <f>'MEDIÇÃO 2'!W35</f>
        <v>0</v>
      </c>
      <c r="R35" s="410">
        <f>'MEDIÇÃO 2'!X35</f>
        <v>0</v>
      </c>
      <c r="S35" s="410">
        <f>'MEDIÇÃO 2'!Y35</f>
        <v>0</v>
      </c>
      <c r="T35" s="164">
        <f t="shared" si="15"/>
        <v>0</v>
      </c>
      <c r="U35" s="156">
        <v>0</v>
      </c>
      <c r="V35" s="163">
        <f t="shared" si="16"/>
        <v>0</v>
      </c>
      <c r="W35" s="162">
        <f t="shared" si="17"/>
        <v>0</v>
      </c>
      <c r="X35" s="156">
        <f t="shared" si="18"/>
        <v>0</v>
      </c>
      <c r="Y35" s="163">
        <f t="shared" si="19"/>
        <v>0</v>
      </c>
    </row>
    <row r="36" spans="1:25" s="55" customFormat="1" ht="32.1" customHeight="1">
      <c r="A36" s="165" t="str">
        <f>ADAPTAÇÕES!A37</f>
        <v>2.10</v>
      </c>
      <c r="B36" s="281" t="str">
        <f>ADAPTAÇÕES!B37</f>
        <v>11.01.100</v>
      </c>
      <c r="C36" s="154" t="str">
        <f>ADAPTAÇÕES!C37</f>
        <v>Concreto usinado, fck = 20 MPa</v>
      </c>
      <c r="D36" s="155" t="str">
        <f>ADAPTAÇÕES!D37</f>
        <v>M3</v>
      </c>
      <c r="E36" s="410">
        <f>ADAPTAÇÕES!E37</f>
        <v>0.96</v>
      </c>
      <c r="F36" s="158">
        <f>ADAPTAÇÕES!H37</f>
        <v>360.87</v>
      </c>
      <c r="G36" s="159">
        <f>ADAPTAÇÕES!K37</f>
        <v>346.4352</v>
      </c>
      <c r="H36" s="160"/>
      <c r="I36" s="293"/>
      <c r="J36" s="293"/>
      <c r="K36" s="295"/>
      <c r="L36" s="298"/>
      <c r="M36" s="291"/>
      <c r="N36" s="296"/>
      <c r="O36" s="293"/>
      <c r="P36" s="161"/>
      <c r="Q36" s="162">
        <f>'MEDIÇÃO 2'!W36</f>
        <v>0</v>
      </c>
      <c r="R36" s="410">
        <f>'MEDIÇÃO 2'!X36</f>
        <v>0</v>
      </c>
      <c r="S36" s="410">
        <f>'MEDIÇÃO 2'!Y36</f>
        <v>0</v>
      </c>
      <c r="T36" s="164">
        <f t="shared" si="15"/>
        <v>0</v>
      </c>
      <c r="U36" s="156">
        <v>0</v>
      </c>
      <c r="V36" s="163">
        <f t="shared" si="16"/>
        <v>0</v>
      </c>
      <c r="W36" s="162">
        <f t="shared" si="17"/>
        <v>0</v>
      </c>
      <c r="X36" s="156">
        <f t="shared" si="18"/>
        <v>0</v>
      </c>
      <c r="Y36" s="163">
        <f t="shared" si="19"/>
        <v>0</v>
      </c>
    </row>
    <row r="37" spans="1:25" s="55" customFormat="1" ht="32.1" customHeight="1">
      <c r="A37" s="165" t="str">
        <f>ADAPTAÇÕES!A38</f>
        <v>2.11</v>
      </c>
      <c r="B37" s="281" t="str">
        <f>ADAPTAÇÕES!B38</f>
        <v>11.16.020</v>
      </c>
      <c r="C37" s="154" t="str">
        <f>ADAPTAÇÕES!C38</f>
        <v>Lançamento, espalhamento e adensamento de concreto ou massa em lastro e/ou enchimento</v>
      </c>
      <c r="D37" s="155" t="str">
        <f>ADAPTAÇÕES!D38</f>
        <v>M3</v>
      </c>
      <c r="E37" s="410">
        <f>ADAPTAÇÕES!E38</f>
        <v>0.96</v>
      </c>
      <c r="F37" s="158">
        <f>ADAPTAÇÕES!H38</f>
        <v>61.2</v>
      </c>
      <c r="G37" s="159">
        <f>ADAPTAÇÕES!K38</f>
        <v>58.752</v>
      </c>
      <c r="H37" s="160"/>
      <c r="I37" s="293"/>
      <c r="J37" s="293"/>
      <c r="K37" s="295"/>
      <c r="L37" s="298"/>
      <c r="M37" s="291"/>
      <c r="N37" s="296"/>
      <c r="O37" s="293"/>
      <c r="P37" s="161"/>
      <c r="Q37" s="162">
        <f>'MEDIÇÃO 2'!W37</f>
        <v>0</v>
      </c>
      <c r="R37" s="410">
        <f>'MEDIÇÃO 2'!X37</f>
        <v>0</v>
      </c>
      <c r="S37" s="410">
        <f>'MEDIÇÃO 2'!Y37</f>
        <v>0</v>
      </c>
      <c r="T37" s="164">
        <f t="shared" si="15"/>
        <v>0</v>
      </c>
      <c r="U37" s="156">
        <v>0</v>
      </c>
      <c r="V37" s="163">
        <f t="shared" si="16"/>
        <v>0</v>
      </c>
      <c r="W37" s="162">
        <f t="shared" si="17"/>
        <v>0</v>
      </c>
      <c r="X37" s="156">
        <f t="shared" si="18"/>
        <v>0</v>
      </c>
      <c r="Y37" s="163">
        <f t="shared" si="19"/>
        <v>0</v>
      </c>
    </row>
    <row r="38" spans="1:25" s="55" customFormat="1" ht="32.1" customHeight="1">
      <c r="A38" s="165" t="str">
        <f>ADAPTAÇÕES!A39</f>
        <v>2.12</v>
      </c>
      <c r="B38" s="281" t="str">
        <f>ADAPTAÇÕES!B39</f>
        <v>17.01.060</v>
      </c>
      <c r="C38" s="154" t="str">
        <f>ADAPTAÇÕES!C39</f>
        <v>Regularização de piso com nata de cimento e bianco</v>
      </c>
      <c r="D38" s="155" t="str">
        <f>ADAPTAÇÕES!D39</f>
        <v>M2</v>
      </c>
      <c r="E38" s="410">
        <f>ADAPTAÇÕES!E39</f>
        <v>19.29</v>
      </c>
      <c r="F38" s="158">
        <f>ADAPTAÇÕES!H39</f>
        <v>25.12</v>
      </c>
      <c r="G38" s="159">
        <f>ADAPTAÇÕES!K39</f>
        <v>484.5648</v>
      </c>
      <c r="H38" s="160"/>
      <c r="I38" s="293"/>
      <c r="J38" s="293"/>
      <c r="K38" s="295"/>
      <c r="L38" s="298"/>
      <c r="M38" s="291"/>
      <c r="N38" s="296"/>
      <c r="O38" s="293"/>
      <c r="P38" s="161"/>
      <c r="Q38" s="162">
        <f>'MEDIÇÃO 2'!W38</f>
        <v>0</v>
      </c>
      <c r="R38" s="410">
        <f>'MEDIÇÃO 2'!X38</f>
        <v>0</v>
      </c>
      <c r="S38" s="410">
        <f>'MEDIÇÃO 2'!Y38</f>
        <v>0</v>
      </c>
      <c r="T38" s="164">
        <f t="shared" si="15"/>
        <v>0</v>
      </c>
      <c r="U38" s="156">
        <v>0</v>
      </c>
      <c r="V38" s="163">
        <f t="shared" si="16"/>
        <v>0</v>
      </c>
      <c r="W38" s="162">
        <f t="shared" si="17"/>
        <v>0</v>
      </c>
      <c r="X38" s="156">
        <f t="shared" si="18"/>
        <v>0</v>
      </c>
      <c r="Y38" s="163">
        <f t="shared" si="19"/>
        <v>0</v>
      </c>
    </row>
    <row r="39" spans="1:25" s="55" customFormat="1" ht="32.1" customHeight="1">
      <c r="A39" s="165" t="str">
        <f>ADAPTAÇÕES!A40</f>
        <v>2.13</v>
      </c>
      <c r="B39" s="281" t="str">
        <f>ADAPTAÇÕES!B40</f>
        <v>18.06.102</v>
      </c>
      <c r="C39" s="154" t="str">
        <f>ADAPTAÇÕES!C40</f>
        <v>Placa cerâmica esmaltada PEI-5 para área interna, grupo de absorção BIIb, resistência química B, assentado com argamassa colante industrializada</v>
      </c>
      <c r="D39" s="155" t="str">
        <f>ADAPTAÇÕES!D40</f>
        <v>M2</v>
      </c>
      <c r="E39" s="410">
        <f>ADAPTAÇÕES!E40</f>
        <v>19.29</v>
      </c>
      <c r="F39" s="158">
        <f>ADAPTAÇÕES!H40</f>
        <v>26.34</v>
      </c>
      <c r="G39" s="159">
        <f>ADAPTAÇÕES!K40</f>
        <v>508.0986</v>
      </c>
      <c r="H39" s="160"/>
      <c r="I39" s="293"/>
      <c r="J39" s="293"/>
      <c r="K39" s="295"/>
      <c r="L39" s="298"/>
      <c r="M39" s="291"/>
      <c r="N39" s="296"/>
      <c r="O39" s="293"/>
      <c r="P39" s="161"/>
      <c r="Q39" s="162">
        <f>'MEDIÇÃO 2'!W39</f>
        <v>0</v>
      </c>
      <c r="R39" s="410">
        <f>'MEDIÇÃO 2'!X39</f>
        <v>0</v>
      </c>
      <c r="S39" s="410">
        <f>'MEDIÇÃO 2'!Y39</f>
        <v>0</v>
      </c>
      <c r="T39" s="164">
        <f t="shared" si="15"/>
        <v>0</v>
      </c>
      <c r="U39" s="156">
        <v>0</v>
      </c>
      <c r="V39" s="163">
        <f t="shared" si="16"/>
        <v>0</v>
      </c>
      <c r="W39" s="162">
        <f t="shared" si="17"/>
        <v>0</v>
      </c>
      <c r="X39" s="156">
        <f t="shared" si="18"/>
        <v>0</v>
      </c>
      <c r="Y39" s="163">
        <f t="shared" si="19"/>
        <v>0</v>
      </c>
    </row>
    <row r="40" spans="1:25" s="55" customFormat="1" ht="32.1" customHeight="1">
      <c r="A40" s="165" t="str">
        <f>ADAPTAÇÕES!A41</f>
        <v>2.14</v>
      </c>
      <c r="B40" s="281" t="str">
        <f>ADAPTAÇÕES!B41</f>
        <v>18.06.410</v>
      </c>
      <c r="C40" s="154" t="str">
        <f>ADAPTAÇÕES!C41</f>
        <v>Rejuntamento em placas cerâmicas com argamassa industrializada para rejunte, juntas acima de 3 até 5 mm</v>
      </c>
      <c r="D40" s="155" t="str">
        <f>ADAPTAÇÕES!D41</f>
        <v>M2</v>
      </c>
      <c r="E40" s="410">
        <f>ADAPTAÇÕES!E41</f>
        <v>19.29</v>
      </c>
      <c r="F40" s="158">
        <f>ADAPTAÇÕES!H41</f>
        <v>9.52</v>
      </c>
      <c r="G40" s="159">
        <f>ADAPTAÇÕES!K41</f>
        <v>183.64079999999998</v>
      </c>
      <c r="H40" s="160"/>
      <c r="I40" s="293"/>
      <c r="J40" s="293"/>
      <c r="K40" s="295"/>
      <c r="L40" s="298"/>
      <c r="M40" s="291"/>
      <c r="N40" s="296"/>
      <c r="O40" s="293"/>
      <c r="P40" s="161"/>
      <c r="Q40" s="162">
        <f>'MEDIÇÃO 2'!W40</f>
        <v>0</v>
      </c>
      <c r="R40" s="410">
        <f>'MEDIÇÃO 2'!X40</f>
        <v>0</v>
      </c>
      <c r="S40" s="410">
        <f>'MEDIÇÃO 2'!Y40</f>
        <v>0</v>
      </c>
      <c r="T40" s="164">
        <f t="shared" si="15"/>
        <v>0</v>
      </c>
      <c r="U40" s="156">
        <v>0</v>
      </c>
      <c r="V40" s="163">
        <f t="shared" si="16"/>
        <v>0</v>
      </c>
      <c r="W40" s="162">
        <f t="shared" si="17"/>
        <v>0</v>
      </c>
      <c r="X40" s="156">
        <f t="shared" si="18"/>
        <v>0</v>
      </c>
      <c r="Y40" s="163">
        <f t="shared" si="19"/>
        <v>0</v>
      </c>
    </row>
    <row r="41" spans="1:25" s="55" customFormat="1" ht="32.1" customHeight="1">
      <c r="A41" s="165" t="str">
        <f>ADAPTAÇÕES!A42</f>
        <v>2.15</v>
      </c>
      <c r="B41" s="281" t="str">
        <f>ADAPTAÇÕES!B42</f>
        <v>19.01.062</v>
      </c>
      <c r="C41" s="154" t="str">
        <f>ADAPTAÇÕES!C42</f>
        <v>Peitoril e/ou soleira em granito, espessura de 2 cm e largura até 20 cm, acabamento polido</v>
      </c>
      <c r="D41" s="155" t="str">
        <f>ADAPTAÇÕES!D42</f>
        <v>M</v>
      </c>
      <c r="E41" s="410">
        <f>ADAPTAÇÕES!E42</f>
        <v>4.6</v>
      </c>
      <c r="F41" s="158">
        <f>ADAPTAÇÕES!H42</f>
        <v>137.25</v>
      </c>
      <c r="G41" s="159">
        <f>ADAPTAÇÕES!K42</f>
        <v>631.3499999999999</v>
      </c>
      <c r="H41" s="160"/>
      <c r="I41" s="293"/>
      <c r="J41" s="293"/>
      <c r="K41" s="295"/>
      <c r="L41" s="298"/>
      <c r="M41" s="291"/>
      <c r="N41" s="296"/>
      <c r="O41" s="293"/>
      <c r="P41" s="161"/>
      <c r="Q41" s="162">
        <f>'MEDIÇÃO 2'!W41</f>
        <v>0</v>
      </c>
      <c r="R41" s="410">
        <f>'MEDIÇÃO 2'!X41</f>
        <v>0</v>
      </c>
      <c r="S41" s="410">
        <f>'MEDIÇÃO 2'!Y41</f>
        <v>0</v>
      </c>
      <c r="T41" s="164">
        <f t="shared" si="15"/>
        <v>0</v>
      </c>
      <c r="U41" s="156">
        <v>0</v>
      </c>
      <c r="V41" s="163">
        <f t="shared" si="16"/>
        <v>0</v>
      </c>
      <c r="W41" s="162">
        <f t="shared" si="17"/>
        <v>0</v>
      </c>
      <c r="X41" s="156">
        <f t="shared" si="18"/>
        <v>0</v>
      </c>
      <c r="Y41" s="163">
        <f t="shared" si="19"/>
        <v>0</v>
      </c>
    </row>
    <row r="42" spans="1:25" s="55" customFormat="1" ht="32.1" customHeight="1">
      <c r="A42" s="165" t="str">
        <f>ADAPTAÇÕES!A43</f>
        <v>2.16</v>
      </c>
      <c r="B42" s="281" t="str">
        <f>ADAPTAÇÕES!B43</f>
        <v>13.01.130</v>
      </c>
      <c r="C42" s="154" t="str">
        <f>ADAPTAÇÕES!C43</f>
        <v>Laje pré-fabricada mista vigota treliçada/lajota cerâmica - LT 12 (8+4) e capa com concreto de 25 MPa</v>
      </c>
      <c r="D42" s="155" t="str">
        <f>ADAPTAÇÕES!D43</f>
        <v>M2</v>
      </c>
      <c r="E42" s="410">
        <f>ADAPTAÇÕES!E43</f>
        <v>1.5</v>
      </c>
      <c r="F42" s="158">
        <f>ADAPTAÇÕES!H43</f>
        <v>135.61</v>
      </c>
      <c r="G42" s="159">
        <f>ADAPTAÇÕES!K43</f>
        <v>203.41500000000002</v>
      </c>
      <c r="H42" s="160"/>
      <c r="I42" s="293"/>
      <c r="J42" s="293"/>
      <c r="K42" s="295"/>
      <c r="L42" s="298"/>
      <c r="M42" s="291"/>
      <c r="N42" s="296"/>
      <c r="O42" s="293"/>
      <c r="P42" s="161"/>
      <c r="Q42" s="162">
        <f>'MEDIÇÃO 2'!W42</f>
        <v>0</v>
      </c>
      <c r="R42" s="410">
        <f>'MEDIÇÃO 2'!X42</f>
        <v>0</v>
      </c>
      <c r="S42" s="410">
        <f>'MEDIÇÃO 2'!Y42</f>
        <v>0</v>
      </c>
      <c r="T42" s="164">
        <f t="shared" si="15"/>
        <v>0</v>
      </c>
      <c r="U42" s="156">
        <v>0</v>
      </c>
      <c r="V42" s="163">
        <f t="shared" si="16"/>
        <v>0</v>
      </c>
      <c r="W42" s="162">
        <f t="shared" si="17"/>
        <v>0</v>
      </c>
      <c r="X42" s="156">
        <f t="shared" si="18"/>
        <v>0</v>
      </c>
      <c r="Y42" s="163">
        <f t="shared" si="19"/>
        <v>0</v>
      </c>
    </row>
    <row r="43" spans="1:25" s="55" customFormat="1" ht="32.1" customHeight="1">
      <c r="A43" s="165" t="str">
        <f>ADAPTAÇÕES!A44</f>
        <v>2.17</v>
      </c>
      <c r="B43" s="281" t="str">
        <f>ADAPTAÇÕES!B44</f>
        <v>15.05.530</v>
      </c>
      <c r="C43" s="154" t="str">
        <f>ADAPTAÇÕES!C44</f>
        <v>Placas, vigas e pilares em concreto armado pré-moldado - fck= 25 MPa</v>
      </c>
      <c r="D43" s="155" t="str">
        <f>ADAPTAÇÕES!D44</f>
        <v>M3</v>
      </c>
      <c r="E43" s="410">
        <f>ADAPTAÇÕES!E44</f>
        <v>0.36</v>
      </c>
      <c r="F43" s="158">
        <f>ADAPTAÇÕES!H44</f>
        <v>2721.39</v>
      </c>
      <c r="G43" s="159">
        <f>ADAPTAÇÕES!K44</f>
        <v>979.7004</v>
      </c>
      <c r="H43" s="160"/>
      <c r="I43" s="293"/>
      <c r="J43" s="293"/>
      <c r="K43" s="295"/>
      <c r="L43" s="298"/>
      <c r="M43" s="291"/>
      <c r="N43" s="296"/>
      <c r="O43" s="293"/>
      <c r="P43" s="161"/>
      <c r="Q43" s="162">
        <f>'MEDIÇÃO 2'!W43</f>
        <v>0</v>
      </c>
      <c r="R43" s="410">
        <f>'MEDIÇÃO 2'!X43</f>
        <v>0</v>
      </c>
      <c r="S43" s="410">
        <f>'MEDIÇÃO 2'!Y43</f>
        <v>0</v>
      </c>
      <c r="T43" s="164">
        <f t="shared" si="15"/>
        <v>0</v>
      </c>
      <c r="U43" s="156">
        <v>0</v>
      </c>
      <c r="V43" s="163">
        <f t="shared" si="16"/>
        <v>0</v>
      </c>
      <c r="W43" s="162">
        <f t="shared" si="17"/>
        <v>0</v>
      </c>
      <c r="X43" s="156">
        <f t="shared" si="18"/>
        <v>0</v>
      </c>
      <c r="Y43" s="163">
        <f t="shared" si="19"/>
        <v>0</v>
      </c>
    </row>
    <row r="44" spans="1:25" s="55" customFormat="1" ht="32.1" customHeight="1">
      <c r="A44" s="352"/>
      <c r="B44" s="353"/>
      <c r="C44" s="339" t="s">
        <v>7520</v>
      </c>
      <c r="D44" s="354" t="str">
        <f>A26</f>
        <v>2.</v>
      </c>
      <c r="E44" s="355"/>
      <c r="F44" s="356"/>
      <c r="G44" s="343">
        <f>SUM(G27:G43)</f>
        <v>15047.684199999998</v>
      </c>
      <c r="H44" s="160"/>
      <c r="I44" s="293"/>
      <c r="J44" s="293"/>
      <c r="K44" s="295"/>
      <c r="L44" s="298"/>
      <c r="M44" s="291"/>
      <c r="N44" s="296"/>
      <c r="O44" s="293"/>
      <c r="P44" s="161"/>
      <c r="Q44" s="348">
        <f>S44/G44</f>
        <v>0</v>
      </c>
      <c r="R44" s="173"/>
      <c r="S44" s="343">
        <f>SUM(S27:S43)</f>
        <v>0</v>
      </c>
      <c r="T44" s="358">
        <f>V44/G44</f>
        <v>0</v>
      </c>
      <c r="U44" s="173"/>
      <c r="V44" s="343">
        <f>SUBTOTAL(9,V27:V43)</f>
        <v>0</v>
      </c>
      <c r="W44" s="349">
        <f>Q44+T44</f>
        <v>0</v>
      </c>
      <c r="X44" s="341"/>
      <c r="Y44" s="350">
        <f>S44+V44</f>
        <v>0</v>
      </c>
    </row>
    <row r="45" spans="1:25" s="55" customFormat="1" ht="17.1" customHeight="1">
      <c r="A45" s="425"/>
      <c r="B45" s="242"/>
      <c r="C45" s="426"/>
      <c r="D45" s="427"/>
      <c r="E45" s="428"/>
      <c r="F45" s="429"/>
      <c r="G45" s="430"/>
      <c r="H45" s="160"/>
      <c r="I45" s="293"/>
      <c r="J45" s="293"/>
      <c r="K45" s="295"/>
      <c r="L45" s="298"/>
      <c r="M45" s="291"/>
      <c r="N45" s="296"/>
      <c r="O45" s="293"/>
      <c r="P45" s="161"/>
      <c r="Q45" s="437"/>
      <c r="R45" s="428"/>
      <c r="S45" s="430"/>
      <c r="T45" s="438"/>
      <c r="U45" s="428"/>
      <c r="V45" s="430"/>
      <c r="W45" s="437"/>
      <c r="X45" s="428"/>
      <c r="Y45" s="439"/>
    </row>
    <row r="46" spans="1:25" s="55" customFormat="1" ht="17.1" customHeight="1">
      <c r="A46" s="308" t="str">
        <f>ADAPTAÇÕES!A47</f>
        <v>3.</v>
      </c>
      <c r="B46" s="309"/>
      <c r="C46" s="310" t="str">
        <f>ADAPTAÇÕES!C47</f>
        <v>ADEQUAÇÕES DA ESCADA INTERNA (ACESSO A CASA DE MÁQUINA - ELEVADOR) GUARDA-CORPO E CORRIMÃO</v>
      </c>
      <c r="D46" s="311"/>
      <c r="E46" s="329"/>
      <c r="F46" s="330"/>
      <c r="G46" s="331"/>
      <c r="H46" s="160"/>
      <c r="I46" s="293"/>
      <c r="J46" s="293"/>
      <c r="K46" s="295"/>
      <c r="L46" s="298"/>
      <c r="M46" s="291"/>
      <c r="N46" s="296"/>
      <c r="O46" s="293"/>
      <c r="P46" s="161"/>
      <c r="Q46" s="334"/>
      <c r="R46" s="335"/>
      <c r="S46" s="336"/>
      <c r="T46" s="334"/>
      <c r="U46" s="335"/>
      <c r="V46" s="336"/>
      <c r="W46" s="334"/>
      <c r="X46" s="335"/>
      <c r="Y46" s="336"/>
    </row>
    <row r="47" spans="1:25" s="55" customFormat="1" ht="32.1" customHeight="1">
      <c r="A47" s="165" t="str">
        <f>ADAPTAÇÕES!A48</f>
        <v>3.01</v>
      </c>
      <c r="B47" s="281" t="str">
        <f>ADAPTAÇÕES!B48</f>
        <v>24.03.310</v>
      </c>
      <c r="C47" s="212" t="str">
        <f>ADAPTAÇÕES!C48</f>
        <v>Corrimão tubular em aço galvanizado, diâmetro 1 1/2´</v>
      </c>
      <c r="D47" s="155" t="str">
        <f>ADAPTAÇÕES!D48</f>
        <v>M</v>
      </c>
      <c r="E47" s="410">
        <f>ADAPTAÇÕES!E48</f>
        <v>45.3</v>
      </c>
      <c r="F47" s="158">
        <f>ADAPTAÇÕES!H48</f>
        <v>198.24</v>
      </c>
      <c r="G47" s="159">
        <f>ADAPTAÇÕES!K48</f>
        <v>8980.271999999999</v>
      </c>
      <c r="H47" s="160"/>
      <c r="I47" s="293"/>
      <c r="J47" s="293"/>
      <c r="K47" s="295"/>
      <c r="L47" s="298"/>
      <c r="M47" s="291"/>
      <c r="N47" s="296"/>
      <c r="O47" s="293"/>
      <c r="P47" s="161"/>
      <c r="Q47" s="162">
        <f>'MEDIÇÃO 2'!W47</f>
        <v>0</v>
      </c>
      <c r="R47" s="410">
        <f>'MEDIÇÃO 2'!X47</f>
        <v>0</v>
      </c>
      <c r="S47" s="410">
        <f>'MEDIÇÃO 2'!Y47</f>
        <v>0</v>
      </c>
      <c r="T47" s="164">
        <f>U47/E47</f>
        <v>0</v>
      </c>
      <c r="U47" s="156">
        <v>0</v>
      </c>
      <c r="V47" s="163">
        <f aca="true" t="shared" si="27" ref="V47:V49">U47*F47</f>
        <v>0</v>
      </c>
      <c r="W47" s="162">
        <f aca="true" t="shared" si="28" ref="W47:W49">T47+Q47</f>
        <v>0</v>
      </c>
      <c r="X47" s="156">
        <f aca="true" t="shared" si="29" ref="X47:X49">R47+U47</f>
        <v>0</v>
      </c>
      <c r="Y47" s="163">
        <f aca="true" t="shared" si="30" ref="Y47:Y49">V47+S47</f>
        <v>0</v>
      </c>
    </row>
    <row r="48" spans="1:25" s="55" customFormat="1" ht="32.1" customHeight="1">
      <c r="A48" s="165" t="str">
        <f>ADAPTAÇÕES!A49</f>
        <v>3.02</v>
      </c>
      <c r="B48" s="281" t="str">
        <f>ADAPTAÇÕES!B49</f>
        <v>COTAÇÃO</v>
      </c>
      <c r="C48" s="212" t="str">
        <f>ADAPTAÇÕES!C49</f>
        <v>Guarda-corpo (adequação da estrutura existente)</v>
      </c>
      <c r="D48" s="155" t="str">
        <f>ADAPTAÇÕES!D49</f>
        <v>VB</v>
      </c>
      <c r="E48" s="410">
        <f>ADAPTAÇÕES!E49</f>
        <v>1</v>
      </c>
      <c r="F48" s="158">
        <f>ADAPTAÇÕES!H49</f>
        <v>15000</v>
      </c>
      <c r="G48" s="159">
        <f>ADAPTAÇÕES!K49</f>
        <v>15000</v>
      </c>
      <c r="H48" s="160"/>
      <c r="I48" s="293"/>
      <c r="J48" s="293"/>
      <c r="K48" s="295"/>
      <c r="L48" s="298"/>
      <c r="M48" s="291"/>
      <c r="N48" s="296"/>
      <c r="O48" s="293"/>
      <c r="P48" s="161"/>
      <c r="Q48" s="162">
        <f>'MEDIÇÃO 2'!W48</f>
        <v>0</v>
      </c>
      <c r="R48" s="410">
        <f>'MEDIÇÃO 2'!X48</f>
        <v>0</v>
      </c>
      <c r="S48" s="410">
        <f>'MEDIÇÃO 2'!Y48</f>
        <v>0</v>
      </c>
      <c r="T48" s="164">
        <f>U48/E48</f>
        <v>0</v>
      </c>
      <c r="U48" s="156">
        <v>0</v>
      </c>
      <c r="V48" s="163">
        <f t="shared" si="27"/>
        <v>0</v>
      </c>
      <c r="W48" s="162">
        <f t="shared" si="28"/>
        <v>0</v>
      </c>
      <c r="X48" s="156">
        <f t="shared" si="29"/>
        <v>0</v>
      </c>
      <c r="Y48" s="163">
        <f t="shared" si="30"/>
        <v>0</v>
      </c>
    </row>
    <row r="49" spans="1:25" s="55" customFormat="1" ht="32.1" customHeight="1">
      <c r="A49" s="165" t="str">
        <f>ADAPTAÇÕES!A50</f>
        <v>3.03</v>
      </c>
      <c r="B49" s="281" t="str">
        <f>ADAPTAÇÕES!B50</f>
        <v>33.01.350</v>
      </c>
      <c r="C49" s="212" t="str">
        <f>ADAPTAÇÕES!C50</f>
        <v>Preparo de base para superfície metálica com fundo antioxidante</v>
      </c>
      <c r="D49" s="155" t="str">
        <f>ADAPTAÇÕES!D50</f>
        <v>M2</v>
      </c>
      <c r="E49" s="410">
        <f>ADAPTAÇÕES!E50</f>
        <v>233.94</v>
      </c>
      <c r="F49" s="158">
        <f>ADAPTAÇÕES!H50</f>
        <v>13.4</v>
      </c>
      <c r="G49" s="159">
        <f>ADAPTAÇÕES!K50</f>
        <v>3134.7960000000003</v>
      </c>
      <c r="H49" s="160"/>
      <c r="I49" s="293"/>
      <c r="J49" s="293"/>
      <c r="K49" s="295"/>
      <c r="L49" s="298"/>
      <c r="M49" s="291"/>
      <c r="N49" s="296"/>
      <c r="O49" s="293"/>
      <c r="P49" s="161"/>
      <c r="Q49" s="162">
        <f>'MEDIÇÃO 2'!W49</f>
        <v>0</v>
      </c>
      <c r="R49" s="410">
        <f>'MEDIÇÃO 2'!X49</f>
        <v>0</v>
      </c>
      <c r="S49" s="410">
        <f>'MEDIÇÃO 2'!Y49</f>
        <v>0</v>
      </c>
      <c r="T49" s="164">
        <f>U49/E49</f>
        <v>0</v>
      </c>
      <c r="U49" s="156">
        <v>0</v>
      </c>
      <c r="V49" s="163">
        <f t="shared" si="27"/>
        <v>0</v>
      </c>
      <c r="W49" s="162">
        <f t="shared" si="28"/>
        <v>0</v>
      </c>
      <c r="X49" s="156">
        <f t="shared" si="29"/>
        <v>0</v>
      </c>
      <c r="Y49" s="163">
        <f t="shared" si="30"/>
        <v>0</v>
      </c>
    </row>
    <row r="50" spans="1:25" s="55" customFormat="1" ht="32.1" customHeight="1">
      <c r="A50" s="360"/>
      <c r="B50" s="373"/>
      <c r="C50" s="339" t="s">
        <v>7520</v>
      </c>
      <c r="D50" s="361" t="str">
        <f>A46</f>
        <v>3.</v>
      </c>
      <c r="E50" s="374"/>
      <c r="F50" s="375"/>
      <c r="G50" s="343">
        <f>SUM(G47:G49)</f>
        <v>27115.068</v>
      </c>
      <c r="H50" s="160"/>
      <c r="I50" s="293"/>
      <c r="J50" s="293"/>
      <c r="K50" s="295"/>
      <c r="L50" s="298"/>
      <c r="M50" s="291"/>
      <c r="N50" s="296"/>
      <c r="O50" s="293"/>
      <c r="P50" s="161"/>
      <c r="Q50" s="348">
        <f>S50/G50</f>
        <v>0</v>
      </c>
      <c r="R50" s="173"/>
      <c r="S50" s="343">
        <f>SUM(S47:S49)</f>
        <v>0</v>
      </c>
      <c r="T50" s="348">
        <f>V50/G50</f>
        <v>0</v>
      </c>
      <c r="U50" s="173"/>
      <c r="V50" s="343">
        <f>SUBTOTAL(9,V47:V49)</f>
        <v>0</v>
      </c>
      <c r="W50" s="349">
        <f>Q50+T50</f>
        <v>0</v>
      </c>
      <c r="X50" s="341"/>
      <c r="Y50" s="350">
        <f>S50+V50</f>
        <v>0</v>
      </c>
    </row>
    <row r="51" spans="1:25" s="359" customFormat="1" ht="23.1" customHeight="1">
      <c r="A51" s="440"/>
      <c r="B51" s="309"/>
      <c r="C51" s="426"/>
      <c r="D51" s="242"/>
      <c r="E51" s="434"/>
      <c r="F51" s="434"/>
      <c r="G51" s="430"/>
      <c r="H51" s="344">
        <f>SUBTOTAL(9,H33:H50)</f>
        <v>7.459405155543558</v>
      </c>
      <c r="I51" s="170"/>
      <c r="J51" s="167">
        <f>G51*1.2</f>
        <v>0</v>
      </c>
      <c r="K51" s="168">
        <f>SUM(K33:K50)*$J$30</f>
        <v>0</v>
      </c>
      <c r="L51" s="168">
        <f>SUM(L33:L50)*$J$30</f>
        <v>7958.9465999999975</v>
      </c>
      <c r="M51" s="168">
        <f>SUM(M33:M50)*$J$30</f>
        <v>0</v>
      </c>
      <c r="N51" s="168">
        <f>SUM(N33:N50)*$J$30</f>
        <v>0</v>
      </c>
      <c r="O51" s="170"/>
      <c r="P51" s="169">
        <f>SUBTOTAL(9,P33:P50)</f>
        <v>7958.946599999998</v>
      </c>
      <c r="Q51" s="437"/>
      <c r="R51" s="428"/>
      <c r="S51" s="430"/>
      <c r="T51" s="437"/>
      <c r="U51" s="428"/>
      <c r="V51" s="430"/>
      <c r="W51" s="437"/>
      <c r="X51" s="428"/>
      <c r="Y51" s="439"/>
    </row>
    <row r="52" spans="1:25" s="55" customFormat="1" ht="17.1" customHeight="1">
      <c r="A52" s="308" t="str">
        <f>ADAPTAÇÕES!A53</f>
        <v>4.</v>
      </c>
      <c r="B52" s="309"/>
      <c r="C52" s="310" t="str">
        <f>ADAPTAÇÕES!C53</f>
        <v>ADEQUAÇÕES DA ESCADA INTERNA (ACESSO AO SEGUNDO PAVIMENTO) GUARDA-CORPO E CORRIMÃO</v>
      </c>
      <c r="D52" s="311"/>
      <c r="E52" s="329"/>
      <c r="F52" s="330"/>
      <c r="G52" s="331"/>
      <c r="H52" s="180"/>
      <c r="K52" s="26"/>
      <c r="Q52" s="334"/>
      <c r="R52" s="335"/>
      <c r="S52" s="336"/>
      <c r="T52" s="334"/>
      <c r="U52" s="335"/>
      <c r="V52" s="336"/>
      <c r="W52" s="334"/>
      <c r="X52" s="335"/>
      <c r="Y52" s="336"/>
    </row>
    <row r="53" spans="1:25" s="24" customFormat="1" ht="32.1" customHeight="1">
      <c r="A53" s="165" t="str">
        <f>ADAPTAÇÕES!A54</f>
        <v>4.01</v>
      </c>
      <c r="B53" s="165" t="str">
        <f>ADAPTAÇÕES!B54</f>
        <v>04.04.030</v>
      </c>
      <c r="C53" s="212" t="str">
        <f>ADAPTAÇÕES!C54</f>
        <v>Retirada de soleira ou peitoril em pedra, granito ou mármore</v>
      </c>
      <c r="D53" s="155" t="str">
        <f>ADAPTAÇÕES!D54</f>
        <v>M</v>
      </c>
      <c r="E53" s="410">
        <f>ADAPTAÇÕES!E54</f>
        <v>12.16</v>
      </c>
      <c r="F53" s="158">
        <f>ADAPTAÇÕES!H54</f>
        <v>13.07</v>
      </c>
      <c r="G53" s="159">
        <f>ADAPTAÇÕES!K54</f>
        <v>158.93120000000002</v>
      </c>
      <c r="H53" s="332"/>
      <c r="I53" s="321"/>
      <c r="J53" s="321"/>
      <c r="K53" s="170"/>
      <c r="L53" s="321"/>
      <c r="M53" s="333"/>
      <c r="N53" s="321"/>
      <c r="O53" s="321"/>
      <c r="P53" s="321"/>
      <c r="Q53" s="162">
        <f>'MEDIÇÃO 2'!W53</f>
        <v>0</v>
      </c>
      <c r="R53" s="410">
        <f>'MEDIÇÃO 2'!X53</f>
        <v>0</v>
      </c>
      <c r="S53" s="410">
        <f>'MEDIÇÃO 2'!Y53</f>
        <v>0</v>
      </c>
      <c r="T53" s="164">
        <f aca="true" t="shared" si="31" ref="T53:T60">U53/E53</f>
        <v>0</v>
      </c>
      <c r="U53" s="156">
        <v>0</v>
      </c>
      <c r="V53" s="163">
        <f aca="true" t="shared" si="32" ref="V53:V60">U53*F53</f>
        <v>0</v>
      </c>
      <c r="W53" s="162">
        <f aca="true" t="shared" si="33" ref="W53:W60">T53+Q53</f>
        <v>0</v>
      </c>
      <c r="X53" s="156">
        <f aca="true" t="shared" si="34" ref="X53:X60">R53+U53</f>
        <v>0</v>
      </c>
      <c r="Y53" s="163">
        <f aca="true" t="shared" si="35" ref="Y53:Y59">V53+S53</f>
        <v>0</v>
      </c>
    </row>
    <row r="54" spans="1:25" s="55" customFormat="1" ht="32.1" customHeight="1">
      <c r="A54" s="165" t="str">
        <f>ADAPTAÇÕES!A55</f>
        <v>4.02</v>
      </c>
      <c r="B54" s="165" t="str">
        <f>ADAPTAÇÕES!B55</f>
        <v>14.02.040</v>
      </c>
      <c r="C54" s="212" t="str">
        <f>ADAPTAÇÕES!C55</f>
        <v>Alvenaria de elevação de 1 tijolo maciço comum</v>
      </c>
      <c r="D54" s="155" t="str">
        <f>ADAPTAÇÕES!D55</f>
        <v>M2</v>
      </c>
      <c r="E54" s="410">
        <f>ADAPTAÇÕES!E55</f>
        <v>4.86</v>
      </c>
      <c r="F54" s="158">
        <f>ADAPTAÇÕES!H55</f>
        <v>180.88</v>
      </c>
      <c r="G54" s="159">
        <f>ADAPTAÇÕES!K55</f>
        <v>879.0768</v>
      </c>
      <c r="H54" s="160"/>
      <c r="I54" s="293"/>
      <c r="J54" s="293"/>
      <c r="K54" s="295"/>
      <c r="L54" s="290"/>
      <c r="M54" s="291"/>
      <c r="N54" s="296"/>
      <c r="O54" s="293"/>
      <c r="P54" s="161"/>
      <c r="Q54" s="162">
        <f>'MEDIÇÃO 2'!W54</f>
        <v>0</v>
      </c>
      <c r="R54" s="410">
        <f>'MEDIÇÃO 2'!X54</f>
        <v>0</v>
      </c>
      <c r="S54" s="410">
        <f>'MEDIÇÃO 2'!Y54</f>
        <v>0</v>
      </c>
      <c r="T54" s="164">
        <f t="shared" si="31"/>
        <v>0</v>
      </c>
      <c r="U54" s="156">
        <v>0</v>
      </c>
      <c r="V54" s="163">
        <f t="shared" si="32"/>
        <v>0</v>
      </c>
      <c r="W54" s="162">
        <f t="shared" si="33"/>
        <v>0</v>
      </c>
      <c r="X54" s="156">
        <f t="shared" si="34"/>
        <v>0</v>
      </c>
      <c r="Y54" s="163">
        <f t="shared" si="35"/>
        <v>0</v>
      </c>
    </row>
    <row r="55" spans="1:25" s="359" customFormat="1" ht="32.1" customHeight="1">
      <c r="A55" s="165" t="str">
        <f>ADAPTAÇÕES!A56</f>
        <v>4.03</v>
      </c>
      <c r="B55" s="165" t="str">
        <f>ADAPTAÇÕES!B56</f>
        <v>17.02.020</v>
      </c>
      <c r="C55" s="212" t="str">
        <f>ADAPTAÇÕES!C56</f>
        <v>Chapisco</v>
      </c>
      <c r="D55" s="155" t="str">
        <f>ADAPTAÇÕES!D56</f>
        <v>M2</v>
      </c>
      <c r="E55" s="410">
        <f>ADAPTAÇÕES!E56</f>
        <v>9.73</v>
      </c>
      <c r="F55" s="158">
        <f>ADAPTAÇÕES!H56</f>
        <v>5.39</v>
      </c>
      <c r="G55" s="159">
        <f>ADAPTAÇÕES!K56</f>
        <v>52.4447</v>
      </c>
      <c r="H55" s="344">
        <f>SUBTOTAL(9,H41:H54)</f>
        <v>0</v>
      </c>
      <c r="I55" s="170"/>
      <c r="J55" s="167">
        <f>G55*1.2</f>
        <v>62.93364</v>
      </c>
      <c r="K55" s="168">
        <f>SUM(K41:K54)*$J$30</f>
        <v>0</v>
      </c>
      <c r="L55" s="168">
        <f>SUM(L41:L54)*$J$30</f>
        <v>4419426.358365477</v>
      </c>
      <c r="M55" s="168">
        <f>SUM(M41:M54)*$J$30</f>
        <v>0</v>
      </c>
      <c r="N55" s="168">
        <f>SUM(N41:N54)*$J$30</f>
        <v>0</v>
      </c>
      <c r="O55" s="170"/>
      <c r="P55" s="169">
        <f>SUBTOTAL(9,P41:P54)</f>
        <v>0</v>
      </c>
      <c r="Q55" s="162">
        <f>'MEDIÇÃO 2'!W55</f>
        <v>0</v>
      </c>
      <c r="R55" s="410">
        <f>'MEDIÇÃO 2'!X55</f>
        <v>0</v>
      </c>
      <c r="S55" s="410">
        <f>'MEDIÇÃO 2'!Y55</f>
        <v>0</v>
      </c>
      <c r="T55" s="164">
        <f t="shared" si="31"/>
        <v>0</v>
      </c>
      <c r="U55" s="156">
        <v>0</v>
      </c>
      <c r="V55" s="163">
        <f t="shared" si="32"/>
        <v>0</v>
      </c>
      <c r="W55" s="162">
        <f t="shared" si="33"/>
        <v>0</v>
      </c>
      <c r="X55" s="156">
        <f t="shared" si="34"/>
        <v>0</v>
      </c>
      <c r="Y55" s="163">
        <f t="shared" si="35"/>
        <v>0</v>
      </c>
    </row>
    <row r="56" spans="1:25" s="55" customFormat="1" ht="32.1" customHeight="1">
      <c r="A56" s="165" t="str">
        <f>ADAPTAÇÕES!A57</f>
        <v>4.04</v>
      </c>
      <c r="B56" s="165" t="str">
        <f>ADAPTAÇÕES!B57</f>
        <v>17.02.120</v>
      </c>
      <c r="C56" s="212" t="str">
        <f>ADAPTAÇÕES!C57</f>
        <v>Emboço comum</v>
      </c>
      <c r="D56" s="155" t="str">
        <f>ADAPTAÇÕES!D57</f>
        <v>M2</v>
      </c>
      <c r="E56" s="410">
        <f>ADAPTAÇÕES!E57</f>
        <v>9.73</v>
      </c>
      <c r="F56" s="158">
        <f>ADAPTAÇÕES!H57</f>
        <v>17</v>
      </c>
      <c r="G56" s="159">
        <f>ADAPTAÇÕES!K57</f>
        <v>165.41</v>
      </c>
      <c r="H56" s="180"/>
      <c r="K56" s="26"/>
      <c r="Q56" s="162">
        <f>'MEDIÇÃO 2'!W56</f>
        <v>0</v>
      </c>
      <c r="R56" s="410">
        <f>'MEDIÇÃO 2'!X56</f>
        <v>0</v>
      </c>
      <c r="S56" s="410">
        <f>'MEDIÇÃO 2'!Y56</f>
        <v>0</v>
      </c>
      <c r="T56" s="164">
        <f t="shared" si="31"/>
        <v>0</v>
      </c>
      <c r="U56" s="156">
        <v>0</v>
      </c>
      <c r="V56" s="163">
        <f t="shared" si="32"/>
        <v>0</v>
      </c>
      <c r="W56" s="162">
        <f t="shared" si="33"/>
        <v>0</v>
      </c>
      <c r="X56" s="156">
        <f t="shared" si="34"/>
        <v>0</v>
      </c>
      <c r="Y56" s="163">
        <f t="shared" si="35"/>
        <v>0</v>
      </c>
    </row>
    <row r="57" spans="1:25" s="24" customFormat="1" ht="32.1" customHeight="1">
      <c r="A57" s="165" t="str">
        <f>ADAPTAÇÕES!A58</f>
        <v>4.05</v>
      </c>
      <c r="B57" s="165" t="str">
        <f>ADAPTAÇÕES!B58</f>
        <v>19.02.020</v>
      </c>
      <c r="C57" s="212" t="str">
        <f>ADAPTAÇÕES!C58</f>
        <v>Revestimento em mármore branco, espessura de 2 cm, assente com massa</v>
      </c>
      <c r="D57" s="155" t="str">
        <f>ADAPTAÇÕES!D58</f>
        <v>M2</v>
      </c>
      <c r="E57" s="410">
        <f>ADAPTAÇÕES!E58</f>
        <v>3.65</v>
      </c>
      <c r="F57" s="158">
        <f>ADAPTAÇÕES!H58</f>
        <v>513.08</v>
      </c>
      <c r="G57" s="159">
        <f>ADAPTAÇÕES!K58</f>
        <v>1872.7420000000002</v>
      </c>
      <c r="H57" s="332"/>
      <c r="I57" s="321"/>
      <c r="J57" s="321"/>
      <c r="K57" s="170"/>
      <c r="L57" s="321"/>
      <c r="M57" s="333"/>
      <c r="N57" s="321"/>
      <c r="O57" s="321"/>
      <c r="P57" s="321"/>
      <c r="Q57" s="162">
        <f>'MEDIÇÃO 2'!W57</f>
        <v>0</v>
      </c>
      <c r="R57" s="410">
        <f>'MEDIÇÃO 2'!X57</f>
        <v>0</v>
      </c>
      <c r="S57" s="410">
        <f>'MEDIÇÃO 2'!Y57</f>
        <v>0</v>
      </c>
      <c r="T57" s="164">
        <f t="shared" si="31"/>
        <v>0</v>
      </c>
      <c r="U57" s="156">
        <v>0</v>
      </c>
      <c r="V57" s="163">
        <f t="shared" si="32"/>
        <v>0</v>
      </c>
      <c r="W57" s="162">
        <f t="shared" si="33"/>
        <v>0</v>
      </c>
      <c r="X57" s="156">
        <f t="shared" si="34"/>
        <v>0</v>
      </c>
      <c r="Y57" s="163">
        <f t="shared" si="35"/>
        <v>0</v>
      </c>
    </row>
    <row r="58" spans="1:25" s="55" customFormat="1" ht="32.1" customHeight="1">
      <c r="A58" s="165" t="str">
        <f>ADAPTAÇÕES!A59</f>
        <v>4.06</v>
      </c>
      <c r="B58" s="165" t="str">
        <f>ADAPTAÇÕES!B59</f>
        <v>24.08.031</v>
      </c>
      <c r="C58" s="212" t="str">
        <f>ADAPTAÇÕES!C59</f>
        <v>Corrimão em tubo de aço inoxidável escovado, diâmetro de 1 1/2"</v>
      </c>
      <c r="D58" s="155" t="str">
        <f>ADAPTAÇÕES!D59</f>
        <v>M</v>
      </c>
      <c r="E58" s="410">
        <f>ADAPTAÇÕES!E59</f>
        <v>36</v>
      </c>
      <c r="F58" s="158">
        <f>ADAPTAÇÕES!H59</f>
        <v>560.33</v>
      </c>
      <c r="G58" s="159">
        <f>ADAPTAÇÕES!K59</f>
        <v>20171.88</v>
      </c>
      <c r="H58" s="160"/>
      <c r="I58" s="293"/>
      <c r="J58" s="293"/>
      <c r="K58" s="295"/>
      <c r="L58" s="290"/>
      <c r="M58" s="291"/>
      <c r="N58" s="296"/>
      <c r="O58" s="293"/>
      <c r="P58" s="161"/>
      <c r="Q58" s="162">
        <f>'MEDIÇÃO 2'!W58</f>
        <v>0</v>
      </c>
      <c r="R58" s="410">
        <f>'MEDIÇÃO 2'!X58</f>
        <v>0</v>
      </c>
      <c r="S58" s="410">
        <f>'MEDIÇÃO 2'!Y58</f>
        <v>0</v>
      </c>
      <c r="T58" s="164">
        <f t="shared" si="31"/>
        <v>0</v>
      </c>
      <c r="U58" s="156">
        <v>0</v>
      </c>
      <c r="V58" s="163">
        <f t="shared" si="32"/>
        <v>0</v>
      </c>
      <c r="W58" s="162">
        <f t="shared" si="33"/>
        <v>0</v>
      </c>
      <c r="X58" s="156">
        <f t="shared" si="34"/>
        <v>0</v>
      </c>
      <c r="Y58" s="163">
        <f t="shared" si="35"/>
        <v>0</v>
      </c>
    </row>
    <row r="59" spans="1:25" s="55" customFormat="1" ht="32.1" customHeight="1">
      <c r="A59" s="165" t="str">
        <f>ADAPTAÇÕES!A60</f>
        <v>4.07</v>
      </c>
      <c r="B59" s="165" t="str">
        <f>ADAPTAÇÕES!B60</f>
        <v>33.02.080</v>
      </c>
      <c r="C59" s="212" t="str">
        <f>ADAPTAÇÕES!C60</f>
        <v>Massa corrida à base de resina acrílica</v>
      </c>
      <c r="D59" s="155" t="str">
        <f>ADAPTAÇÕES!D60</f>
        <v>M2</v>
      </c>
      <c r="E59" s="410">
        <f>ADAPTAÇÕES!E60</f>
        <v>9.73</v>
      </c>
      <c r="F59" s="158">
        <f>ADAPTAÇÕES!H60</f>
        <v>13.17</v>
      </c>
      <c r="G59" s="159">
        <f>ADAPTAÇÕES!K60</f>
        <v>128.1441</v>
      </c>
      <c r="H59" s="160">
        <f>G59/$G$118</f>
        <v>0.1441213982050071</v>
      </c>
      <c r="I59" s="293"/>
      <c r="J59" s="293"/>
      <c r="K59" s="295"/>
      <c r="L59" s="290">
        <f>G59/$G$30</f>
        <v>0.27692970977770054</v>
      </c>
      <c r="M59" s="291"/>
      <c r="N59" s="296"/>
      <c r="O59" s="293"/>
      <c r="P59" s="161">
        <f aca="true" t="shared" si="36" ref="P59">G59*1.2</f>
        <v>153.77292</v>
      </c>
      <c r="Q59" s="162">
        <f>'MEDIÇÃO 2'!W59</f>
        <v>0</v>
      </c>
      <c r="R59" s="410">
        <f>'MEDIÇÃO 2'!X59</f>
        <v>0</v>
      </c>
      <c r="S59" s="410">
        <f>'MEDIÇÃO 2'!Y59</f>
        <v>0</v>
      </c>
      <c r="T59" s="164">
        <f t="shared" si="31"/>
        <v>0</v>
      </c>
      <c r="U59" s="156">
        <v>0</v>
      </c>
      <c r="V59" s="163">
        <f t="shared" si="32"/>
        <v>0</v>
      </c>
      <c r="W59" s="162">
        <f t="shared" si="33"/>
        <v>0</v>
      </c>
      <c r="X59" s="156">
        <f>R59+U59</f>
        <v>0</v>
      </c>
      <c r="Y59" s="163">
        <f t="shared" si="35"/>
        <v>0</v>
      </c>
    </row>
    <row r="60" spans="1:25" s="359" customFormat="1" ht="32.1" customHeight="1">
      <c r="A60" s="165" t="str">
        <f>ADAPTAÇÕES!A61</f>
        <v>4.08</v>
      </c>
      <c r="B60" s="165" t="str">
        <f>ADAPTAÇÕES!B61</f>
        <v>33.10.030</v>
      </c>
      <c r="C60" s="212" t="str">
        <f>ADAPTAÇÕES!C61</f>
        <v>Tinta acrílica antimofo em massa, inclusive preparo</v>
      </c>
      <c r="D60" s="155" t="str">
        <f>ADAPTAÇÕES!D61</f>
        <v>M2</v>
      </c>
      <c r="E60" s="410">
        <f>ADAPTAÇÕES!E61</f>
        <v>57.23</v>
      </c>
      <c r="F60" s="158">
        <f>ADAPTAÇÕES!H61</f>
        <v>24.78</v>
      </c>
      <c r="G60" s="159">
        <f>ADAPTAÇÕES!K61</f>
        <v>1418.1594</v>
      </c>
      <c r="H60" s="344">
        <f>SUBTOTAL(9,H48:H59)</f>
        <v>0.1441213982050071</v>
      </c>
      <c r="I60" s="170"/>
      <c r="J60" s="167">
        <f>G60*1.2</f>
        <v>1701.79128</v>
      </c>
      <c r="K60" s="168">
        <f>SUM(K48:K59)*$J$30</f>
        <v>0</v>
      </c>
      <c r="L60" s="168">
        <f>SUM(L48:L59)*$J$30</f>
        <v>2458428925.6664786</v>
      </c>
      <c r="M60" s="168">
        <f>SUM(M48:M59)*$J$30</f>
        <v>0</v>
      </c>
      <c r="N60" s="168">
        <f>SUM(N48:N59)*$J$30</f>
        <v>0</v>
      </c>
      <c r="O60" s="170"/>
      <c r="P60" s="169">
        <f>SUBTOTAL(9,P48:P59)</f>
        <v>153.77292</v>
      </c>
      <c r="Q60" s="162">
        <f>'MEDIÇÃO 2'!W60</f>
        <v>0</v>
      </c>
      <c r="R60" s="410">
        <f>'MEDIÇÃO 2'!X60</f>
        <v>0</v>
      </c>
      <c r="S60" s="410">
        <f>'MEDIÇÃO 2'!Y60</f>
        <v>0</v>
      </c>
      <c r="T60" s="164">
        <f t="shared" si="31"/>
        <v>0</v>
      </c>
      <c r="U60" s="156">
        <v>0</v>
      </c>
      <c r="V60" s="163">
        <f t="shared" si="32"/>
        <v>0</v>
      </c>
      <c r="W60" s="162">
        <f t="shared" si="33"/>
        <v>0</v>
      </c>
      <c r="X60" s="156">
        <f t="shared" si="34"/>
        <v>0</v>
      </c>
      <c r="Y60" s="163">
        <f>V60+S60</f>
        <v>0</v>
      </c>
    </row>
    <row r="61" spans="1:25" s="55" customFormat="1" ht="17.1" customHeight="1">
      <c r="A61" s="360"/>
      <c r="B61" s="373"/>
      <c r="C61" s="339" t="s">
        <v>7520</v>
      </c>
      <c r="D61" s="361" t="str">
        <f>A52</f>
        <v>4.</v>
      </c>
      <c r="E61" s="374"/>
      <c r="F61" s="375"/>
      <c r="G61" s="343">
        <f>SUM(G53:G60)</f>
        <v>24846.788200000003</v>
      </c>
      <c r="H61" s="276"/>
      <c r="I61" s="293"/>
      <c r="J61" s="293"/>
      <c r="K61" s="295"/>
      <c r="L61" s="297"/>
      <c r="M61" s="290"/>
      <c r="N61" s="291"/>
      <c r="O61" s="293"/>
      <c r="P61" s="277"/>
      <c r="Q61" s="348">
        <f>S61/G61</f>
        <v>0</v>
      </c>
      <c r="R61" s="173"/>
      <c r="S61" s="343">
        <f>SUM(S53:S60)</f>
        <v>0</v>
      </c>
      <c r="T61" s="348">
        <f>V61/G61</f>
        <v>0</v>
      </c>
      <c r="U61" s="173"/>
      <c r="V61" s="343">
        <f>SUBTOTAL(9,V53:V60)</f>
        <v>0</v>
      </c>
      <c r="W61" s="349">
        <f>Q61+T61</f>
        <v>0</v>
      </c>
      <c r="X61" s="341"/>
      <c r="Y61" s="350">
        <f>S61+V61</f>
        <v>0</v>
      </c>
    </row>
    <row r="62" spans="1:25" s="24" customFormat="1" ht="17.1" customHeight="1">
      <c r="A62" s="440"/>
      <c r="B62" s="309"/>
      <c r="C62" s="426"/>
      <c r="D62" s="242"/>
      <c r="E62" s="434"/>
      <c r="F62" s="434"/>
      <c r="G62" s="430"/>
      <c r="H62" s="332"/>
      <c r="I62" s="321"/>
      <c r="J62" s="321"/>
      <c r="K62" s="170"/>
      <c r="L62" s="321"/>
      <c r="M62" s="333"/>
      <c r="N62" s="321"/>
      <c r="O62" s="321"/>
      <c r="P62" s="321"/>
      <c r="Q62" s="437"/>
      <c r="R62" s="428"/>
      <c r="S62" s="430"/>
      <c r="T62" s="437"/>
      <c r="U62" s="428"/>
      <c r="V62" s="430"/>
      <c r="W62" s="437"/>
      <c r="X62" s="428"/>
      <c r="Y62" s="439"/>
    </row>
    <row r="63" spans="1:25" s="55" customFormat="1" ht="17.1" customHeight="1">
      <c r="A63" s="308" t="str">
        <f>ADAPTAÇÕES!A64</f>
        <v>5.</v>
      </c>
      <c r="B63" s="309"/>
      <c r="C63" s="310" t="str">
        <f>ADAPTAÇÕES!C64</f>
        <v>INSTALAÇÕES HIDRÁULICAS, LOUÇAS, ELÉTRICA E ACESSÓRIOS</v>
      </c>
      <c r="D63" s="311"/>
      <c r="E63" s="329"/>
      <c r="F63" s="330"/>
      <c r="G63" s="331"/>
      <c r="H63" s="160"/>
      <c r="I63" s="293"/>
      <c r="J63" s="293"/>
      <c r="K63" s="295"/>
      <c r="L63" s="290"/>
      <c r="M63" s="291"/>
      <c r="N63" s="296"/>
      <c r="O63" s="293"/>
      <c r="P63" s="161"/>
      <c r="Q63" s="334"/>
      <c r="R63" s="335"/>
      <c r="S63" s="336"/>
      <c r="T63" s="334"/>
      <c r="U63" s="335"/>
      <c r="V63" s="336"/>
      <c r="W63" s="334"/>
      <c r="X63" s="335"/>
      <c r="Y63" s="336"/>
    </row>
    <row r="64" spans="1:25" s="55" customFormat="1" ht="32.1" customHeight="1">
      <c r="A64" s="165" t="str">
        <f>ADAPTAÇÕES!A65</f>
        <v>5.01</v>
      </c>
      <c r="B64" s="155" t="str">
        <f>ADAPTAÇÕES!B65</f>
        <v>30.08.060</v>
      </c>
      <c r="C64" s="212" t="str">
        <f>ADAPTAÇÕES!C65</f>
        <v>Bacia sifonada de louça para pessoas com mobilidade reduzida - capacidade de 6 litros</v>
      </c>
      <c r="D64" s="155" t="str">
        <f>ADAPTAÇÕES!D65</f>
        <v>UN</v>
      </c>
      <c r="E64" s="410">
        <f>ADAPTAÇÕES!E65</f>
        <v>1</v>
      </c>
      <c r="F64" s="158">
        <f>ADAPTAÇÕES!H65</f>
        <v>983.7</v>
      </c>
      <c r="G64" s="159">
        <f>ADAPTAÇÕES!K65</f>
        <v>983.7</v>
      </c>
      <c r="H64" s="160">
        <f>G64/$G$118</f>
        <v>1.1063499561373913</v>
      </c>
      <c r="I64" s="293"/>
      <c r="J64" s="293"/>
      <c r="K64" s="295"/>
      <c r="L64" s="290">
        <f>G64/$G$30</f>
        <v>2.125854842387</v>
      </c>
      <c r="M64" s="291"/>
      <c r="N64" s="296"/>
      <c r="O64" s="293"/>
      <c r="P64" s="161">
        <f aca="true" t="shared" si="37" ref="P64:P65">G64*1.2</f>
        <v>1180.44</v>
      </c>
      <c r="Q64" s="162">
        <f>'MEDIÇÃO 2'!W64</f>
        <v>0</v>
      </c>
      <c r="R64" s="410">
        <f>'MEDIÇÃO 2'!X64</f>
        <v>0</v>
      </c>
      <c r="S64" s="410">
        <f>'MEDIÇÃO 2'!Y64</f>
        <v>0</v>
      </c>
      <c r="T64" s="164">
        <f aca="true" t="shared" si="38" ref="T64:T83">U64/E64</f>
        <v>0</v>
      </c>
      <c r="U64" s="156">
        <v>0</v>
      </c>
      <c r="V64" s="163">
        <f aca="true" t="shared" si="39" ref="V64:V83">U64*F64</f>
        <v>0</v>
      </c>
      <c r="W64" s="162">
        <f aca="true" t="shared" si="40" ref="W64:W83">T64+Q64</f>
        <v>0</v>
      </c>
      <c r="X64" s="156">
        <f aca="true" t="shared" si="41" ref="X64:X83">R64+U64</f>
        <v>0</v>
      </c>
      <c r="Y64" s="163">
        <f aca="true" t="shared" si="42" ref="Y64:Y83">V64+S64</f>
        <v>0</v>
      </c>
    </row>
    <row r="65" spans="1:25" s="55" customFormat="1" ht="32.1" customHeight="1">
      <c r="A65" s="165" t="str">
        <f>ADAPTAÇÕES!A66</f>
        <v>5.02</v>
      </c>
      <c r="B65" s="155" t="str">
        <f>ADAPTAÇÕES!B66</f>
        <v>30.01.020</v>
      </c>
      <c r="C65" s="212" t="str">
        <f>ADAPTAÇÕES!C66</f>
        <v>Barra de apoio reta, para pessoas com mobilidade reduzida, em tubo de aço inoxidável de 1 1/2´ x 500 mm</v>
      </c>
      <c r="D65" s="155" t="str">
        <f>ADAPTAÇÕES!D66</f>
        <v>UN</v>
      </c>
      <c r="E65" s="410">
        <f>ADAPTAÇÕES!E66</f>
        <v>1</v>
      </c>
      <c r="F65" s="158">
        <f>ADAPTAÇÕES!H66</f>
        <v>129.08</v>
      </c>
      <c r="G65" s="159">
        <f>ADAPTAÇÕES!K66</f>
        <v>129.08</v>
      </c>
      <c r="H65" s="160">
        <f>G65/$G$118</f>
        <v>0.14517398834829162</v>
      </c>
      <c r="I65" s="293"/>
      <c r="J65" s="293"/>
      <c r="K65" s="295"/>
      <c r="L65" s="297"/>
      <c r="M65" s="290">
        <f>G65/$G$30</f>
        <v>0.2789522649743967</v>
      </c>
      <c r="N65" s="291"/>
      <c r="O65" s="293"/>
      <c r="P65" s="161">
        <f t="shared" si="37"/>
        <v>154.89600000000002</v>
      </c>
      <c r="Q65" s="162">
        <f>'MEDIÇÃO 2'!W65</f>
        <v>0</v>
      </c>
      <c r="R65" s="410">
        <f>'MEDIÇÃO 2'!X65</f>
        <v>0</v>
      </c>
      <c r="S65" s="410">
        <f>'MEDIÇÃO 2'!Y65</f>
        <v>0</v>
      </c>
      <c r="T65" s="164">
        <f t="shared" si="38"/>
        <v>0</v>
      </c>
      <c r="U65" s="156">
        <v>0</v>
      </c>
      <c r="V65" s="163">
        <f t="shared" si="39"/>
        <v>0</v>
      </c>
      <c r="W65" s="162">
        <f t="shared" si="40"/>
        <v>0</v>
      </c>
      <c r="X65" s="156">
        <f t="shared" si="41"/>
        <v>0</v>
      </c>
      <c r="Y65" s="163">
        <f t="shared" si="42"/>
        <v>0</v>
      </c>
    </row>
    <row r="66" spans="1:25" s="55" customFormat="1" ht="32.1" customHeight="1">
      <c r="A66" s="165" t="str">
        <f>ADAPTAÇÕES!A67</f>
        <v>5.03</v>
      </c>
      <c r="B66" s="155" t="str">
        <f>ADAPTAÇÕES!B67</f>
        <v>30.01.030</v>
      </c>
      <c r="C66" s="212" t="str">
        <f>ADAPTAÇÕES!C67</f>
        <v>Barra de apoio reta, para pessoas com mobilidade reduzida, em tubo de aço inoxidável de 1 1/2´ x 800 mm</v>
      </c>
      <c r="D66" s="155" t="str">
        <f>ADAPTAÇÕES!D67</f>
        <v>UN</v>
      </c>
      <c r="E66" s="410">
        <f>ADAPTAÇÕES!E67</f>
        <v>1</v>
      </c>
      <c r="F66" s="158">
        <f>ADAPTAÇÕES!H67</f>
        <v>170.21</v>
      </c>
      <c r="G66" s="159">
        <f>ADAPTAÇÕES!K67</f>
        <v>170.21</v>
      </c>
      <c r="H66" s="160"/>
      <c r="I66" s="293"/>
      <c r="J66" s="293"/>
      <c r="K66" s="295"/>
      <c r="L66" s="297"/>
      <c r="M66" s="290"/>
      <c r="N66" s="291"/>
      <c r="O66" s="293"/>
      <c r="P66" s="161"/>
      <c r="Q66" s="162">
        <f>'MEDIÇÃO 2'!W66</f>
        <v>0</v>
      </c>
      <c r="R66" s="410">
        <f>'MEDIÇÃO 2'!X66</f>
        <v>0</v>
      </c>
      <c r="S66" s="410">
        <f>'MEDIÇÃO 2'!Y66</f>
        <v>0</v>
      </c>
      <c r="T66" s="164">
        <f t="shared" si="38"/>
        <v>0</v>
      </c>
      <c r="U66" s="156">
        <v>0</v>
      </c>
      <c r="V66" s="163">
        <f t="shared" si="39"/>
        <v>0</v>
      </c>
      <c r="W66" s="162">
        <f t="shared" si="40"/>
        <v>0</v>
      </c>
      <c r="X66" s="156">
        <f t="shared" si="41"/>
        <v>0</v>
      </c>
      <c r="Y66" s="163">
        <f t="shared" si="42"/>
        <v>0</v>
      </c>
    </row>
    <row r="67" spans="1:25" s="55" customFormat="1" ht="32.1" customHeight="1">
      <c r="A67" s="165" t="str">
        <f>ADAPTAÇÕES!A68</f>
        <v>5.04</v>
      </c>
      <c r="B67" s="155" t="str">
        <f>ADAPTAÇÕES!B68</f>
        <v>30.08.040</v>
      </c>
      <c r="C67" s="212" t="str">
        <f>ADAPTAÇÕES!C68</f>
        <v>Lavatório de louça para canto sem coluna para pessoas com mobilidade reduzida</v>
      </c>
      <c r="D67" s="155" t="str">
        <f>ADAPTAÇÕES!D68</f>
        <v>UN</v>
      </c>
      <c r="E67" s="410">
        <f>ADAPTAÇÕES!E68</f>
        <v>1</v>
      </c>
      <c r="F67" s="158">
        <f>ADAPTAÇÕES!H68</f>
        <v>1404.07</v>
      </c>
      <c r="G67" s="159">
        <f>ADAPTAÇÕES!K68</f>
        <v>1404.07</v>
      </c>
      <c r="H67" s="160">
        <f>G67/$G$118</f>
        <v>1.5791326450277796</v>
      </c>
      <c r="I67" s="293"/>
      <c r="J67" s="293"/>
      <c r="K67" s="295"/>
      <c r="L67" s="297"/>
      <c r="M67" s="290">
        <f>G67/$G$30</f>
        <v>3.034308232744043</v>
      </c>
      <c r="N67" s="291"/>
      <c r="O67" s="293"/>
      <c r="P67" s="161">
        <f aca="true" t="shared" si="43" ref="P67">G67*1.2</f>
        <v>1684.8839999999998</v>
      </c>
      <c r="Q67" s="162">
        <f>'MEDIÇÃO 2'!W67</f>
        <v>0</v>
      </c>
      <c r="R67" s="410">
        <f>'MEDIÇÃO 2'!X67</f>
        <v>0</v>
      </c>
      <c r="S67" s="410">
        <f>'MEDIÇÃO 2'!Y67</f>
        <v>0</v>
      </c>
      <c r="T67" s="164">
        <f t="shared" si="38"/>
        <v>0</v>
      </c>
      <c r="U67" s="156">
        <v>0</v>
      </c>
      <c r="V67" s="163">
        <f t="shared" si="39"/>
        <v>0</v>
      </c>
      <c r="W67" s="162">
        <f t="shared" si="40"/>
        <v>0</v>
      </c>
      <c r="X67" s="156">
        <f t="shared" si="41"/>
        <v>0</v>
      </c>
      <c r="Y67" s="163">
        <f t="shared" si="42"/>
        <v>0</v>
      </c>
    </row>
    <row r="68" spans="1:25" s="55" customFormat="1" ht="32.1" customHeight="1">
      <c r="A68" s="165" t="str">
        <f>ADAPTAÇÕES!A69</f>
        <v>5.05</v>
      </c>
      <c r="B68" s="155" t="str">
        <f>ADAPTAÇÕES!B69</f>
        <v>30.01.130</v>
      </c>
      <c r="C68" s="212" t="str">
        <f>ADAPTAÇÕES!C69</f>
        <v>Barra de proteção para lavatório, para pessoas com mobilidade reduzida, em tubo de alumínio acabamento com pintura epóxi</v>
      </c>
      <c r="D68" s="155" t="str">
        <f>ADAPTAÇÕES!D69</f>
        <v>UN</v>
      </c>
      <c r="E68" s="410">
        <f>ADAPTAÇÕES!E69</f>
        <v>1</v>
      </c>
      <c r="F68" s="158">
        <f>ADAPTAÇÕES!H69</f>
        <v>500.62</v>
      </c>
      <c r="G68" s="159">
        <f>ADAPTAÇÕES!K69</f>
        <v>500.62</v>
      </c>
      <c r="H68" s="160"/>
      <c r="I68" s="293"/>
      <c r="J68" s="293"/>
      <c r="K68" s="295"/>
      <c r="L68" s="290"/>
      <c r="M68" s="291"/>
      <c r="N68" s="296"/>
      <c r="O68" s="293"/>
      <c r="P68" s="161"/>
      <c r="Q68" s="162">
        <f>'MEDIÇÃO 2'!W68</f>
        <v>0</v>
      </c>
      <c r="R68" s="410">
        <f>'MEDIÇÃO 2'!X68</f>
        <v>0</v>
      </c>
      <c r="S68" s="410">
        <f>'MEDIÇÃO 2'!Y68</f>
        <v>0</v>
      </c>
      <c r="T68" s="164">
        <f t="shared" si="38"/>
        <v>0</v>
      </c>
      <c r="U68" s="156">
        <v>0</v>
      </c>
      <c r="V68" s="163">
        <f t="shared" si="39"/>
        <v>0</v>
      </c>
      <c r="W68" s="162">
        <f t="shared" si="40"/>
        <v>0</v>
      </c>
      <c r="X68" s="156">
        <f t="shared" si="41"/>
        <v>0</v>
      </c>
      <c r="Y68" s="163">
        <f t="shared" si="42"/>
        <v>0</v>
      </c>
    </row>
    <row r="69" spans="1:25" s="55" customFormat="1" ht="32.1" customHeight="1">
      <c r="A69" s="165" t="str">
        <f>ADAPTAÇÕES!A70</f>
        <v>5.06</v>
      </c>
      <c r="B69" s="155" t="str">
        <f>ADAPTAÇÕES!B70</f>
        <v>44.01.800</v>
      </c>
      <c r="C69" s="212" t="str">
        <f>ADAPTAÇÕES!C70</f>
        <v>Bacia sifonada com caixa de descarga acoplada sem tampa - 6 litros</v>
      </c>
      <c r="D69" s="155" t="str">
        <f>ADAPTAÇÕES!D70</f>
        <v>CJ</v>
      </c>
      <c r="E69" s="410">
        <f>ADAPTAÇÕES!E70</f>
        <v>2</v>
      </c>
      <c r="F69" s="158">
        <f>ADAPTAÇÕES!H70</f>
        <v>661.66</v>
      </c>
      <c r="G69" s="159">
        <f>ADAPTAÇÕES!K70</f>
        <v>1323.32</v>
      </c>
      <c r="H69" s="160">
        <f>G69/$G$118</f>
        <v>1.488314551139303</v>
      </c>
      <c r="I69" s="293"/>
      <c r="J69" s="293"/>
      <c r="K69" s="295"/>
      <c r="L69" s="290">
        <f>G69/$G$30</f>
        <v>2.8598009861010114</v>
      </c>
      <c r="M69" s="291"/>
      <c r="N69" s="296"/>
      <c r="O69" s="293"/>
      <c r="P69" s="161">
        <f aca="true" t="shared" si="44" ref="P69:P70">G69*1.2</f>
        <v>1587.984</v>
      </c>
      <c r="Q69" s="162">
        <f>'MEDIÇÃO 2'!W69</f>
        <v>0</v>
      </c>
      <c r="R69" s="410">
        <f>'MEDIÇÃO 2'!X69</f>
        <v>0</v>
      </c>
      <c r="S69" s="410">
        <f>'MEDIÇÃO 2'!Y69</f>
        <v>0</v>
      </c>
      <c r="T69" s="164">
        <f t="shared" si="38"/>
        <v>0</v>
      </c>
      <c r="U69" s="156">
        <v>0</v>
      </c>
      <c r="V69" s="163">
        <f t="shared" si="39"/>
        <v>0</v>
      </c>
      <c r="W69" s="162">
        <f t="shared" si="40"/>
        <v>0</v>
      </c>
      <c r="X69" s="156">
        <f t="shared" si="41"/>
        <v>0</v>
      </c>
      <c r="Y69" s="163">
        <f t="shared" si="42"/>
        <v>0</v>
      </c>
    </row>
    <row r="70" spans="1:25" s="55" customFormat="1" ht="32.1" customHeight="1">
      <c r="A70" s="165" t="str">
        <f>ADAPTAÇÕES!A71</f>
        <v>5.07</v>
      </c>
      <c r="B70" s="155" t="str">
        <f>ADAPTAÇÕES!B71</f>
        <v>44.20.280</v>
      </c>
      <c r="C70" s="212" t="str">
        <f>ADAPTAÇÕES!C71</f>
        <v>Tampa de plástico para bacia sanitária</v>
      </c>
      <c r="D70" s="155" t="str">
        <f>ADAPTAÇÕES!D71</f>
        <v>UN</v>
      </c>
      <c r="E70" s="410">
        <f>ADAPTAÇÕES!E71</f>
        <v>3</v>
      </c>
      <c r="F70" s="158">
        <f>ADAPTAÇÕES!H71</f>
        <v>42.1</v>
      </c>
      <c r="G70" s="159">
        <f>ADAPTAÇÕES!K71</f>
        <v>126.30000000000001</v>
      </c>
      <c r="H70" s="160">
        <f>G70/$G$118</f>
        <v>0.14204737161751807</v>
      </c>
      <c r="I70" s="293"/>
      <c r="J70" s="293"/>
      <c r="K70" s="295"/>
      <c r="L70" s="297"/>
      <c r="M70" s="290">
        <f>G70/$G$30</f>
        <v>0.27294446131287803</v>
      </c>
      <c r="N70" s="291"/>
      <c r="O70" s="293"/>
      <c r="P70" s="161">
        <f t="shared" si="44"/>
        <v>151.56</v>
      </c>
      <c r="Q70" s="162">
        <f>'MEDIÇÃO 2'!W70</f>
        <v>0</v>
      </c>
      <c r="R70" s="410">
        <f>'MEDIÇÃO 2'!X70</f>
        <v>0</v>
      </c>
      <c r="S70" s="410">
        <f>'MEDIÇÃO 2'!Y70</f>
        <v>0</v>
      </c>
      <c r="T70" s="164">
        <f t="shared" si="38"/>
        <v>0</v>
      </c>
      <c r="U70" s="156">
        <v>0</v>
      </c>
      <c r="V70" s="163">
        <f t="shared" si="39"/>
        <v>0</v>
      </c>
      <c r="W70" s="162">
        <f t="shared" si="40"/>
        <v>0</v>
      </c>
      <c r="X70" s="156">
        <f t="shared" si="41"/>
        <v>0</v>
      </c>
      <c r="Y70" s="163">
        <f t="shared" si="42"/>
        <v>0</v>
      </c>
    </row>
    <row r="71" spans="1:25" s="55" customFormat="1" ht="32.1" customHeight="1">
      <c r="A71" s="165" t="str">
        <f>ADAPTAÇÕES!A72</f>
        <v>5.08</v>
      </c>
      <c r="B71" s="155" t="str">
        <f>ADAPTAÇÕES!B72</f>
        <v>44.20.230</v>
      </c>
      <c r="C71" s="212" t="str">
        <f>ADAPTAÇÕES!C72</f>
        <v>Tubo de ligação para sanitário</v>
      </c>
      <c r="D71" s="155" t="str">
        <f>ADAPTAÇÕES!D72</f>
        <v>UN</v>
      </c>
      <c r="E71" s="410">
        <f>ADAPTAÇÕES!E72</f>
        <v>3</v>
      </c>
      <c r="F71" s="158">
        <f>ADAPTAÇÕES!H72</f>
        <v>54.83</v>
      </c>
      <c r="G71" s="159">
        <f>ADAPTAÇÕES!K72</f>
        <v>164.49</v>
      </c>
      <c r="H71" s="160"/>
      <c r="I71" s="293"/>
      <c r="J71" s="293"/>
      <c r="K71" s="295"/>
      <c r="L71" s="297"/>
      <c r="M71" s="290"/>
      <c r="N71" s="291"/>
      <c r="O71" s="293"/>
      <c r="P71" s="161"/>
      <c r="Q71" s="162">
        <f>'MEDIÇÃO 2'!W71</f>
        <v>0</v>
      </c>
      <c r="R71" s="410">
        <f>'MEDIÇÃO 2'!X71</f>
        <v>0</v>
      </c>
      <c r="S71" s="410">
        <f>'MEDIÇÃO 2'!Y71</f>
        <v>0</v>
      </c>
      <c r="T71" s="164">
        <f t="shared" si="38"/>
        <v>0</v>
      </c>
      <c r="U71" s="156">
        <v>0</v>
      </c>
      <c r="V71" s="163">
        <f t="shared" si="39"/>
        <v>0</v>
      </c>
      <c r="W71" s="162">
        <f t="shared" si="40"/>
        <v>0</v>
      </c>
      <c r="X71" s="156">
        <f t="shared" si="41"/>
        <v>0</v>
      </c>
      <c r="Y71" s="163">
        <f t="shared" si="42"/>
        <v>0</v>
      </c>
    </row>
    <row r="72" spans="1:25" s="55" customFormat="1" ht="32.1" customHeight="1">
      <c r="A72" s="165" t="str">
        <f>ADAPTAÇÕES!A73</f>
        <v>5.09</v>
      </c>
      <c r="B72" s="155" t="str">
        <f>ADAPTAÇÕES!B73</f>
        <v>44.20.300</v>
      </c>
      <c r="C72" s="212" t="str">
        <f>ADAPTAÇÕES!C73</f>
        <v>Bolsa para bacia sanitária</v>
      </c>
      <c r="D72" s="155" t="str">
        <f>ADAPTAÇÕES!D73</f>
        <v>UN</v>
      </c>
      <c r="E72" s="410">
        <f>ADAPTAÇÕES!E73</f>
        <v>3</v>
      </c>
      <c r="F72" s="158">
        <f>ADAPTAÇÕES!H73</f>
        <v>13.51</v>
      </c>
      <c r="G72" s="159">
        <f>ADAPTAÇÕES!K73</f>
        <v>40.53</v>
      </c>
      <c r="H72" s="160">
        <f>G72/$G$118</f>
        <v>0.04558337269721304</v>
      </c>
      <c r="I72" s="293"/>
      <c r="J72" s="293"/>
      <c r="K72" s="295"/>
      <c r="L72" s="297"/>
      <c r="M72" s="290">
        <f>G72/$G$30</f>
        <v>0.08758859079185231</v>
      </c>
      <c r="N72" s="291"/>
      <c r="O72" s="293"/>
      <c r="P72" s="161">
        <f aca="true" t="shared" si="45" ref="P72">G72*1.2</f>
        <v>48.636</v>
      </c>
      <c r="Q72" s="162">
        <f>'MEDIÇÃO 2'!W72</f>
        <v>0</v>
      </c>
      <c r="R72" s="410">
        <f>'MEDIÇÃO 2'!X72</f>
        <v>0</v>
      </c>
      <c r="S72" s="410">
        <f>'MEDIÇÃO 2'!Y72</f>
        <v>0</v>
      </c>
      <c r="T72" s="164">
        <f t="shared" si="38"/>
        <v>0</v>
      </c>
      <c r="U72" s="156">
        <v>0</v>
      </c>
      <c r="V72" s="163">
        <f t="shared" si="39"/>
        <v>0</v>
      </c>
      <c r="W72" s="162">
        <f t="shared" si="40"/>
        <v>0</v>
      </c>
      <c r="X72" s="156">
        <f t="shared" si="41"/>
        <v>0</v>
      </c>
      <c r="Y72" s="163">
        <f t="shared" si="42"/>
        <v>0</v>
      </c>
    </row>
    <row r="73" spans="1:25" s="55" customFormat="1" ht="32.1" customHeight="1">
      <c r="A73" s="165" t="str">
        <f>ADAPTAÇÕES!A74</f>
        <v>5.10</v>
      </c>
      <c r="B73" s="155" t="str">
        <f>ADAPTAÇÕES!B74</f>
        <v>44.01.240</v>
      </c>
      <c r="C73" s="212" t="str">
        <f>ADAPTAÇÕES!C74</f>
        <v>Lavatório em louça com coluna suspensa</v>
      </c>
      <c r="D73" s="155" t="str">
        <f>ADAPTAÇÕES!D74</f>
        <v>UN</v>
      </c>
      <c r="E73" s="410">
        <f>ADAPTAÇÕES!E74</f>
        <v>2</v>
      </c>
      <c r="F73" s="158">
        <f>ADAPTAÇÕES!H74</f>
        <v>466.29</v>
      </c>
      <c r="G73" s="159">
        <f>ADAPTAÇÕES!K74</f>
        <v>932.58</v>
      </c>
      <c r="H73" s="160"/>
      <c r="I73" s="293"/>
      <c r="J73" s="293"/>
      <c r="K73" s="295"/>
      <c r="L73" s="290"/>
      <c r="M73" s="291"/>
      <c r="N73" s="296"/>
      <c r="O73" s="293"/>
      <c r="P73" s="161"/>
      <c r="Q73" s="162">
        <f>'MEDIÇÃO 2'!W73</f>
        <v>0</v>
      </c>
      <c r="R73" s="410">
        <f>'MEDIÇÃO 2'!X73</f>
        <v>0</v>
      </c>
      <c r="S73" s="410">
        <f>'MEDIÇÃO 2'!Y73</f>
        <v>0</v>
      </c>
      <c r="T73" s="164">
        <f t="shared" si="38"/>
        <v>0</v>
      </c>
      <c r="U73" s="156">
        <v>0</v>
      </c>
      <c r="V73" s="163">
        <f t="shared" si="39"/>
        <v>0</v>
      </c>
      <c r="W73" s="162">
        <f t="shared" si="40"/>
        <v>0</v>
      </c>
      <c r="X73" s="156">
        <f t="shared" si="41"/>
        <v>0</v>
      </c>
      <c r="Y73" s="163">
        <f t="shared" si="42"/>
        <v>0</v>
      </c>
    </row>
    <row r="74" spans="1:25" s="55" customFormat="1" ht="32.1" customHeight="1">
      <c r="A74" s="165" t="str">
        <f>ADAPTAÇÕES!A75</f>
        <v>5.11</v>
      </c>
      <c r="B74" s="155" t="str">
        <f>ADAPTAÇÕES!B75</f>
        <v>44.03.645</v>
      </c>
      <c r="C74" s="212" t="str">
        <f>ADAPTAÇÕES!C75</f>
        <v>Torneira para bancada automática, acionamento hidromecânico, em latão cromado, DN= 1/2´ou 3/4´</v>
      </c>
      <c r="D74" s="155" t="str">
        <f>ADAPTAÇÕES!D75</f>
        <v>UN</v>
      </c>
      <c r="E74" s="410">
        <f>ADAPTAÇÕES!E75</f>
        <v>3</v>
      </c>
      <c r="F74" s="158">
        <f>ADAPTAÇÕES!H75</f>
        <v>138.06</v>
      </c>
      <c r="G74" s="159">
        <f>ADAPTAÇÕES!K75</f>
        <v>414.18</v>
      </c>
      <c r="H74" s="160">
        <f>G74/$G$118</f>
        <v>0.46582090559416967</v>
      </c>
      <c r="I74" s="293"/>
      <c r="J74" s="293"/>
      <c r="K74" s="295"/>
      <c r="L74" s="290">
        <f>G74/$G$30</f>
        <v>0.8950763023481221</v>
      </c>
      <c r="M74" s="291"/>
      <c r="N74" s="296"/>
      <c r="O74" s="293"/>
      <c r="P74" s="161">
        <f aca="true" t="shared" si="46" ref="P74:P75">G74*1.2</f>
        <v>497.01599999999996</v>
      </c>
      <c r="Q74" s="162">
        <f>'MEDIÇÃO 2'!W74</f>
        <v>0</v>
      </c>
      <c r="R74" s="410">
        <f>'MEDIÇÃO 2'!X74</f>
        <v>0</v>
      </c>
      <c r="S74" s="410">
        <f>'MEDIÇÃO 2'!Y74</f>
        <v>0</v>
      </c>
      <c r="T74" s="164">
        <f t="shared" si="38"/>
        <v>0</v>
      </c>
      <c r="U74" s="156">
        <v>0</v>
      </c>
      <c r="V74" s="163">
        <f t="shared" si="39"/>
        <v>0</v>
      </c>
      <c r="W74" s="162">
        <f t="shared" si="40"/>
        <v>0</v>
      </c>
      <c r="X74" s="156">
        <f t="shared" si="41"/>
        <v>0</v>
      </c>
      <c r="Y74" s="163">
        <f t="shared" si="42"/>
        <v>0</v>
      </c>
    </row>
    <row r="75" spans="1:25" s="55" customFormat="1" ht="32.1" customHeight="1">
      <c r="A75" s="165" t="str">
        <f>ADAPTAÇÕES!A76</f>
        <v>5.12</v>
      </c>
      <c r="B75" s="155" t="str">
        <f>ADAPTAÇÕES!B76</f>
        <v>44.20.620</v>
      </c>
      <c r="C75" s="212" t="str">
        <f>ADAPTAÇÕES!C76</f>
        <v>Válvula americana</v>
      </c>
      <c r="D75" s="155" t="str">
        <f>ADAPTAÇÕES!D76</f>
        <v>UN</v>
      </c>
      <c r="E75" s="410">
        <f>ADAPTAÇÕES!E76</f>
        <v>3</v>
      </c>
      <c r="F75" s="158">
        <f>ADAPTAÇÕES!H76</f>
        <v>55.62</v>
      </c>
      <c r="G75" s="159">
        <f>ADAPTAÇÕES!K76</f>
        <v>166.85999999999999</v>
      </c>
      <c r="H75" s="160">
        <f>G75/$G$118</f>
        <v>0.18766448478304878</v>
      </c>
      <c r="I75" s="293"/>
      <c r="J75" s="293"/>
      <c r="K75" s="295"/>
      <c r="L75" s="297"/>
      <c r="M75" s="290">
        <f>G75/$G$30</f>
        <v>0.3605978845183438</v>
      </c>
      <c r="N75" s="291"/>
      <c r="O75" s="293"/>
      <c r="P75" s="161">
        <f t="shared" si="46"/>
        <v>200.23199999999997</v>
      </c>
      <c r="Q75" s="162">
        <f>'MEDIÇÃO 2'!W75</f>
        <v>0</v>
      </c>
      <c r="R75" s="410">
        <f>'MEDIÇÃO 2'!X75</f>
        <v>0</v>
      </c>
      <c r="S75" s="410">
        <f>'MEDIÇÃO 2'!Y75</f>
        <v>0</v>
      </c>
      <c r="T75" s="164">
        <f t="shared" si="38"/>
        <v>0</v>
      </c>
      <c r="U75" s="156">
        <v>0</v>
      </c>
      <c r="V75" s="163">
        <f t="shared" si="39"/>
        <v>0</v>
      </c>
      <c r="W75" s="162">
        <f t="shared" si="40"/>
        <v>0</v>
      </c>
      <c r="X75" s="156">
        <f t="shared" si="41"/>
        <v>0</v>
      </c>
      <c r="Y75" s="163">
        <f t="shared" si="42"/>
        <v>0</v>
      </c>
    </row>
    <row r="76" spans="1:25" s="55" customFormat="1" ht="32.1" customHeight="1">
      <c r="A76" s="165" t="str">
        <f>ADAPTAÇÕES!A77</f>
        <v>5.13</v>
      </c>
      <c r="B76" s="155" t="str">
        <f>ADAPTAÇÕES!B77</f>
        <v>44.20.010</v>
      </c>
      <c r="C76" s="212" t="str">
        <f>ADAPTAÇÕES!C77</f>
        <v>Sifão plástico sanfonado universal de 1´</v>
      </c>
      <c r="D76" s="155" t="str">
        <f>ADAPTAÇÕES!D77</f>
        <v>UN</v>
      </c>
      <c r="E76" s="410">
        <f>ADAPTAÇÕES!E77</f>
        <v>3</v>
      </c>
      <c r="F76" s="158">
        <f>ADAPTAÇÕES!H77</f>
        <v>29.31</v>
      </c>
      <c r="G76" s="159">
        <f>ADAPTAÇÕES!K77</f>
        <v>87.92999999999999</v>
      </c>
      <c r="H76" s="160"/>
      <c r="I76" s="293"/>
      <c r="J76" s="293"/>
      <c r="K76" s="295"/>
      <c r="L76" s="297"/>
      <c r="M76" s="290"/>
      <c r="N76" s="291"/>
      <c r="O76" s="293"/>
      <c r="P76" s="161"/>
      <c r="Q76" s="162">
        <f>'MEDIÇÃO 2'!W76</f>
        <v>0</v>
      </c>
      <c r="R76" s="410">
        <f>'MEDIÇÃO 2'!X76</f>
        <v>0</v>
      </c>
      <c r="S76" s="410">
        <f>'MEDIÇÃO 2'!Y76</f>
        <v>0</v>
      </c>
      <c r="T76" s="164">
        <f t="shared" si="38"/>
        <v>0</v>
      </c>
      <c r="U76" s="156">
        <v>0</v>
      </c>
      <c r="V76" s="163">
        <f t="shared" si="39"/>
        <v>0</v>
      </c>
      <c r="W76" s="162">
        <f t="shared" si="40"/>
        <v>0</v>
      </c>
      <c r="X76" s="156">
        <f t="shared" si="41"/>
        <v>0</v>
      </c>
      <c r="Y76" s="163">
        <f t="shared" si="42"/>
        <v>0</v>
      </c>
    </row>
    <row r="77" spans="1:25" s="55" customFormat="1" ht="32.1" customHeight="1">
      <c r="A77" s="165" t="str">
        <f>ADAPTAÇÕES!A78</f>
        <v>5.14</v>
      </c>
      <c r="B77" s="155" t="str">
        <f>ADAPTAÇÕES!B78</f>
        <v>46.01.020</v>
      </c>
      <c r="C77" s="212" t="str">
        <f>ADAPTAÇÕES!C78</f>
        <v>Tubo de PVC rígido soldável marrom, DN= 25 mm, (3/4´), inclusive conexões</v>
      </c>
      <c r="D77" s="155" t="str">
        <f>ADAPTAÇÕES!D78</f>
        <v>M</v>
      </c>
      <c r="E77" s="410">
        <f>ADAPTAÇÕES!E78</f>
        <v>15</v>
      </c>
      <c r="F77" s="158">
        <f>ADAPTAÇÕES!H78</f>
        <v>25.9</v>
      </c>
      <c r="G77" s="159">
        <f>ADAPTAÇÕES!K78</f>
        <v>388.5</v>
      </c>
      <c r="H77" s="160">
        <f>G77/$G$118</f>
        <v>0.43693906471421823</v>
      </c>
      <c r="I77" s="293"/>
      <c r="J77" s="293"/>
      <c r="K77" s="295"/>
      <c r="L77" s="297"/>
      <c r="M77" s="290">
        <f>G77/$G$30</f>
        <v>0.8395797562949574</v>
      </c>
      <c r="N77" s="291"/>
      <c r="O77" s="293"/>
      <c r="P77" s="161">
        <f aca="true" t="shared" si="47" ref="P77">G77*1.2</f>
        <v>466.2</v>
      </c>
      <c r="Q77" s="162">
        <f>'MEDIÇÃO 2'!W77</f>
        <v>0</v>
      </c>
      <c r="R77" s="410">
        <f>'MEDIÇÃO 2'!X77</f>
        <v>0</v>
      </c>
      <c r="S77" s="410">
        <f>'MEDIÇÃO 2'!Y77</f>
        <v>0</v>
      </c>
      <c r="T77" s="164">
        <f t="shared" si="38"/>
        <v>0</v>
      </c>
      <c r="U77" s="156">
        <v>0</v>
      </c>
      <c r="V77" s="163">
        <f t="shared" si="39"/>
        <v>0</v>
      </c>
      <c r="W77" s="162">
        <f t="shared" si="40"/>
        <v>0</v>
      </c>
      <c r="X77" s="156">
        <f t="shared" si="41"/>
        <v>0</v>
      </c>
      <c r="Y77" s="163">
        <f t="shared" si="42"/>
        <v>0</v>
      </c>
    </row>
    <row r="78" spans="1:25" s="55" customFormat="1" ht="32.1" customHeight="1">
      <c r="A78" s="165" t="str">
        <f>ADAPTAÇÕES!A79</f>
        <v>5.15</v>
      </c>
      <c r="B78" s="155" t="str">
        <f>ADAPTAÇÕES!B79</f>
        <v>46.02.070</v>
      </c>
      <c r="C78" s="212" t="str">
        <f>ADAPTAÇÕES!C79</f>
        <v>Tubo de PVC rígido branco PxB com virola e anel de borracha, linha esgoto série normal, DN= 100 mm, inclusive conexões</v>
      </c>
      <c r="D78" s="155" t="str">
        <f>ADAPTAÇÕES!D79</f>
        <v>M</v>
      </c>
      <c r="E78" s="410">
        <f>ADAPTAÇÕES!E79</f>
        <v>15</v>
      </c>
      <c r="F78" s="158">
        <f>ADAPTAÇÕES!H79</f>
        <v>66.82</v>
      </c>
      <c r="G78" s="159">
        <f>ADAPTAÇÕES!K79</f>
        <v>1002.3</v>
      </c>
      <c r="H78" s="160"/>
      <c r="I78" s="293"/>
      <c r="J78" s="293"/>
      <c r="K78" s="295"/>
      <c r="L78" s="290"/>
      <c r="M78" s="291"/>
      <c r="N78" s="296"/>
      <c r="O78" s="293"/>
      <c r="P78" s="161"/>
      <c r="Q78" s="162">
        <f>'MEDIÇÃO 2'!W78</f>
        <v>0</v>
      </c>
      <c r="R78" s="410">
        <f>'MEDIÇÃO 2'!X78</f>
        <v>0</v>
      </c>
      <c r="S78" s="410">
        <f>'MEDIÇÃO 2'!Y78</f>
        <v>0</v>
      </c>
      <c r="T78" s="164">
        <f t="shared" si="38"/>
        <v>0</v>
      </c>
      <c r="U78" s="156">
        <v>0</v>
      </c>
      <c r="V78" s="163">
        <f t="shared" si="39"/>
        <v>0</v>
      </c>
      <c r="W78" s="162">
        <f t="shared" si="40"/>
        <v>0</v>
      </c>
      <c r="X78" s="156">
        <f t="shared" si="41"/>
        <v>0</v>
      </c>
      <c r="Y78" s="163">
        <f t="shared" si="42"/>
        <v>0</v>
      </c>
    </row>
    <row r="79" spans="1:25" s="55" customFormat="1" ht="32.1" customHeight="1">
      <c r="A79" s="165" t="str">
        <f>ADAPTAÇÕES!A80</f>
        <v>5.16</v>
      </c>
      <c r="B79" s="155" t="str">
        <f>ADAPTAÇÕES!B80</f>
        <v>49.01.030</v>
      </c>
      <c r="C79" s="212" t="str">
        <f>ADAPTAÇÕES!C80</f>
        <v>Caixa sifonada de PVC rígido de 150 x 150 x 50 mm, com grelha</v>
      </c>
      <c r="D79" s="155" t="str">
        <f>ADAPTAÇÕES!D80</f>
        <v>UN</v>
      </c>
      <c r="E79" s="410">
        <f>ADAPTAÇÕES!E80</f>
        <v>6</v>
      </c>
      <c r="F79" s="158">
        <f>ADAPTAÇÕES!H80</f>
        <v>97.24</v>
      </c>
      <c r="G79" s="159">
        <f>ADAPTAÇÕES!K80</f>
        <v>583.4399999999999</v>
      </c>
      <c r="H79" s="160">
        <f>G79/$G$118</f>
        <v>0.6561846278426344</v>
      </c>
      <c r="I79" s="293"/>
      <c r="J79" s="293"/>
      <c r="K79" s="295"/>
      <c r="L79" s="290">
        <f>G79/$G$30</f>
        <v>1.2608607799555467</v>
      </c>
      <c r="M79" s="291"/>
      <c r="N79" s="296"/>
      <c r="O79" s="293"/>
      <c r="P79" s="161">
        <f aca="true" t="shared" si="48" ref="P79:P80">G79*1.2</f>
        <v>700.1279999999999</v>
      </c>
      <c r="Q79" s="162">
        <f>'MEDIÇÃO 2'!W79</f>
        <v>0</v>
      </c>
      <c r="R79" s="410">
        <f>'MEDIÇÃO 2'!X79</f>
        <v>0</v>
      </c>
      <c r="S79" s="410">
        <f>'MEDIÇÃO 2'!Y79</f>
        <v>0</v>
      </c>
      <c r="T79" s="164">
        <f t="shared" si="38"/>
        <v>0</v>
      </c>
      <c r="U79" s="156">
        <v>0</v>
      </c>
      <c r="V79" s="163">
        <f t="shared" si="39"/>
        <v>0</v>
      </c>
      <c r="W79" s="162">
        <f t="shared" si="40"/>
        <v>0</v>
      </c>
      <c r="X79" s="156">
        <f t="shared" si="41"/>
        <v>0</v>
      </c>
      <c r="Y79" s="163">
        <f t="shared" si="42"/>
        <v>0</v>
      </c>
    </row>
    <row r="80" spans="1:25" s="55" customFormat="1" ht="32.1" customHeight="1">
      <c r="A80" s="165" t="str">
        <f>ADAPTAÇÕES!A81</f>
        <v>5.17</v>
      </c>
      <c r="B80" s="155" t="str">
        <f>ADAPTAÇÕES!B81</f>
        <v>44.03.470</v>
      </c>
      <c r="C80" s="212" t="str">
        <f>ADAPTAÇÕES!C81</f>
        <v>Torneira de parede para pia com bica móvel e arejador, em latão fundido cromado</v>
      </c>
      <c r="D80" s="155" t="str">
        <f>ADAPTAÇÕES!D81</f>
        <v>UN</v>
      </c>
      <c r="E80" s="410">
        <f>ADAPTAÇÕES!E81</f>
        <v>1</v>
      </c>
      <c r="F80" s="158">
        <f>ADAPTAÇÕES!H81</f>
        <v>87.45</v>
      </c>
      <c r="G80" s="159">
        <f>ADAPTAÇÕES!K81</f>
        <v>87.45</v>
      </c>
      <c r="H80" s="160">
        <f>G80/$G$118</f>
        <v>0.09835346514609623</v>
      </c>
      <c r="I80" s="293"/>
      <c r="J80" s="293"/>
      <c r="K80" s="295"/>
      <c r="L80" s="297"/>
      <c r="M80" s="290">
        <f>G80/$G$30</f>
        <v>0.1889864856833823</v>
      </c>
      <c r="N80" s="291"/>
      <c r="O80" s="293"/>
      <c r="P80" s="161">
        <f t="shared" si="48"/>
        <v>104.94</v>
      </c>
      <c r="Q80" s="162">
        <f>'MEDIÇÃO 2'!W80</f>
        <v>0</v>
      </c>
      <c r="R80" s="410">
        <f>'MEDIÇÃO 2'!X80</f>
        <v>0</v>
      </c>
      <c r="S80" s="410">
        <f>'MEDIÇÃO 2'!Y80</f>
        <v>0</v>
      </c>
      <c r="T80" s="164">
        <f t="shared" si="38"/>
        <v>0</v>
      </c>
      <c r="U80" s="156">
        <v>0</v>
      </c>
      <c r="V80" s="163">
        <f t="shared" si="39"/>
        <v>0</v>
      </c>
      <c r="W80" s="162">
        <f t="shared" si="40"/>
        <v>0</v>
      </c>
      <c r="X80" s="156">
        <f t="shared" si="41"/>
        <v>0</v>
      </c>
      <c r="Y80" s="163">
        <f t="shared" si="42"/>
        <v>0</v>
      </c>
    </row>
    <row r="81" spans="1:25" s="55" customFormat="1" ht="32.1" customHeight="1">
      <c r="A81" s="165" t="str">
        <f>ADAPTAÇÕES!A82</f>
        <v>5.18</v>
      </c>
      <c r="B81" s="155" t="str">
        <f>ADAPTAÇÕES!B82</f>
        <v>44.03.180</v>
      </c>
      <c r="C81" s="212" t="str">
        <f>ADAPTAÇÕES!C82</f>
        <v>Dispenser toalheiro em ABS, para folhas</v>
      </c>
      <c r="D81" s="155" t="str">
        <f>ADAPTAÇÕES!D82</f>
        <v>UN</v>
      </c>
      <c r="E81" s="410">
        <f>ADAPTAÇÕES!E82</f>
        <v>3</v>
      </c>
      <c r="F81" s="158">
        <f>ADAPTAÇÕES!H82</f>
        <v>63.18</v>
      </c>
      <c r="G81" s="159">
        <f>ADAPTAÇÕES!K82</f>
        <v>189.54</v>
      </c>
      <c r="H81" s="160"/>
      <c r="I81" s="293"/>
      <c r="J81" s="293"/>
      <c r="K81" s="295"/>
      <c r="L81" s="297"/>
      <c r="M81" s="290"/>
      <c r="N81" s="291"/>
      <c r="O81" s="293"/>
      <c r="P81" s="161"/>
      <c r="Q81" s="162">
        <f>'MEDIÇÃO 2'!W81</f>
        <v>0</v>
      </c>
      <c r="R81" s="410">
        <f>'MEDIÇÃO 2'!X81</f>
        <v>0</v>
      </c>
      <c r="S81" s="410">
        <f>'MEDIÇÃO 2'!Y81</f>
        <v>0</v>
      </c>
      <c r="T81" s="164">
        <f t="shared" si="38"/>
        <v>0</v>
      </c>
      <c r="U81" s="156">
        <v>0</v>
      </c>
      <c r="V81" s="163">
        <f t="shared" si="39"/>
        <v>0</v>
      </c>
      <c r="W81" s="162">
        <f t="shared" si="40"/>
        <v>0</v>
      </c>
      <c r="X81" s="156">
        <f t="shared" si="41"/>
        <v>0</v>
      </c>
      <c r="Y81" s="163">
        <f t="shared" si="42"/>
        <v>0</v>
      </c>
    </row>
    <row r="82" spans="1:25" s="55" customFormat="1" ht="32.1" customHeight="1">
      <c r="A82" s="165" t="str">
        <f>ADAPTAÇÕES!A83</f>
        <v>5.19</v>
      </c>
      <c r="B82" s="155" t="str">
        <f>ADAPTAÇÕES!B83</f>
        <v>38.20.040</v>
      </c>
      <c r="C82" s="212" t="str">
        <f>ADAPTAÇÕES!C83</f>
        <v>Recolocação de eletrodutos</v>
      </c>
      <c r="D82" s="155" t="str">
        <f>ADAPTAÇÕES!D83</f>
        <v>M</v>
      </c>
      <c r="E82" s="410">
        <f>ADAPTAÇÕES!E83</f>
        <v>20</v>
      </c>
      <c r="F82" s="158">
        <f>ADAPTAÇÕES!H83</f>
        <v>36.39</v>
      </c>
      <c r="G82" s="159">
        <f>ADAPTAÇÕES!K83</f>
        <v>727.8</v>
      </c>
      <c r="H82" s="160">
        <f>G82/$G$118</f>
        <v>0.818543761387408</v>
      </c>
      <c r="I82" s="293"/>
      <c r="J82" s="293"/>
      <c r="K82" s="295"/>
      <c r="L82" s="297"/>
      <c r="M82" s="290">
        <f>G82/$G$30</f>
        <v>1.572834354263758</v>
      </c>
      <c r="N82" s="291"/>
      <c r="O82" s="293"/>
      <c r="P82" s="161">
        <f aca="true" t="shared" si="49" ref="P82">G82*1.2</f>
        <v>873.3599999999999</v>
      </c>
      <c r="Q82" s="162">
        <f>'MEDIÇÃO 2'!W82</f>
        <v>0</v>
      </c>
      <c r="R82" s="410">
        <f>'MEDIÇÃO 2'!X82</f>
        <v>0</v>
      </c>
      <c r="S82" s="410">
        <f>'MEDIÇÃO 2'!Y82</f>
        <v>0</v>
      </c>
      <c r="T82" s="164">
        <f aca="true" t="shared" si="50" ref="T82">U82/E82</f>
        <v>0</v>
      </c>
      <c r="U82" s="156">
        <v>0</v>
      </c>
      <c r="V82" s="163">
        <f aca="true" t="shared" si="51" ref="V82">U82*F82</f>
        <v>0</v>
      </c>
      <c r="W82" s="162">
        <f aca="true" t="shared" si="52" ref="W82">T82+Q82</f>
        <v>0</v>
      </c>
      <c r="X82" s="156">
        <f aca="true" t="shared" si="53" ref="X82">R82+U82</f>
        <v>0</v>
      </c>
      <c r="Y82" s="163">
        <f aca="true" t="shared" si="54" ref="Y82">V82+S82</f>
        <v>0</v>
      </c>
    </row>
    <row r="83" spans="1:25" s="55" customFormat="1" ht="47.1" customHeight="1">
      <c r="A83" s="165" t="str">
        <f>ADAPTAÇÕES!A84</f>
        <v>5.20</v>
      </c>
      <c r="B83" s="155" t="str">
        <f>ADAPTAÇÕES!B84</f>
        <v>COTAÇÃO</v>
      </c>
      <c r="C83" s="212" t="str">
        <f>ADAPTAÇÕES!C84</f>
        <v>Pia de cozinha com tampo em aço inox de 0,52 x 1,80 m. com 1 cuba, incluso válvula, torneira de mesa com bica alta, engate flexível e sifão e um armário de aço com gavetas e portas na cor branca com pés</v>
      </c>
      <c r="D83" s="155" t="str">
        <f>ADAPTAÇÕES!D84</f>
        <v>UN</v>
      </c>
      <c r="E83" s="410">
        <f>ADAPTAÇÕES!E84</f>
        <v>1</v>
      </c>
      <c r="F83" s="158">
        <f>ADAPTAÇÕES!H84</f>
        <v>1500</v>
      </c>
      <c r="G83" s="159">
        <f>ADAPTAÇÕES!K84</f>
        <v>1500</v>
      </c>
      <c r="H83" s="160">
        <f>G83/$G$118</f>
        <v>1.6870234158850126</v>
      </c>
      <c r="I83" s="293"/>
      <c r="J83" s="293"/>
      <c r="K83" s="295"/>
      <c r="L83" s="297"/>
      <c r="M83" s="290">
        <f>G83/$G$30</f>
        <v>3.2416206806755112</v>
      </c>
      <c r="N83" s="291"/>
      <c r="O83" s="293"/>
      <c r="P83" s="161">
        <f aca="true" t="shared" si="55" ref="P83">G83*1.2</f>
        <v>1800</v>
      </c>
      <c r="Q83" s="162">
        <f>'MEDIÇÃO 2'!W83</f>
        <v>0</v>
      </c>
      <c r="R83" s="410">
        <f>'MEDIÇÃO 2'!X83</f>
        <v>0</v>
      </c>
      <c r="S83" s="410">
        <f>'MEDIÇÃO 2'!Y83</f>
        <v>0</v>
      </c>
      <c r="T83" s="164">
        <f t="shared" si="38"/>
        <v>0</v>
      </c>
      <c r="U83" s="156">
        <v>0</v>
      </c>
      <c r="V83" s="163">
        <f t="shared" si="39"/>
        <v>0</v>
      </c>
      <c r="W83" s="162">
        <f t="shared" si="40"/>
        <v>0</v>
      </c>
      <c r="X83" s="156">
        <f t="shared" si="41"/>
        <v>0</v>
      </c>
      <c r="Y83" s="163">
        <f t="shared" si="42"/>
        <v>0</v>
      </c>
    </row>
    <row r="84" spans="1:25" s="55" customFormat="1" ht="32.1" customHeight="1">
      <c r="A84" s="360"/>
      <c r="B84" s="373"/>
      <c r="C84" s="339" t="s">
        <v>7520</v>
      </c>
      <c r="D84" s="361" t="str">
        <f>A63</f>
        <v>5.</v>
      </c>
      <c r="E84" s="374"/>
      <c r="F84" s="375"/>
      <c r="G84" s="343">
        <f>SUM(G64:G83)</f>
        <v>10922.900000000001</v>
      </c>
      <c r="H84" s="160"/>
      <c r="I84" s="293"/>
      <c r="J84" s="293"/>
      <c r="K84" s="295"/>
      <c r="L84" s="290"/>
      <c r="M84" s="291"/>
      <c r="N84" s="296"/>
      <c r="O84" s="293"/>
      <c r="P84" s="161"/>
      <c r="Q84" s="348">
        <f>S84/G84</f>
        <v>0</v>
      </c>
      <c r="R84" s="173"/>
      <c r="S84" s="343">
        <f>SUM(S64:S83)</f>
        <v>0</v>
      </c>
      <c r="T84" s="348">
        <f>V84/G84</f>
        <v>0</v>
      </c>
      <c r="U84" s="173"/>
      <c r="V84" s="343">
        <f>SUBTOTAL(9,V64:V83)</f>
        <v>0</v>
      </c>
      <c r="W84" s="349">
        <f>Q84+T84</f>
        <v>0</v>
      </c>
      <c r="X84" s="341"/>
      <c r="Y84" s="350">
        <f>S84+V84</f>
        <v>0</v>
      </c>
    </row>
    <row r="85" spans="1:25" s="55" customFormat="1" ht="33.95" customHeight="1">
      <c r="A85" s="147"/>
      <c r="B85" s="148"/>
      <c r="C85" s="174"/>
      <c r="D85" s="175"/>
      <c r="E85" s="177"/>
      <c r="F85" s="178"/>
      <c r="G85" s="179"/>
      <c r="H85" s="160">
        <f>G85/$G$118</f>
        <v>0</v>
      </c>
      <c r="I85" s="293"/>
      <c r="J85" s="293"/>
      <c r="K85" s="295"/>
      <c r="L85" s="290">
        <f>G85/$G$30</f>
        <v>0</v>
      </c>
      <c r="M85" s="291"/>
      <c r="N85" s="296"/>
      <c r="O85" s="293"/>
      <c r="P85" s="161">
        <f aca="true" t="shared" si="56" ref="P85:P86">G85*1.2</f>
        <v>0</v>
      </c>
      <c r="Q85" s="299"/>
      <c r="S85" s="300"/>
      <c r="T85" s="299"/>
      <c r="V85" s="300"/>
      <c r="W85" s="299"/>
      <c r="Y85" s="300"/>
    </row>
    <row r="86" spans="1:25" s="55" customFormat="1" ht="17.1" customHeight="1">
      <c r="A86" s="308" t="str">
        <f>ADAPTAÇÕES!A87</f>
        <v>6.</v>
      </c>
      <c r="B86" s="309"/>
      <c r="C86" s="310" t="str">
        <f>ADAPTAÇÕES!C87</f>
        <v>PISO TÁTIL</v>
      </c>
      <c r="D86" s="311"/>
      <c r="E86" s="329"/>
      <c r="F86" s="330"/>
      <c r="G86" s="331"/>
      <c r="H86" s="160">
        <f>G86/$G$118</f>
        <v>0</v>
      </c>
      <c r="I86" s="293"/>
      <c r="J86" s="293"/>
      <c r="K86" s="295"/>
      <c r="L86" s="297"/>
      <c r="M86" s="290">
        <f>G86/$G$30</f>
        <v>0</v>
      </c>
      <c r="N86" s="291"/>
      <c r="O86" s="293"/>
      <c r="P86" s="161">
        <f t="shared" si="56"/>
        <v>0</v>
      </c>
      <c r="Q86" s="334"/>
      <c r="R86" s="335"/>
      <c r="S86" s="336"/>
      <c r="T86" s="334"/>
      <c r="U86" s="335"/>
      <c r="V86" s="336"/>
      <c r="W86" s="334"/>
      <c r="X86" s="335"/>
      <c r="Y86" s="336"/>
    </row>
    <row r="87" spans="1:25" s="55" customFormat="1" ht="32.1" customHeight="1">
      <c r="A87" s="165" t="str">
        <f>ADAPTAÇÕES!A88</f>
        <v>6.01</v>
      </c>
      <c r="B87" s="281" t="str">
        <f>ADAPTAÇÕES!B88</f>
        <v>38181</v>
      </c>
      <c r="C87" s="212" t="str">
        <f>ADAPTAÇÕES!C88</f>
        <v>PISO TATIL ALERTA OU DIRECIONAL, DE BORRACHA, COLORIDO, 25 X 25 CM, E = 5 MM, PARA COLA</v>
      </c>
      <c r="D87" s="155" t="str">
        <f>ADAPTAÇÕES!D88</f>
        <v>M2</v>
      </c>
      <c r="E87" s="410">
        <f>ADAPTAÇÕES!E88</f>
        <v>8.12</v>
      </c>
      <c r="F87" s="158">
        <f>ADAPTAÇÕES!H88</f>
        <v>212.87</v>
      </c>
      <c r="G87" s="159">
        <f>ADAPTAÇÕES!K88</f>
        <v>1728.5043999999998</v>
      </c>
      <c r="H87" s="160"/>
      <c r="I87" s="293"/>
      <c r="J87" s="293"/>
      <c r="K87" s="295"/>
      <c r="L87" s="297"/>
      <c r="M87" s="290"/>
      <c r="N87" s="291"/>
      <c r="O87" s="293"/>
      <c r="P87" s="161"/>
      <c r="Q87" s="162">
        <f>'MEDIÇÃO 2'!W87</f>
        <v>0</v>
      </c>
      <c r="R87" s="410">
        <f>'MEDIÇÃO 2'!X87</f>
        <v>0</v>
      </c>
      <c r="S87" s="410">
        <f>'MEDIÇÃO 2'!Y87</f>
        <v>0</v>
      </c>
      <c r="T87" s="164">
        <f>U87/E87</f>
        <v>0</v>
      </c>
      <c r="U87" s="156">
        <v>0</v>
      </c>
      <c r="V87" s="163">
        <f aca="true" t="shared" si="57" ref="V87:V88">U87*F87</f>
        <v>0</v>
      </c>
      <c r="W87" s="162">
        <f aca="true" t="shared" si="58" ref="W87:W88">T87+Q87</f>
        <v>0</v>
      </c>
      <c r="X87" s="156">
        <f aca="true" t="shared" si="59" ref="X87:X88">R87+U87</f>
        <v>0</v>
      </c>
      <c r="Y87" s="163">
        <f aca="true" t="shared" si="60" ref="Y87:Y88">V87+S87</f>
        <v>0</v>
      </c>
    </row>
    <row r="88" spans="1:25" s="55" customFormat="1" ht="32.1" customHeight="1">
      <c r="A88" s="165" t="str">
        <f>ADAPTAÇÕES!A89</f>
        <v>6.02</v>
      </c>
      <c r="B88" s="281" t="str">
        <f>ADAPTAÇÕES!B89</f>
        <v>4791</v>
      </c>
      <c r="C88" s="212" t="str">
        <f>ADAPTAÇÕES!C89</f>
        <v>ADESIVO ACRILICO DE BASE AQUOSA / COLA DE CONTATO</v>
      </c>
      <c r="D88" s="155" t="str">
        <f>ADAPTAÇÕES!D89</f>
        <v>KG</v>
      </c>
      <c r="E88" s="410">
        <f>ADAPTAÇÕES!E89</f>
        <v>2.8</v>
      </c>
      <c r="F88" s="158">
        <f>ADAPTAÇÕES!H89</f>
        <v>42.74</v>
      </c>
      <c r="G88" s="159">
        <f>ADAPTAÇÕES!K89</f>
        <v>119.672</v>
      </c>
      <c r="H88" s="160">
        <f>G88/$G$118</f>
        <v>0.13459297748386082</v>
      </c>
      <c r="I88" s="293"/>
      <c r="J88" s="293"/>
      <c r="K88" s="295"/>
      <c r="L88" s="297"/>
      <c r="M88" s="290">
        <f>G88/$G$30</f>
        <v>0.2586208200651998</v>
      </c>
      <c r="N88" s="291"/>
      <c r="O88" s="293"/>
      <c r="P88" s="161">
        <f aca="true" t="shared" si="61" ref="P88">G88*1.2</f>
        <v>143.60639999999998</v>
      </c>
      <c r="Q88" s="162">
        <f>'MEDIÇÃO 2'!W88</f>
        <v>0</v>
      </c>
      <c r="R88" s="410">
        <f>'MEDIÇÃO 2'!X88</f>
        <v>0</v>
      </c>
      <c r="S88" s="410">
        <f>'MEDIÇÃO 2'!Y88</f>
        <v>0</v>
      </c>
      <c r="T88" s="164">
        <f>U88/E88</f>
        <v>0</v>
      </c>
      <c r="U88" s="156">
        <v>0</v>
      </c>
      <c r="V88" s="163">
        <f t="shared" si="57"/>
        <v>0</v>
      </c>
      <c r="W88" s="162">
        <f t="shared" si="58"/>
        <v>0</v>
      </c>
      <c r="X88" s="156">
        <f t="shared" si="59"/>
        <v>0</v>
      </c>
      <c r="Y88" s="163">
        <f t="shared" si="60"/>
        <v>0</v>
      </c>
    </row>
    <row r="89" spans="1:25" s="55" customFormat="1" ht="32.1" customHeight="1">
      <c r="A89" s="360"/>
      <c r="B89" s="373"/>
      <c r="C89" s="339" t="s">
        <v>7520</v>
      </c>
      <c r="D89" s="354" t="str">
        <f>A86</f>
        <v>6.</v>
      </c>
      <c r="E89" s="374"/>
      <c r="F89" s="375"/>
      <c r="G89" s="343">
        <f>SUM(G87:G88)</f>
        <v>1848.1763999999998</v>
      </c>
      <c r="H89" s="160"/>
      <c r="I89" s="293"/>
      <c r="J89" s="293"/>
      <c r="K89" s="295"/>
      <c r="L89" s="290"/>
      <c r="M89" s="291"/>
      <c r="N89" s="296"/>
      <c r="O89" s="293"/>
      <c r="P89" s="161"/>
      <c r="Q89" s="162">
        <f>'MEDIÇÃO 2'!W89</f>
        <v>0</v>
      </c>
      <c r="R89" s="410">
        <f>'MEDIÇÃO 2'!X89</f>
        <v>0</v>
      </c>
      <c r="S89" s="410">
        <f>'MEDIÇÃO 2'!Y89</f>
        <v>0</v>
      </c>
      <c r="T89" s="348">
        <f>V89/G89</f>
        <v>0</v>
      </c>
      <c r="U89" s="173"/>
      <c r="V89" s="343">
        <f>SUBTOTAL(9,V87:V88)</f>
        <v>0</v>
      </c>
      <c r="W89" s="349">
        <f>Q89+T89</f>
        <v>0</v>
      </c>
      <c r="X89" s="341"/>
      <c r="Y89" s="350">
        <f>S89+V89</f>
        <v>0</v>
      </c>
    </row>
    <row r="90" spans="1:25" s="55" customFormat="1" ht="17.1" customHeight="1">
      <c r="A90" s="147"/>
      <c r="B90" s="148"/>
      <c r="C90" s="174"/>
      <c r="D90" s="175"/>
      <c r="E90" s="177"/>
      <c r="F90" s="178"/>
      <c r="G90" s="179"/>
      <c r="H90" s="160">
        <f>G90/$G$118</f>
        <v>0</v>
      </c>
      <c r="I90" s="293"/>
      <c r="J90" s="293"/>
      <c r="K90" s="295"/>
      <c r="L90" s="290">
        <f>G90/$G$30</f>
        <v>0</v>
      </c>
      <c r="M90" s="291"/>
      <c r="N90" s="296"/>
      <c r="O90" s="293"/>
      <c r="P90" s="161">
        <f aca="true" t="shared" si="62" ref="P90:P91">G90*1.2</f>
        <v>0</v>
      </c>
      <c r="Q90" s="162"/>
      <c r="R90" s="156"/>
      <c r="S90" s="156"/>
      <c r="T90" s="299"/>
      <c r="V90" s="300"/>
      <c r="W90" s="299"/>
      <c r="Y90" s="300"/>
    </row>
    <row r="91" spans="1:25" s="55" customFormat="1" ht="17.1" customHeight="1">
      <c r="A91" s="308" t="str">
        <f>ADAPTAÇÕES!A92</f>
        <v>7.</v>
      </c>
      <c r="B91" s="309"/>
      <c r="C91" s="310" t="str">
        <f>ADAPTAÇÕES!C92</f>
        <v>PINTURA</v>
      </c>
      <c r="D91" s="311"/>
      <c r="E91" s="329"/>
      <c r="F91" s="330"/>
      <c r="G91" s="331"/>
      <c r="H91" s="160">
        <f>G91/$G$118</f>
        <v>0</v>
      </c>
      <c r="I91" s="293"/>
      <c r="J91" s="293"/>
      <c r="K91" s="295"/>
      <c r="L91" s="297"/>
      <c r="M91" s="290">
        <f>G91/$G$30</f>
        <v>0</v>
      </c>
      <c r="N91" s="291"/>
      <c r="O91" s="293"/>
      <c r="P91" s="161">
        <f t="shared" si="62"/>
        <v>0</v>
      </c>
      <c r="Q91" s="162"/>
      <c r="R91" s="156"/>
      <c r="S91" s="156"/>
      <c r="T91" s="334"/>
      <c r="U91" s="335"/>
      <c r="V91" s="336"/>
      <c r="W91" s="334"/>
      <c r="X91" s="335"/>
      <c r="Y91" s="336"/>
    </row>
    <row r="92" spans="1:25" s="55" customFormat="1" ht="32.1" customHeight="1">
      <c r="A92" s="165" t="str">
        <f>ADAPTAÇÕES!A93</f>
        <v>7.01</v>
      </c>
      <c r="B92" s="165" t="str">
        <f>ADAPTAÇÕES!B93</f>
        <v>6085</v>
      </c>
      <c r="C92" s="212" t="str">
        <f>ADAPTAÇÕES!C93</f>
        <v>SELADOR ACRILICO OPACO PREMIUM INTERIOR/EXTERIOR</v>
      </c>
      <c r="D92" s="155" t="str">
        <f>ADAPTAÇÕES!D93</f>
        <v>L</v>
      </c>
      <c r="E92" s="410">
        <f>ADAPTAÇÕES!E93</f>
        <v>120</v>
      </c>
      <c r="F92" s="158">
        <f>ADAPTAÇÕES!H93</f>
        <v>9.92</v>
      </c>
      <c r="G92" s="159">
        <f>ADAPTAÇÕES!K93</f>
        <v>1190.4</v>
      </c>
      <c r="H92" s="160"/>
      <c r="I92" s="293"/>
      <c r="J92" s="293"/>
      <c r="K92" s="295"/>
      <c r="L92" s="297"/>
      <c r="M92" s="290"/>
      <c r="N92" s="291"/>
      <c r="O92" s="293"/>
      <c r="P92" s="161"/>
      <c r="Q92" s="162">
        <f>'MEDIÇÃO 2'!W92</f>
        <v>0</v>
      </c>
      <c r="R92" s="410">
        <f>'MEDIÇÃO 2'!X92</f>
        <v>0</v>
      </c>
      <c r="S92" s="410">
        <f>'MEDIÇÃO 2'!Y92</f>
        <v>0</v>
      </c>
      <c r="T92" s="164">
        <f>U92/E92</f>
        <v>0</v>
      </c>
      <c r="U92" s="156">
        <v>0</v>
      </c>
      <c r="V92" s="163">
        <f aca="true" t="shared" si="63" ref="V92:V96">U92*F92</f>
        <v>0</v>
      </c>
      <c r="W92" s="162">
        <f aca="true" t="shared" si="64" ref="W92:W96">T92+Q92</f>
        <v>0</v>
      </c>
      <c r="X92" s="156">
        <f aca="true" t="shared" si="65" ref="X92:X96">R92+U92</f>
        <v>0</v>
      </c>
      <c r="Y92" s="163">
        <f aca="true" t="shared" si="66" ref="Y92:Y96">V92+S92</f>
        <v>0</v>
      </c>
    </row>
    <row r="93" spans="1:25" s="55" customFormat="1" ht="32.1" customHeight="1">
      <c r="A93" s="165" t="str">
        <f>ADAPTAÇÕES!A94</f>
        <v>7.02</v>
      </c>
      <c r="B93" s="165" t="str">
        <f>ADAPTAÇÕES!B94</f>
        <v>33.10.030</v>
      </c>
      <c r="C93" s="212" t="str">
        <f>ADAPTAÇÕES!C94</f>
        <v>Tinta acrílica antimofo em massa, inclusive preparo</v>
      </c>
      <c r="D93" s="155" t="str">
        <f>ADAPTAÇÕES!D94</f>
        <v>M2</v>
      </c>
      <c r="E93" s="410">
        <f>ADAPTAÇÕES!E94</f>
        <v>93.2</v>
      </c>
      <c r="F93" s="158">
        <f>ADAPTAÇÕES!H94</f>
        <v>24.78</v>
      </c>
      <c r="G93" s="159">
        <f>ADAPTAÇÕES!K94</f>
        <v>2309.496</v>
      </c>
      <c r="H93" s="160">
        <f>G93/$G$118</f>
        <v>2.597449220595182</v>
      </c>
      <c r="I93" s="293"/>
      <c r="J93" s="293"/>
      <c r="K93" s="295"/>
      <c r="L93" s="297"/>
      <c r="M93" s="290">
        <f>G93/$G$30</f>
        <v>4.99100666369158</v>
      </c>
      <c r="N93" s="291"/>
      <c r="O93" s="293"/>
      <c r="P93" s="161">
        <f aca="true" t="shared" si="67" ref="P93">G93*1.2</f>
        <v>2771.3952</v>
      </c>
      <c r="Q93" s="162">
        <f>'MEDIÇÃO 2'!W93</f>
        <v>0</v>
      </c>
      <c r="R93" s="410">
        <f>'MEDIÇÃO 2'!X93</f>
        <v>0</v>
      </c>
      <c r="S93" s="410">
        <f>'MEDIÇÃO 2'!Y93</f>
        <v>0</v>
      </c>
      <c r="T93" s="164">
        <f>U93/E93</f>
        <v>0</v>
      </c>
      <c r="U93" s="156">
        <v>0</v>
      </c>
      <c r="V93" s="163">
        <f t="shared" si="63"/>
        <v>0</v>
      </c>
      <c r="W93" s="162">
        <f t="shared" si="64"/>
        <v>0</v>
      </c>
      <c r="X93" s="156">
        <f t="shared" si="65"/>
        <v>0</v>
      </c>
      <c r="Y93" s="163">
        <f t="shared" si="66"/>
        <v>0</v>
      </c>
    </row>
    <row r="94" spans="1:25" s="55" customFormat="1" ht="32.1" customHeight="1">
      <c r="A94" s="165" t="str">
        <f>ADAPTAÇÕES!A95</f>
        <v>7.03</v>
      </c>
      <c r="B94" s="165" t="str">
        <f>ADAPTAÇÕES!B95</f>
        <v>33.02.080</v>
      </c>
      <c r="C94" s="212" t="str">
        <f>ADAPTAÇÕES!C95</f>
        <v>Massa corrida à base de resina acrílica</v>
      </c>
      <c r="D94" s="155" t="str">
        <f>ADAPTAÇÕES!D95</f>
        <v>M2</v>
      </c>
      <c r="E94" s="410">
        <f>ADAPTAÇÕES!E95</f>
        <v>93.2</v>
      </c>
      <c r="F94" s="158">
        <f>ADAPTAÇÕES!H95</f>
        <v>13.17</v>
      </c>
      <c r="G94" s="159">
        <f>ADAPTAÇÕES!K95</f>
        <v>1227.444</v>
      </c>
      <c r="H94" s="160"/>
      <c r="I94" s="293"/>
      <c r="J94" s="293"/>
      <c r="K94" s="295"/>
      <c r="L94" s="290"/>
      <c r="M94" s="291"/>
      <c r="N94" s="296"/>
      <c r="O94" s="293"/>
      <c r="P94" s="161"/>
      <c r="Q94" s="162">
        <f>'MEDIÇÃO 2'!W94</f>
        <v>0</v>
      </c>
      <c r="R94" s="410">
        <f>'MEDIÇÃO 2'!X94</f>
        <v>0</v>
      </c>
      <c r="S94" s="410">
        <f>'MEDIÇÃO 2'!Y94</f>
        <v>0</v>
      </c>
      <c r="T94" s="164">
        <f>U94/E94</f>
        <v>0</v>
      </c>
      <c r="U94" s="156">
        <v>0</v>
      </c>
      <c r="V94" s="163">
        <f t="shared" si="63"/>
        <v>0</v>
      </c>
      <c r="W94" s="162">
        <f t="shared" si="64"/>
        <v>0</v>
      </c>
      <c r="X94" s="156">
        <f t="shared" si="65"/>
        <v>0</v>
      </c>
      <c r="Y94" s="163">
        <f t="shared" si="66"/>
        <v>0</v>
      </c>
    </row>
    <row r="95" spans="1:25" s="55" customFormat="1" ht="32.1" customHeight="1">
      <c r="A95" s="165" t="str">
        <f>ADAPTAÇÕES!A96</f>
        <v>7.04</v>
      </c>
      <c r="B95" s="165" t="str">
        <f>ADAPTAÇÕES!B96</f>
        <v>33.10.010</v>
      </c>
      <c r="C95" s="212" t="str">
        <f>ADAPTAÇÕES!C96</f>
        <v>Tinta látex antimofo em massa, inclusive preparo</v>
      </c>
      <c r="D95" s="155" t="str">
        <f>ADAPTAÇÕES!D96</f>
        <v>M2</v>
      </c>
      <c r="E95" s="410">
        <f>ADAPTAÇÕES!E96</f>
        <v>234</v>
      </c>
      <c r="F95" s="158">
        <f>ADAPTAÇÕES!H96</f>
        <v>21.76</v>
      </c>
      <c r="G95" s="159">
        <f>ADAPTAÇÕES!K96</f>
        <v>5091.84</v>
      </c>
      <c r="H95" s="160">
        <f>G95/$G$118</f>
        <v>5.726702206626628</v>
      </c>
      <c r="I95" s="293"/>
      <c r="J95" s="293"/>
      <c r="K95" s="295"/>
      <c r="L95" s="290">
        <f>G95/$G$30</f>
        <v>11.003875897793863</v>
      </c>
      <c r="M95" s="291"/>
      <c r="N95" s="296"/>
      <c r="O95" s="293"/>
      <c r="P95" s="161">
        <f aca="true" t="shared" si="68" ref="P95:P96">G95*1.2</f>
        <v>6110.208</v>
      </c>
      <c r="Q95" s="162">
        <f>'MEDIÇÃO 2'!W95</f>
        <v>0</v>
      </c>
      <c r="R95" s="410">
        <f>'MEDIÇÃO 2'!X95</f>
        <v>0</v>
      </c>
      <c r="S95" s="410">
        <f>'MEDIÇÃO 2'!Y95</f>
        <v>0</v>
      </c>
      <c r="T95" s="164">
        <f>U95/E95</f>
        <v>0</v>
      </c>
      <c r="U95" s="156">
        <v>0</v>
      </c>
      <c r="V95" s="163">
        <f t="shared" si="63"/>
        <v>0</v>
      </c>
      <c r="W95" s="162">
        <f t="shared" si="64"/>
        <v>0</v>
      </c>
      <c r="X95" s="156">
        <f t="shared" si="65"/>
        <v>0</v>
      </c>
      <c r="Y95" s="163">
        <f t="shared" si="66"/>
        <v>0</v>
      </c>
    </row>
    <row r="96" spans="1:25" s="55" customFormat="1" ht="32.1" customHeight="1">
      <c r="A96" s="165" t="str">
        <f>ADAPTAÇÕES!A97</f>
        <v>7.05</v>
      </c>
      <c r="B96" s="165" t="str">
        <f>ADAPTAÇÕES!B97</f>
        <v>33.12.011</v>
      </c>
      <c r="C96" s="212" t="str">
        <f>ADAPTAÇÕES!C97</f>
        <v>Esmalte à base de água em madeira, inclusive preparo</v>
      </c>
      <c r="D96" s="155" t="str">
        <f>ADAPTAÇÕES!D97</f>
        <v>M2</v>
      </c>
      <c r="E96" s="410">
        <f>ADAPTAÇÕES!E97</f>
        <v>13.86</v>
      </c>
      <c r="F96" s="158">
        <f>ADAPTAÇÕES!H97</f>
        <v>36.67</v>
      </c>
      <c r="G96" s="159">
        <f>ADAPTAÇÕES!K97</f>
        <v>508.2462</v>
      </c>
      <c r="H96" s="160">
        <f>G96/$G$118</f>
        <v>0.5716154936230515</v>
      </c>
      <c r="I96" s="293"/>
      <c r="J96" s="293"/>
      <c r="K96" s="295"/>
      <c r="L96" s="297"/>
      <c r="M96" s="290">
        <f>G96/$G$30</f>
        <v>1.098360928529828</v>
      </c>
      <c r="N96" s="291"/>
      <c r="O96" s="293"/>
      <c r="P96" s="161">
        <f t="shared" si="68"/>
        <v>609.89544</v>
      </c>
      <c r="Q96" s="162">
        <f>'MEDIÇÃO 2'!W96</f>
        <v>0</v>
      </c>
      <c r="R96" s="410">
        <f>'MEDIÇÃO 2'!X96</f>
        <v>0</v>
      </c>
      <c r="S96" s="410">
        <f>'MEDIÇÃO 2'!Y96</f>
        <v>0</v>
      </c>
      <c r="T96" s="164">
        <f>U96/E96</f>
        <v>0</v>
      </c>
      <c r="U96" s="156">
        <v>0</v>
      </c>
      <c r="V96" s="163">
        <f t="shared" si="63"/>
        <v>0</v>
      </c>
      <c r="W96" s="162">
        <f t="shared" si="64"/>
        <v>0</v>
      </c>
      <c r="X96" s="156">
        <f t="shared" si="65"/>
        <v>0</v>
      </c>
      <c r="Y96" s="163">
        <f t="shared" si="66"/>
        <v>0</v>
      </c>
    </row>
    <row r="97" spans="1:25" s="55" customFormat="1" ht="32.1" customHeight="1">
      <c r="A97" s="360"/>
      <c r="B97" s="373"/>
      <c r="C97" s="339" t="s">
        <v>7520</v>
      </c>
      <c r="D97" s="354" t="str">
        <f>A91</f>
        <v>7.</v>
      </c>
      <c r="E97" s="374"/>
      <c r="F97" s="375"/>
      <c r="G97" s="343">
        <f>SUM(G92:G96)</f>
        <v>10327.4262</v>
      </c>
      <c r="H97" s="160"/>
      <c r="I97" s="293"/>
      <c r="J97" s="293"/>
      <c r="K97" s="295"/>
      <c r="L97" s="297"/>
      <c r="M97" s="290"/>
      <c r="N97" s="291"/>
      <c r="O97" s="293"/>
      <c r="P97" s="161"/>
      <c r="Q97" s="162">
        <f>'MEDIÇÃO 2'!W97</f>
        <v>0</v>
      </c>
      <c r="R97" s="410">
        <f>'MEDIÇÃO 2'!X97</f>
        <v>0</v>
      </c>
      <c r="S97" s="410">
        <f>'MEDIÇÃO 2'!Y97</f>
        <v>0</v>
      </c>
      <c r="T97" s="348">
        <f>V97/G97</f>
        <v>0</v>
      </c>
      <c r="U97" s="173"/>
      <c r="V97" s="343">
        <f>SUBTOTAL(9,V92:V96)</f>
        <v>0</v>
      </c>
      <c r="W97" s="349">
        <f>Q97+T97</f>
        <v>0</v>
      </c>
      <c r="X97" s="341"/>
      <c r="Y97" s="350">
        <f>S97+V97</f>
        <v>0</v>
      </c>
    </row>
    <row r="98" spans="1:25" s="55" customFormat="1" ht="17.1" customHeight="1">
      <c r="A98" s="246"/>
      <c r="B98" s="241"/>
      <c r="C98" s="247"/>
      <c r="D98" s="241"/>
      <c r="E98" s="188"/>
      <c r="F98" s="274"/>
      <c r="G98" s="275"/>
      <c r="H98" s="160">
        <f>G98/$G$118</f>
        <v>0</v>
      </c>
      <c r="I98" s="293"/>
      <c r="J98" s="293"/>
      <c r="K98" s="295"/>
      <c r="L98" s="297"/>
      <c r="M98" s="290">
        <f>G98/$G$30</f>
        <v>0</v>
      </c>
      <c r="N98" s="291"/>
      <c r="O98" s="293"/>
      <c r="P98" s="161">
        <f aca="true" t="shared" si="69" ref="P98">G98*1.2</f>
        <v>0</v>
      </c>
      <c r="Q98" s="164"/>
      <c r="R98" s="156"/>
      <c r="S98" s="156"/>
      <c r="T98" s="280"/>
      <c r="U98" s="188"/>
      <c r="V98" s="279"/>
      <c r="W98" s="278"/>
      <c r="X98" s="188"/>
      <c r="Y98" s="279"/>
    </row>
    <row r="99" spans="1:25" s="55" customFormat="1" ht="17.1" customHeight="1">
      <c r="A99" s="308" t="str">
        <f>ADAPTAÇÕES!A100</f>
        <v>8.</v>
      </c>
      <c r="B99" s="309"/>
      <c r="C99" s="310" t="str">
        <f>ADAPTAÇÕES!C100</f>
        <v>INSTALAÇÕES DO SISTEMA DE PREVENÇÃO E COMBATE A INCÊNDIO</v>
      </c>
      <c r="D99" s="311"/>
      <c r="E99" s="329"/>
      <c r="F99" s="330"/>
      <c r="G99" s="331"/>
      <c r="H99" s="160"/>
      <c r="I99" s="293"/>
      <c r="J99" s="293"/>
      <c r="K99" s="295"/>
      <c r="L99" s="290"/>
      <c r="M99" s="291"/>
      <c r="N99" s="296"/>
      <c r="O99" s="293"/>
      <c r="P99" s="161"/>
      <c r="Q99" s="164"/>
      <c r="R99" s="156"/>
      <c r="S99" s="156"/>
      <c r="T99" s="334"/>
      <c r="U99" s="335"/>
      <c r="V99" s="336"/>
      <c r="W99" s="334"/>
      <c r="X99" s="335"/>
      <c r="Y99" s="336"/>
    </row>
    <row r="100" spans="1:25" s="55" customFormat="1" ht="62.1" customHeight="1">
      <c r="A100" s="165" t="str">
        <f>ADAPTAÇÕES!A101</f>
        <v>8.01</v>
      </c>
      <c r="B100" s="281" t="str">
        <f>ADAPTAÇÕES!B101</f>
        <v>COTAÇÃO</v>
      </c>
      <c r="C100" s="212" t="str">
        <f>ADAPTAÇÕES!C101</f>
        <v>Reservatório devidamente normatizado de água cilindrico metálico com capacidade de 12.000 litros - Dimensões (D=1,46 m. e H=7,60 m.) inclusive escada com guarda corpo, guarda corpo no topo, boca de visita no teto, escada interna e demais acessórios (registros, saídas e entradas de água).</v>
      </c>
      <c r="D100" s="155" t="str">
        <f>ADAPTAÇÕES!D101</f>
        <v>UN</v>
      </c>
      <c r="E100" s="410">
        <f>ADAPTAÇÕES!E101</f>
        <v>1</v>
      </c>
      <c r="F100" s="158">
        <f>ADAPTAÇÕES!H101</f>
        <v>20800</v>
      </c>
      <c r="G100" s="159">
        <f>ADAPTAÇÕES!K101</f>
        <v>20800</v>
      </c>
      <c r="H100" s="160">
        <f>G100/$G$118</f>
        <v>23.39339136693884</v>
      </c>
      <c r="I100" s="293"/>
      <c r="J100" s="293"/>
      <c r="K100" s="295"/>
      <c r="L100" s="290">
        <f>G100/$G$30</f>
        <v>44.95047343870042</v>
      </c>
      <c r="M100" s="291"/>
      <c r="N100" s="296"/>
      <c r="O100" s="293"/>
      <c r="P100" s="161">
        <f aca="true" t="shared" si="70" ref="P100:P101">G100*1.2</f>
        <v>24960</v>
      </c>
      <c r="Q100" s="162">
        <f>'MEDIÇÃO 2'!W100</f>
        <v>0</v>
      </c>
      <c r="R100" s="410">
        <f>'MEDIÇÃO 2'!X100</f>
        <v>0</v>
      </c>
      <c r="S100" s="410">
        <f>'MEDIÇÃO 2'!Y100</f>
        <v>0</v>
      </c>
      <c r="T100" s="164">
        <f aca="true" t="shared" si="71" ref="T100:T151">U100/E100</f>
        <v>0</v>
      </c>
      <c r="U100" s="156">
        <v>0</v>
      </c>
      <c r="V100" s="163">
        <f aca="true" t="shared" si="72" ref="V100:V151">U100*F100</f>
        <v>0</v>
      </c>
      <c r="W100" s="162">
        <f aca="true" t="shared" si="73" ref="W100:W151">T100+Q100</f>
        <v>0</v>
      </c>
      <c r="X100" s="156">
        <f aca="true" t="shared" si="74" ref="X100:X151">R100+U100</f>
        <v>0</v>
      </c>
      <c r="Y100" s="163">
        <f aca="true" t="shared" si="75" ref="Y100:Y151">V100+S100</f>
        <v>0</v>
      </c>
    </row>
    <row r="101" spans="1:25" s="55" customFormat="1" ht="32.1" customHeight="1">
      <c r="A101" s="165" t="str">
        <f>ADAPTAÇÕES!A102</f>
        <v>8.02</v>
      </c>
      <c r="B101" s="281" t="str">
        <f>ADAPTAÇÕES!B102</f>
        <v>43.10.250</v>
      </c>
      <c r="C101" s="212" t="str">
        <f>ADAPTAÇÕES!C102</f>
        <v>Conjunto motor-bomba (centrífuga) 15 cv, monoestágio, Hman= 30 a 60 mca, Q= 82 a 20 m³/h</v>
      </c>
      <c r="D101" s="155" t="str">
        <f>ADAPTAÇÕES!D102</f>
        <v>UN</v>
      </c>
      <c r="E101" s="410">
        <f>ADAPTAÇÕES!E102</f>
        <v>1</v>
      </c>
      <c r="F101" s="158">
        <f>ADAPTAÇÕES!H102</f>
        <v>8611.66</v>
      </c>
      <c r="G101" s="159">
        <f>ADAPTAÇÕES!K102</f>
        <v>8611.66</v>
      </c>
      <c r="H101" s="160">
        <f>G101/$G$118</f>
        <v>9.685381379760218</v>
      </c>
      <c r="I101" s="293"/>
      <c r="J101" s="293"/>
      <c r="K101" s="295"/>
      <c r="L101" s="297"/>
      <c r="M101" s="290">
        <f>G101/$G$30</f>
        <v>18.610490100630713</v>
      </c>
      <c r="N101" s="291"/>
      <c r="O101" s="293"/>
      <c r="P101" s="161">
        <f t="shared" si="70"/>
        <v>10333.992</v>
      </c>
      <c r="Q101" s="162">
        <f>'MEDIÇÃO 2'!W101</f>
        <v>0</v>
      </c>
      <c r="R101" s="410">
        <f>'MEDIÇÃO 2'!X101</f>
        <v>0</v>
      </c>
      <c r="S101" s="410">
        <f>'MEDIÇÃO 2'!Y101</f>
        <v>0</v>
      </c>
      <c r="T101" s="164">
        <f t="shared" si="71"/>
        <v>0</v>
      </c>
      <c r="U101" s="156">
        <v>0</v>
      </c>
      <c r="V101" s="163">
        <f t="shared" si="72"/>
        <v>0</v>
      </c>
      <c r="W101" s="162">
        <f t="shared" si="73"/>
        <v>0</v>
      </c>
      <c r="X101" s="156">
        <f t="shared" si="74"/>
        <v>0</v>
      </c>
      <c r="Y101" s="163">
        <f t="shared" si="75"/>
        <v>0</v>
      </c>
    </row>
    <row r="102" spans="1:25" s="55" customFormat="1" ht="32.1" customHeight="1">
      <c r="A102" s="165" t="str">
        <f>ADAPTAÇÕES!A103</f>
        <v>8.03</v>
      </c>
      <c r="B102" s="281" t="str">
        <f>ADAPTAÇÕES!B103</f>
        <v>COTAÇÃO</v>
      </c>
      <c r="C102" s="212" t="str">
        <f>ADAPTAÇÕES!C103</f>
        <v>Painel de comando para conjunto motor-bomba</v>
      </c>
      <c r="D102" s="155" t="str">
        <f>ADAPTAÇÕES!D103</f>
        <v>UN</v>
      </c>
      <c r="E102" s="410">
        <f>ADAPTAÇÕES!E103</f>
        <v>1</v>
      </c>
      <c r="F102" s="158">
        <f>ADAPTAÇÕES!H103</f>
        <v>2500</v>
      </c>
      <c r="G102" s="159">
        <f>ADAPTAÇÕES!K103</f>
        <v>2500</v>
      </c>
      <c r="H102" s="160"/>
      <c r="I102" s="293"/>
      <c r="J102" s="293"/>
      <c r="K102" s="295"/>
      <c r="L102" s="297"/>
      <c r="M102" s="290"/>
      <c r="N102" s="291"/>
      <c r="O102" s="293"/>
      <c r="P102" s="161"/>
      <c r="Q102" s="162">
        <f>'MEDIÇÃO 2'!W102</f>
        <v>0</v>
      </c>
      <c r="R102" s="410">
        <f>'MEDIÇÃO 2'!X102</f>
        <v>0</v>
      </c>
      <c r="S102" s="410">
        <f>'MEDIÇÃO 2'!Y102</f>
        <v>0</v>
      </c>
      <c r="T102" s="164">
        <f t="shared" si="71"/>
        <v>0</v>
      </c>
      <c r="U102" s="156">
        <v>0</v>
      </c>
      <c r="V102" s="163">
        <f t="shared" si="72"/>
        <v>0</v>
      </c>
      <c r="W102" s="162">
        <f t="shared" si="73"/>
        <v>0</v>
      </c>
      <c r="X102" s="156">
        <f t="shared" si="74"/>
        <v>0</v>
      </c>
      <c r="Y102" s="163">
        <f t="shared" si="75"/>
        <v>0</v>
      </c>
    </row>
    <row r="103" spans="1:25" s="55" customFormat="1" ht="32.1" customHeight="1">
      <c r="A103" s="165" t="str">
        <f>ADAPTAÇÕES!A104</f>
        <v>8.04</v>
      </c>
      <c r="B103" s="281" t="str">
        <f>ADAPTAÇÕES!B104</f>
        <v>50.10.110</v>
      </c>
      <c r="C103" s="212" t="str">
        <f>ADAPTAÇÕES!C104</f>
        <v>Extintor manual de pó químico seco ABC - capacidade de 4 kg</v>
      </c>
      <c r="D103" s="155" t="str">
        <f>ADAPTAÇÕES!D104</f>
        <v>UN</v>
      </c>
      <c r="E103" s="410">
        <f>ADAPTAÇÕES!E104</f>
        <v>3</v>
      </c>
      <c r="F103" s="158">
        <f>ADAPTAÇÕES!H104</f>
        <v>207.09</v>
      </c>
      <c r="G103" s="159">
        <f>ADAPTAÇÕES!K104</f>
        <v>621.27</v>
      </c>
      <c r="H103" s="160">
        <f>G103/$G$118</f>
        <v>0.6987313583912544</v>
      </c>
      <c r="I103" s="293"/>
      <c r="J103" s="293"/>
      <c r="K103" s="295"/>
      <c r="L103" s="297"/>
      <c r="M103" s="290">
        <f>G103/$G$30</f>
        <v>1.3426144535221831</v>
      </c>
      <c r="N103" s="291"/>
      <c r="O103" s="293"/>
      <c r="P103" s="161">
        <f aca="true" t="shared" si="76" ref="P103:P104">G103*1.2</f>
        <v>745.524</v>
      </c>
      <c r="Q103" s="162">
        <f>'MEDIÇÃO 2'!W103</f>
        <v>0</v>
      </c>
      <c r="R103" s="410">
        <f>'MEDIÇÃO 2'!X103</f>
        <v>0</v>
      </c>
      <c r="S103" s="410">
        <f>'MEDIÇÃO 2'!Y103</f>
        <v>0</v>
      </c>
      <c r="T103" s="164">
        <f t="shared" si="71"/>
        <v>0</v>
      </c>
      <c r="U103" s="156">
        <v>0</v>
      </c>
      <c r="V103" s="163">
        <f t="shared" si="72"/>
        <v>0</v>
      </c>
      <c r="W103" s="162">
        <f t="shared" si="73"/>
        <v>0</v>
      </c>
      <c r="X103" s="156">
        <f t="shared" si="74"/>
        <v>0</v>
      </c>
      <c r="Y103" s="163">
        <f t="shared" si="75"/>
        <v>0</v>
      </c>
    </row>
    <row r="104" spans="1:25" s="55" customFormat="1" ht="32.1" customHeight="1">
      <c r="A104" s="165" t="str">
        <f>ADAPTAÇÕES!A105</f>
        <v>8.05</v>
      </c>
      <c r="B104" s="281" t="str">
        <f>ADAPTAÇÕES!B105</f>
        <v>50.10.100</v>
      </c>
      <c r="C104" s="212" t="str">
        <f>ADAPTAÇÕES!C105</f>
        <v>Extintor manual de água pressurizada - capacidade de 10 litros</v>
      </c>
      <c r="D104" s="155" t="str">
        <f>ADAPTAÇÕES!D105</f>
        <v>UN</v>
      </c>
      <c r="E104" s="410">
        <f>ADAPTAÇÕES!E105</f>
        <v>2</v>
      </c>
      <c r="F104" s="158">
        <f>ADAPTAÇÕES!H105</f>
        <v>176.27</v>
      </c>
      <c r="G104" s="159">
        <f>ADAPTAÇÕES!K105</f>
        <v>352.54</v>
      </c>
      <c r="H104" s="160">
        <f>G104/$G$118</f>
        <v>0.39649549002406825</v>
      </c>
      <c r="I104" s="293"/>
      <c r="J104" s="293"/>
      <c r="K104" s="295"/>
      <c r="L104" s="297"/>
      <c r="M104" s="290">
        <f>G104/$G$30</f>
        <v>0.7618673031768964</v>
      </c>
      <c r="N104" s="291"/>
      <c r="O104" s="293"/>
      <c r="P104" s="161">
        <f t="shared" si="76"/>
        <v>423.048</v>
      </c>
      <c r="Q104" s="162">
        <f>'MEDIÇÃO 2'!W104</f>
        <v>0</v>
      </c>
      <c r="R104" s="410">
        <f>'MEDIÇÃO 2'!X104</f>
        <v>0</v>
      </c>
      <c r="S104" s="410">
        <f>'MEDIÇÃO 2'!Y104</f>
        <v>0</v>
      </c>
      <c r="T104" s="164">
        <f t="shared" si="71"/>
        <v>0</v>
      </c>
      <c r="U104" s="156">
        <v>0</v>
      </c>
      <c r="V104" s="163">
        <f t="shared" si="72"/>
        <v>0</v>
      </c>
      <c r="W104" s="162">
        <f t="shared" si="73"/>
        <v>0</v>
      </c>
      <c r="X104" s="156">
        <f t="shared" si="74"/>
        <v>0</v>
      </c>
      <c r="Y104" s="163">
        <f t="shared" si="75"/>
        <v>0</v>
      </c>
    </row>
    <row r="105" spans="1:25" s="55" customFormat="1" ht="32.1" customHeight="1">
      <c r="A105" s="165" t="str">
        <f>ADAPTAÇÕES!A106</f>
        <v>8.06</v>
      </c>
      <c r="B105" s="281" t="str">
        <f>ADAPTAÇÕES!B106</f>
        <v>50.10.058</v>
      </c>
      <c r="C105" s="212" t="str">
        <f>ADAPTAÇÕES!C106</f>
        <v>Extintor manual de pó químico seco BC - capacidade de 4 kg</v>
      </c>
      <c r="D105" s="155" t="str">
        <f>ADAPTAÇÕES!D106</f>
        <v>UN</v>
      </c>
      <c r="E105" s="410">
        <f>ADAPTAÇÕES!E106</f>
        <v>2</v>
      </c>
      <c r="F105" s="158">
        <f>ADAPTAÇÕES!H106</f>
        <v>176.51</v>
      </c>
      <c r="G105" s="159">
        <f>ADAPTAÇÕES!K106</f>
        <v>353.02</v>
      </c>
      <c r="H105" s="160"/>
      <c r="I105" s="293"/>
      <c r="J105" s="293"/>
      <c r="K105" s="295"/>
      <c r="L105" s="297"/>
      <c r="M105" s="290"/>
      <c r="N105" s="291"/>
      <c r="O105" s="293"/>
      <c r="P105" s="161"/>
      <c r="Q105" s="162">
        <f>'MEDIÇÃO 2'!W105</f>
        <v>0</v>
      </c>
      <c r="R105" s="410">
        <f>'MEDIÇÃO 2'!X105</f>
        <v>0</v>
      </c>
      <c r="S105" s="410">
        <f>'MEDIÇÃO 2'!Y105</f>
        <v>0</v>
      </c>
      <c r="T105" s="164">
        <f t="shared" si="71"/>
        <v>0</v>
      </c>
      <c r="U105" s="156">
        <v>0</v>
      </c>
      <c r="V105" s="163">
        <f t="shared" si="72"/>
        <v>0</v>
      </c>
      <c r="W105" s="162">
        <f t="shared" si="73"/>
        <v>0</v>
      </c>
      <c r="X105" s="156">
        <f t="shared" si="74"/>
        <v>0</v>
      </c>
      <c r="Y105" s="163">
        <f t="shared" si="75"/>
        <v>0</v>
      </c>
    </row>
    <row r="106" spans="1:25" s="55" customFormat="1" ht="32.1" customHeight="1">
      <c r="A106" s="165" t="str">
        <f>ADAPTAÇÕES!A107</f>
        <v>8.07</v>
      </c>
      <c r="B106" s="281" t="str">
        <f>ADAPTAÇÕES!B107</f>
        <v>21006</v>
      </c>
      <c r="C106" s="212" t="str">
        <f>ADAPTAÇÕES!C107</f>
        <v>TUBO ACO CARBONO COM COSTURA, NBR 5580, CLASSE L, DN = 80 MM, E = 3,35 MM, 7,07 KG/M</v>
      </c>
      <c r="D106" s="155" t="str">
        <f>ADAPTAÇÕES!D107</f>
        <v>M</v>
      </c>
      <c r="E106" s="410">
        <f>ADAPTAÇÕES!E107</f>
        <v>54</v>
      </c>
      <c r="F106" s="158">
        <f>ADAPTAÇÕES!H107</f>
        <v>108.49</v>
      </c>
      <c r="G106" s="159">
        <f>ADAPTAÇÕES!K107</f>
        <v>5858.46</v>
      </c>
      <c r="H106" s="160">
        <f>G106/$G$118</f>
        <v>6.58890613401714</v>
      </c>
      <c r="I106" s="293"/>
      <c r="J106" s="293"/>
      <c r="K106" s="295"/>
      <c r="L106" s="297"/>
      <c r="M106" s="290">
        <f>G106/$G$30</f>
        <v>12.660603395273503</v>
      </c>
      <c r="N106" s="291"/>
      <c r="O106" s="293"/>
      <c r="P106" s="161">
        <f aca="true" t="shared" si="77" ref="P106">G106*1.2</f>
        <v>7030.152</v>
      </c>
      <c r="Q106" s="162">
        <f>'MEDIÇÃO 2'!W106</f>
        <v>0</v>
      </c>
      <c r="R106" s="410">
        <f>'MEDIÇÃO 2'!X106</f>
        <v>0</v>
      </c>
      <c r="S106" s="410">
        <f>'MEDIÇÃO 2'!Y106</f>
        <v>0</v>
      </c>
      <c r="T106" s="164">
        <f t="shared" si="71"/>
        <v>0</v>
      </c>
      <c r="U106" s="156">
        <v>0</v>
      </c>
      <c r="V106" s="163">
        <f t="shared" si="72"/>
        <v>0</v>
      </c>
      <c r="W106" s="162">
        <f t="shared" si="73"/>
        <v>0</v>
      </c>
      <c r="X106" s="156">
        <f t="shared" si="74"/>
        <v>0</v>
      </c>
      <c r="Y106" s="163">
        <f t="shared" si="75"/>
        <v>0</v>
      </c>
    </row>
    <row r="107" spans="1:25" s="55" customFormat="1" ht="32.1" customHeight="1">
      <c r="A107" s="165" t="str">
        <f>ADAPTAÇÕES!A108</f>
        <v>8.08</v>
      </c>
      <c r="B107" s="281" t="str">
        <f>ADAPTAÇÕES!B108</f>
        <v>28.20.850</v>
      </c>
      <c r="C107" s="212" t="str">
        <f>ADAPTAÇÕES!C108</f>
        <v>Barra antipânico para porta dupla com travamentos horizontal e vertical completa, com maçaneta tipo alavanca e chave, para vãos de 1,70 a 2,60 m</v>
      </c>
      <c r="D107" s="155" t="str">
        <f>ADAPTAÇÕES!D108</f>
        <v>CJ</v>
      </c>
      <c r="E107" s="410">
        <f>ADAPTAÇÕES!E108</f>
        <v>1</v>
      </c>
      <c r="F107" s="158">
        <f>ADAPTAÇÕES!H108</f>
        <v>1435.77</v>
      </c>
      <c r="G107" s="159">
        <f>ADAPTAÇÕES!K108</f>
        <v>1435.77</v>
      </c>
      <c r="H107" s="160"/>
      <c r="I107" s="293"/>
      <c r="J107" s="293"/>
      <c r="K107" s="295"/>
      <c r="L107" s="297"/>
      <c r="M107" s="290"/>
      <c r="N107" s="291"/>
      <c r="O107" s="293"/>
      <c r="P107" s="161"/>
      <c r="Q107" s="162">
        <f>'MEDIÇÃO 2'!W107</f>
        <v>0</v>
      </c>
      <c r="R107" s="410">
        <f>'MEDIÇÃO 2'!X107</f>
        <v>0</v>
      </c>
      <c r="S107" s="410">
        <f>'MEDIÇÃO 2'!Y107</f>
        <v>0</v>
      </c>
      <c r="T107" s="164">
        <f t="shared" si="71"/>
        <v>0</v>
      </c>
      <c r="U107" s="156">
        <v>0</v>
      </c>
      <c r="V107" s="163">
        <f t="shared" si="72"/>
        <v>0</v>
      </c>
      <c r="W107" s="162">
        <f t="shared" si="73"/>
        <v>0</v>
      </c>
      <c r="X107" s="156">
        <f t="shared" si="74"/>
        <v>0</v>
      </c>
      <c r="Y107" s="163">
        <f t="shared" si="75"/>
        <v>0</v>
      </c>
    </row>
    <row r="108" spans="1:25" s="55" customFormat="1" ht="32.1" customHeight="1">
      <c r="A108" s="165" t="str">
        <f>ADAPTAÇÕES!A109</f>
        <v>8.09</v>
      </c>
      <c r="B108" s="281" t="str">
        <f>ADAPTAÇÕES!B109</f>
        <v>50.05.270</v>
      </c>
      <c r="C108" s="212" t="str">
        <f>ADAPTAÇÕES!C109</f>
        <v>Central de detecção e alarme de incêndio completa, autonomia de 1 hora para 12 laços, 220 V/12 V</v>
      </c>
      <c r="D108" s="155" t="str">
        <f>ADAPTAÇÕES!D109</f>
        <v>UN</v>
      </c>
      <c r="E108" s="410">
        <f>ADAPTAÇÕES!E109</f>
        <v>1</v>
      </c>
      <c r="F108" s="158">
        <f>ADAPTAÇÕES!H109</f>
        <v>771.22</v>
      </c>
      <c r="G108" s="159">
        <f>ADAPTAÇÕES!K109</f>
        <v>771.22</v>
      </c>
      <c r="H108" s="160">
        <f>G108/$G$118</f>
        <v>0.8673774658658929</v>
      </c>
      <c r="I108" s="293"/>
      <c r="J108" s="293"/>
      <c r="K108" s="295"/>
      <c r="L108" s="297"/>
      <c r="M108" s="290">
        <f>G108/$G$30</f>
        <v>1.6666684675670451</v>
      </c>
      <c r="N108" s="291"/>
      <c r="O108" s="293"/>
      <c r="P108" s="161">
        <f aca="true" t="shared" si="78" ref="P108:P109">G108*1.2</f>
        <v>925.4639999999999</v>
      </c>
      <c r="Q108" s="162">
        <f>'MEDIÇÃO 2'!W108</f>
        <v>0</v>
      </c>
      <c r="R108" s="410">
        <f>'MEDIÇÃO 2'!X108</f>
        <v>0</v>
      </c>
      <c r="S108" s="410">
        <f>'MEDIÇÃO 2'!Y108</f>
        <v>0</v>
      </c>
      <c r="T108" s="164">
        <f t="shared" si="71"/>
        <v>0</v>
      </c>
      <c r="U108" s="156">
        <v>0</v>
      </c>
      <c r="V108" s="163">
        <f t="shared" si="72"/>
        <v>0</v>
      </c>
      <c r="W108" s="162">
        <f t="shared" si="73"/>
        <v>0</v>
      </c>
      <c r="X108" s="156">
        <f t="shared" si="74"/>
        <v>0</v>
      </c>
      <c r="Y108" s="163">
        <f t="shared" si="75"/>
        <v>0</v>
      </c>
    </row>
    <row r="109" spans="1:25" s="55" customFormat="1" ht="32.1" customHeight="1">
      <c r="A109" s="165" t="str">
        <f>ADAPTAÇÕES!A110</f>
        <v>8.10</v>
      </c>
      <c r="B109" s="281" t="str">
        <f>ADAPTAÇÕES!B110</f>
        <v>50.05.170</v>
      </c>
      <c r="C109" s="212" t="str">
        <f>ADAPTAÇÕES!C110</f>
        <v>Acionador manual tipo quebra vidro, em caixa plástica</v>
      </c>
      <c r="D109" s="155" t="str">
        <f>ADAPTAÇÕES!D110</f>
        <v>UN</v>
      </c>
      <c r="E109" s="410">
        <f>ADAPTAÇÕES!E110</f>
        <v>2</v>
      </c>
      <c r="F109" s="158">
        <f>ADAPTAÇÕES!H110</f>
        <v>86.28</v>
      </c>
      <c r="G109" s="159">
        <f>ADAPTAÇÕES!K110</f>
        <v>172.56</v>
      </c>
      <c r="H109" s="160">
        <f>G109/$G$118</f>
        <v>0.19407517376341185</v>
      </c>
      <c r="I109" s="293"/>
      <c r="J109" s="293"/>
      <c r="K109" s="295"/>
      <c r="L109" s="297"/>
      <c r="M109" s="290">
        <f>G109/$G$30</f>
        <v>0.3729160431049108</v>
      </c>
      <c r="N109" s="291"/>
      <c r="O109" s="293"/>
      <c r="P109" s="161">
        <f t="shared" si="78"/>
        <v>207.072</v>
      </c>
      <c r="Q109" s="162">
        <f>'MEDIÇÃO 2'!W109</f>
        <v>0</v>
      </c>
      <c r="R109" s="410">
        <f>'MEDIÇÃO 2'!X109</f>
        <v>0</v>
      </c>
      <c r="S109" s="410">
        <f>'MEDIÇÃO 2'!Y109</f>
        <v>0</v>
      </c>
      <c r="T109" s="164">
        <f t="shared" si="71"/>
        <v>0</v>
      </c>
      <c r="U109" s="156">
        <v>0</v>
      </c>
      <c r="V109" s="163">
        <f t="shared" si="72"/>
        <v>0</v>
      </c>
      <c r="W109" s="162">
        <f t="shared" si="73"/>
        <v>0</v>
      </c>
      <c r="X109" s="156">
        <f t="shared" si="74"/>
        <v>0</v>
      </c>
      <c r="Y109" s="163">
        <f t="shared" si="75"/>
        <v>0</v>
      </c>
    </row>
    <row r="110" spans="1:25" s="55" customFormat="1" ht="32.1" customHeight="1">
      <c r="A110" s="165" t="str">
        <f>ADAPTAÇÕES!A111</f>
        <v>8.11</v>
      </c>
      <c r="B110" s="281" t="str">
        <f>ADAPTAÇÕES!B111</f>
        <v>50.05.170</v>
      </c>
      <c r="C110" s="212" t="str">
        <f>ADAPTAÇÕES!C111</f>
        <v>Acionador manual tipo quebra vidro, em caixa plástica</v>
      </c>
      <c r="D110" s="155" t="str">
        <f>ADAPTAÇÕES!D111</f>
        <v>UN</v>
      </c>
      <c r="E110" s="410">
        <f>ADAPTAÇÕES!E111</f>
        <v>2</v>
      </c>
      <c r="F110" s="158">
        <f>ADAPTAÇÕES!H111</f>
        <v>86.28</v>
      </c>
      <c r="G110" s="159">
        <f>ADAPTAÇÕES!K111</f>
        <v>172.56</v>
      </c>
      <c r="H110" s="160"/>
      <c r="I110" s="293"/>
      <c r="J110" s="293"/>
      <c r="K110" s="295"/>
      <c r="L110" s="297"/>
      <c r="M110" s="290"/>
      <c r="N110" s="291"/>
      <c r="O110" s="293"/>
      <c r="P110" s="161"/>
      <c r="Q110" s="162">
        <f>'MEDIÇÃO 2'!W110</f>
        <v>0</v>
      </c>
      <c r="R110" s="410">
        <f>'MEDIÇÃO 2'!X110</f>
        <v>0</v>
      </c>
      <c r="S110" s="410">
        <f>'MEDIÇÃO 2'!Y110</f>
        <v>0</v>
      </c>
      <c r="T110" s="164">
        <f t="shared" si="71"/>
        <v>0</v>
      </c>
      <c r="U110" s="156">
        <v>0</v>
      </c>
      <c r="V110" s="163">
        <f t="shared" si="72"/>
        <v>0</v>
      </c>
      <c r="W110" s="162">
        <f t="shared" si="73"/>
        <v>0</v>
      </c>
      <c r="X110" s="156">
        <f t="shared" si="74"/>
        <v>0</v>
      </c>
      <c r="Y110" s="163">
        <f t="shared" si="75"/>
        <v>0</v>
      </c>
    </row>
    <row r="111" spans="1:25" s="55" customFormat="1" ht="32.1" customHeight="1">
      <c r="A111" s="165" t="str">
        <f>ADAPTAÇÕES!A112</f>
        <v>8.12</v>
      </c>
      <c r="B111" s="281" t="str">
        <f>ADAPTAÇÕES!B112</f>
        <v>50.05.280</v>
      </c>
      <c r="C111" s="212" t="str">
        <f>ADAPTAÇÕES!C112</f>
        <v>Sirene tipo corneta de 12 V</v>
      </c>
      <c r="D111" s="155" t="str">
        <f>ADAPTAÇÕES!D112</f>
        <v>UN</v>
      </c>
      <c r="E111" s="410">
        <f>ADAPTAÇÕES!E112</f>
        <v>2</v>
      </c>
      <c r="F111" s="158">
        <f>ADAPTAÇÕES!H112</f>
        <v>59.28</v>
      </c>
      <c r="G111" s="159">
        <f>ADAPTAÇÕES!K112</f>
        <v>118.56</v>
      </c>
      <c r="H111" s="160">
        <f>G111/$G$118</f>
        <v>0.1333423307915514</v>
      </c>
      <c r="I111" s="293"/>
      <c r="J111" s="293"/>
      <c r="K111" s="295"/>
      <c r="L111" s="297"/>
      <c r="M111" s="290">
        <f>G111/$G$30</f>
        <v>0.2562176986005924</v>
      </c>
      <c r="N111" s="291"/>
      <c r="O111" s="293"/>
      <c r="P111" s="161">
        <f aca="true" t="shared" si="79" ref="P111">G111*1.2</f>
        <v>142.272</v>
      </c>
      <c r="Q111" s="162">
        <f>'MEDIÇÃO 2'!W111</f>
        <v>0</v>
      </c>
      <c r="R111" s="410">
        <f>'MEDIÇÃO 2'!X111</f>
        <v>0</v>
      </c>
      <c r="S111" s="410">
        <f>'MEDIÇÃO 2'!Y111</f>
        <v>0</v>
      </c>
      <c r="T111" s="164">
        <f t="shared" si="71"/>
        <v>0</v>
      </c>
      <c r="U111" s="156">
        <v>0</v>
      </c>
      <c r="V111" s="163">
        <f t="shared" si="72"/>
        <v>0</v>
      </c>
      <c r="W111" s="162">
        <f t="shared" si="73"/>
        <v>0</v>
      </c>
      <c r="X111" s="156">
        <f t="shared" si="74"/>
        <v>0</v>
      </c>
      <c r="Y111" s="163">
        <f t="shared" si="75"/>
        <v>0</v>
      </c>
    </row>
    <row r="112" spans="1:25" s="55" customFormat="1" ht="32.1" customHeight="1">
      <c r="A112" s="165" t="str">
        <f>ADAPTAÇÕES!A113</f>
        <v>8.13</v>
      </c>
      <c r="B112" s="281" t="str">
        <f>ADAPTAÇÕES!B113</f>
        <v>50.01.060</v>
      </c>
      <c r="C112" s="212" t="str">
        <f>ADAPTAÇÕES!C113</f>
        <v>Abrigo para hidrante/mangueira (embutir e externo)</v>
      </c>
      <c r="D112" s="155" t="str">
        <f>ADAPTAÇÕES!D113</f>
        <v>UN</v>
      </c>
      <c r="E112" s="410">
        <f>ADAPTAÇÕES!E113</f>
        <v>2</v>
      </c>
      <c r="F112" s="158">
        <f>ADAPTAÇÕES!H113</f>
        <v>488.91</v>
      </c>
      <c r="G112" s="159">
        <f>ADAPTAÇÕES!K113</f>
        <v>977.82</v>
      </c>
      <c r="H112" s="160"/>
      <c r="I112" s="293"/>
      <c r="J112" s="293"/>
      <c r="K112" s="295"/>
      <c r="L112" s="297"/>
      <c r="M112" s="290"/>
      <c r="N112" s="291"/>
      <c r="O112" s="293"/>
      <c r="P112" s="161"/>
      <c r="Q112" s="162">
        <f>'MEDIÇÃO 2'!W112</f>
        <v>0</v>
      </c>
      <c r="R112" s="410">
        <f>'MEDIÇÃO 2'!X112</f>
        <v>0</v>
      </c>
      <c r="S112" s="410">
        <f>'MEDIÇÃO 2'!Y112</f>
        <v>0</v>
      </c>
      <c r="T112" s="164">
        <f t="shared" si="71"/>
        <v>0</v>
      </c>
      <c r="U112" s="156">
        <v>0</v>
      </c>
      <c r="V112" s="163">
        <f t="shared" si="72"/>
        <v>0</v>
      </c>
      <c r="W112" s="162">
        <f t="shared" si="73"/>
        <v>0</v>
      </c>
      <c r="X112" s="156">
        <f t="shared" si="74"/>
        <v>0</v>
      </c>
      <c r="Y112" s="163">
        <f t="shared" si="75"/>
        <v>0</v>
      </c>
    </row>
    <row r="113" spans="1:25" s="55" customFormat="1" ht="32.1" customHeight="1">
      <c r="A113" s="165" t="str">
        <f>ADAPTAÇÕES!A114</f>
        <v>8.14</v>
      </c>
      <c r="B113" s="281" t="str">
        <f>ADAPTAÇÕES!B114</f>
        <v>COTAÇÃO</v>
      </c>
      <c r="C113" s="212" t="str">
        <f>ADAPTAÇÕES!C114</f>
        <v>Abrigo para recalque</v>
      </c>
      <c r="D113" s="155" t="str">
        <f>ADAPTAÇÕES!D114</f>
        <v>UN</v>
      </c>
      <c r="E113" s="410">
        <f>ADAPTAÇÕES!E114</f>
        <v>1</v>
      </c>
      <c r="F113" s="158">
        <f>ADAPTAÇÕES!H114</f>
        <v>350</v>
      </c>
      <c r="G113" s="159">
        <f>ADAPTAÇÕES!K114</f>
        <v>350</v>
      </c>
      <c r="H113" s="160">
        <f>G113/$G$118</f>
        <v>0.39363879703983623</v>
      </c>
      <c r="I113" s="293"/>
      <c r="J113" s="293"/>
      <c r="K113" s="295"/>
      <c r="L113" s="297"/>
      <c r="M113" s="290">
        <f>G113/$G$30</f>
        <v>0.7563781588242859</v>
      </c>
      <c r="N113" s="291"/>
      <c r="O113" s="293"/>
      <c r="P113" s="161">
        <f aca="true" t="shared" si="80" ref="P113:P114">G113*1.2</f>
        <v>420</v>
      </c>
      <c r="Q113" s="162">
        <f>'MEDIÇÃO 2'!W113</f>
        <v>0</v>
      </c>
      <c r="R113" s="410">
        <f>'MEDIÇÃO 2'!X113</f>
        <v>0</v>
      </c>
      <c r="S113" s="410">
        <f>'MEDIÇÃO 2'!Y113</f>
        <v>0</v>
      </c>
      <c r="T113" s="164">
        <f t="shared" si="71"/>
        <v>0</v>
      </c>
      <c r="U113" s="156">
        <v>0</v>
      </c>
      <c r="V113" s="163">
        <f t="shared" si="72"/>
        <v>0</v>
      </c>
      <c r="W113" s="162">
        <f t="shared" si="73"/>
        <v>0</v>
      </c>
      <c r="X113" s="156">
        <f t="shared" si="74"/>
        <v>0</v>
      </c>
      <c r="Y113" s="163">
        <f t="shared" si="75"/>
        <v>0</v>
      </c>
    </row>
    <row r="114" spans="1:25" s="55" customFormat="1" ht="32.1" customHeight="1">
      <c r="A114" s="165" t="str">
        <f>ADAPTAÇÕES!A115</f>
        <v>8.15</v>
      </c>
      <c r="B114" s="281" t="str">
        <f>ADAPTAÇÕES!B115</f>
        <v>50.01.160</v>
      </c>
      <c r="C114" s="212" t="str">
        <f>ADAPTAÇÕES!C115</f>
        <v>Adaptador de engate rápido em latão de 2 1/2´ x 1 1/2´</v>
      </c>
      <c r="D114" s="155" t="str">
        <f>ADAPTAÇÕES!D115</f>
        <v>UN</v>
      </c>
      <c r="E114" s="410">
        <f>ADAPTAÇÕES!E115</f>
        <v>2</v>
      </c>
      <c r="F114" s="158">
        <f>ADAPTAÇÕES!H115</f>
        <v>68.66</v>
      </c>
      <c r="G114" s="159">
        <f>ADAPTAÇÕES!K115</f>
        <v>137.32</v>
      </c>
      <c r="H114" s="160">
        <f>G114/$G$118</f>
        <v>0.1544413703128866</v>
      </c>
      <c r="I114" s="293"/>
      <c r="J114" s="293"/>
      <c r="K114" s="295"/>
      <c r="L114" s="297"/>
      <c r="M114" s="290">
        <f>G114/$G$30</f>
        <v>0.2967595679135741</v>
      </c>
      <c r="N114" s="291"/>
      <c r="O114" s="293"/>
      <c r="P114" s="161">
        <f t="shared" si="80"/>
        <v>164.784</v>
      </c>
      <c r="Q114" s="162">
        <f>'MEDIÇÃO 2'!W114</f>
        <v>0</v>
      </c>
      <c r="R114" s="410">
        <f>'MEDIÇÃO 2'!X114</f>
        <v>0</v>
      </c>
      <c r="S114" s="410">
        <f>'MEDIÇÃO 2'!Y114</f>
        <v>0</v>
      </c>
      <c r="T114" s="164">
        <f t="shared" si="71"/>
        <v>0</v>
      </c>
      <c r="U114" s="156">
        <v>0</v>
      </c>
      <c r="V114" s="163">
        <f t="shared" si="72"/>
        <v>0</v>
      </c>
      <c r="W114" s="162">
        <f t="shared" si="73"/>
        <v>0</v>
      </c>
      <c r="X114" s="156">
        <f t="shared" si="74"/>
        <v>0</v>
      </c>
      <c r="Y114" s="163">
        <f t="shared" si="75"/>
        <v>0</v>
      </c>
    </row>
    <row r="115" spans="1:25" s="55" customFormat="1" ht="32.1" customHeight="1">
      <c r="A115" s="165" t="str">
        <f>ADAPTAÇÕES!A116</f>
        <v>8.16</v>
      </c>
      <c r="B115" s="281" t="str">
        <f>ADAPTAÇÕES!B116</f>
        <v>21029</v>
      </c>
      <c r="C115" s="212" t="str">
        <f>ADAPTAÇÕES!C116</f>
        <v>MANGUEIRA DE INCENDIO, TIPO 1, DE 1 1/2", COMPRIMENTO = 15 M, TECIDO EM FIO DE POLIESTER E TUBO INTERNO EM BORRACHA SINTETICA, COM UNIOES ENGATE RAPIDO</v>
      </c>
      <c r="D115" s="155" t="str">
        <f>ADAPTAÇÕES!D116</f>
        <v>UN</v>
      </c>
      <c r="E115" s="410">
        <f>ADAPTAÇÕES!E116</f>
        <v>4</v>
      </c>
      <c r="F115" s="158">
        <f>ADAPTAÇÕES!H116</f>
        <v>334.88</v>
      </c>
      <c r="G115" s="159">
        <f>ADAPTAÇÕES!K116</f>
        <v>1339.52</v>
      </c>
      <c r="H115" s="160"/>
      <c r="I115" s="293"/>
      <c r="J115" s="293"/>
      <c r="K115" s="295"/>
      <c r="L115" s="297"/>
      <c r="M115" s="290"/>
      <c r="N115" s="291"/>
      <c r="O115" s="293"/>
      <c r="P115" s="161"/>
      <c r="Q115" s="162">
        <f>'MEDIÇÃO 2'!W115</f>
        <v>0</v>
      </c>
      <c r="R115" s="410">
        <f>'MEDIÇÃO 2'!X115</f>
        <v>0</v>
      </c>
      <c r="S115" s="410">
        <f>'MEDIÇÃO 2'!Y115</f>
        <v>0</v>
      </c>
      <c r="T115" s="164">
        <f t="shared" si="71"/>
        <v>0</v>
      </c>
      <c r="U115" s="156">
        <v>0</v>
      </c>
      <c r="V115" s="163">
        <f t="shared" si="72"/>
        <v>0</v>
      </c>
      <c r="W115" s="162">
        <f t="shared" si="73"/>
        <v>0</v>
      </c>
      <c r="X115" s="156">
        <f t="shared" si="74"/>
        <v>0</v>
      </c>
      <c r="Y115" s="163">
        <f t="shared" si="75"/>
        <v>0</v>
      </c>
    </row>
    <row r="116" spans="1:25" s="359" customFormat="1" ht="32.1" customHeight="1">
      <c r="A116" s="165" t="str">
        <f>ADAPTAÇÕES!A117</f>
        <v>8.17</v>
      </c>
      <c r="B116" s="281" t="str">
        <f>ADAPTAÇÕES!B117</f>
        <v>10904</v>
      </c>
      <c r="C116" s="212" t="str">
        <f>ADAPTAÇÕES!C117</f>
        <v>REGISTRO OU VALVULA GLOBO ANGULAR EM LATAO, PARA HIDRANTES EM INSTALACAO PREDIAL DE INCENDIO, 45 GRAUS, DIAMETRO DE 2 1/2", COM VOLANTE, CLASSE DE PRESSAO DE ATE 200 PSI</v>
      </c>
      <c r="D116" s="155" t="str">
        <f>ADAPTAÇÕES!D117</f>
        <v>UN</v>
      </c>
      <c r="E116" s="410">
        <f>ADAPTAÇÕES!E117</f>
        <v>3</v>
      </c>
      <c r="F116" s="158">
        <f>ADAPTAÇÕES!H117</f>
        <v>233</v>
      </c>
      <c r="G116" s="159">
        <f>ADAPTAÇÕES!K117</f>
        <v>699</v>
      </c>
      <c r="H116" s="344">
        <f>SUBTOTAL(9,H96:H115)</f>
        <v>43.07739636052815</v>
      </c>
      <c r="I116" s="170"/>
      <c r="J116" s="167">
        <f>G116*1.2</f>
        <v>838.8</v>
      </c>
      <c r="K116" s="168">
        <f>SUM(K96:K115)*$J$30</f>
        <v>0</v>
      </c>
      <c r="L116" s="168">
        <f>SUM(L96:L115)*$J$30</f>
        <v>24959.999999999996</v>
      </c>
      <c r="M116" s="168">
        <f>SUM(M96:M115)*$J$30</f>
        <v>21002.203439999994</v>
      </c>
      <c r="N116" s="168">
        <f>SUM(N96:N115)*$J$30</f>
        <v>0</v>
      </c>
      <c r="O116" s="170"/>
      <c r="P116" s="169">
        <f>SUBTOTAL(9,P96:P115)</f>
        <v>45962.20344</v>
      </c>
      <c r="Q116" s="162">
        <f>'MEDIÇÃO 2'!W116</f>
        <v>0</v>
      </c>
      <c r="R116" s="410">
        <f>'MEDIÇÃO 2'!X116</f>
        <v>0</v>
      </c>
      <c r="S116" s="410">
        <f>'MEDIÇÃO 2'!Y116</f>
        <v>0</v>
      </c>
      <c r="T116" s="164">
        <f t="shared" si="71"/>
        <v>0</v>
      </c>
      <c r="U116" s="156">
        <v>0</v>
      </c>
      <c r="V116" s="163">
        <f t="shared" si="72"/>
        <v>0</v>
      </c>
      <c r="W116" s="162">
        <f t="shared" si="73"/>
        <v>0</v>
      </c>
      <c r="X116" s="156">
        <f t="shared" si="74"/>
        <v>0</v>
      </c>
      <c r="Y116" s="163">
        <f t="shared" si="75"/>
        <v>0</v>
      </c>
    </row>
    <row r="117" spans="1:25" s="55" customFormat="1" ht="32.1" customHeight="1" thickBot="1">
      <c r="A117" s="165" t="str">
        <f>ADAPTAÇÕES!A118</f>
        <v>8.18</v>
      </c>
      <c r="B117" s="281" t="str">
        <f>ADAPTAÇÕES!B118</f>
        <v>47.01.070</v>
      </c>
      <c r="C117" s="212" t="str">
        <f>ADAPTAÇÕES!C118</f>
        <v>Registro de gaveta em latão fundido sem acabamento, DN= 2 1/2´</v>
      </c>
      <c r="D117" s="155" t="str">
        <f>ADAPTAÇÕES!D118</f>
        <v>UN</v>
      </c>
      <c r="E117" s="410">
        <f>ADAPTAÇÕES!E118</f>
        <v>2</v>
      </c>
      <c r="F117" s="158">
        <f>ADAPTAÇÕES!H118</f>
        <v>378.29</v>
      </c>
      <c r="G117" s="159">
        <f>ADAPTAÇÕES!K118</f>
        <v>756.58</v>
      </c>
      <c r="H117" s="16"/>
      <c r="K117" s="301" t="e">
        <f>#REF!+#REF!+#REF!+#REF!+#REF!+K30</f>
        <v>#REF!</v>
      </c>
      <c r="L117" s="302" t="e">
        <f>#REF!+#REF!+#REF!+#REF!+#REF!+L30</f>
        <v>#REF!</v>
      </c>
      <c r="M117" s="303" t="e">
        <f>#REF!+#REF!+#REF!+#REF!+#REF!+M30</f>
        <v>#REF!</v>
      </c>
      <c r="N117" s="304" t="e">
        <f>#REF!+#REF!+#REF!+#REF!+#REF!+N30</f>
        <v>#REF!</v>
      </c>
      <c r="Q117" s="162">
        <f>'MEDIÇÃO 2'!W117</f>
        <v>0</v>
      </c>
      <c r="R117" s="410">
        <f>'MEDIÇÃO 2'!X117</f>
        <v>0</v>
      </c>
      <c r="S117" s="410">
        <f>'MEDIÇÃO 2'!Y117</f>
        <v>0</v>
      </c>
      <c r="T117" s="164">
        <f t="shared" si="71"/>
        <v>0</v>
      </c>
      <c r="U117" s="156">
        <v>0</v>
      </c>
      <c r="V117" s="163">
        <f t="shared" si="72"/>
        <v>0</v>
      </c>
      <c r="W117" s="162">
        <f t="shared" si="73"/>
        <v>0</v>
      </c>
      <c r="X117" s="156">
        <f t="shared" si="74"/>
        <v>0</v>
      </c>
      <c r="Y117" s="163">
        <f t="shared" si="75"/>
        <v>0</v>
      </c>
    </row>
    <row r="118" spans="1:25" s="316" customFormat="1" ht="32.1" customHeight="1" thickBot="1" thickTop="1">
      <c r="A118" s="165" t="str">
        <f>ADAPTAÇÕES!A119</f>
        <v>8.19</v>
      </c>
      <c r="B118" s="281" t="str">
        <f>ADAPTAÇÕES!B119</f>
        <v>47.05.060</v>
      </c>
      <c r="C118" s="212" t="str">
        <f>ADAPTAÇÕES!C119</f>
        <v>Válvula de retenção horizontal em bronze, DN= 2 1/2´</v>
      </c>
      <c r="D118" s="155" t="str">
        <f>ADAPTAÇÕES!D119</f>
        <v>UN</v>
      </c>
      <c r="E118" s="410">
        <f>ADAPTAÇÕES!E119</f>
        <v>2</v>
      </c>
      <c r="F118" s="158">
        <f>ADAPTAÇÕES!H119</f>
        <v>444.57</v>
      </c>
      <c r="G118" s="159">
        <f>ADAPTAÇÕES!K119</f>
        <v>889.14</v>
      </c>
      <c r="H118" s="364">
        <v>1</v>
      </c>
      <c r="K118" s="365"/>
      <c r="Q118" s="162">
        <f>'MEDIÇÃO 2'!W118</f>
        <v>0</v>
      </c>
      <c r="R118" s="410">
        <f>'MEDIÇÃO 2'!X118</f>
        <v>0</v>
      </c>
      <c r="S118" s="410">
        <f>'MEDIÇÃO 2'!Y118</f>
        <v>0</v>
      </c>
      <c r="T118" s="164">
        <f t="shared" si="71"/>
        <v>0</v>
      </c>
      <c r="U118" s="156">
        <v>0</v>
      </c>
      <c r="V118" s="163">
        <f t="shared" si="72"/>
        <v>0</v>
      </c>
      <c r="W118" s="162">
        <f t="shared" si="73"/>
        <v>0</v>
      </c>
      <c r="X118" s="156">
        <f t="shared" si="74"/>
        <v>0</v>
      </c>
      <c r="Y118" s="163">
        <f t="shared" si="75"/>
        <v>0</v>
      </c>
    </row>
    <row r="119" spans="1:27" s="316" customFormat="1" ht="32.1" customHeight="1" thickBot="1" thickTop="1">
      <c r="A119" s="165" t="str">
        <f>ADAPTAÇÕES!A120</f>
        <v>8.20</v>
      </c>
      <c r="B119" s="281" t="str">
        <f>ADAPTAÇÕES!B120</f>
        <v>4208</v>
      </c>
      <c r="C119" s="212" t="str">
        <f>ADAPTAÇÕES!C120</f>
        <v>NIPLE DE FERRO GALVANIZADO, COM ROSCA BSP, DE 2 1/2"</v>
      </c>
      <c r="D119" s="155" t="str">
        <f>ADAPTAÇÕES!D120</f>
        <v>UN</v>
      </c>
      <c r="E119" s="410">
        <f>ADAPTAÇÕES!E120</f>
        <v>4</v>
      </c>
      <c r="F119" s="158">
        <f>ADAPTAÇÕES!H120</f>
        <v>55.81</v>
      </c>
      <c r="G119" s="159">
        <f>ADAPTAÇÕES!K120</f>
        <v>223.24</v>
      </c>
      <c r="H119" s="364">
        <f>G119/G118</f>
        <v>0.2510740715747801</v>
      </c>
      <c r="J119" s="213" t="e">
        <f>#REF!+#REF!+#REF!+#REF!+J25+#REF!</f>
        <v>#REF!</v>
      </c>
      <c r="K119" s="365"/>
      <c r="P119" s="368">
        <f>SUBTOTAL(9,P9:P29)</f>
        <v>11964.32676</v>
      </c>
      <c r="Q119" s="162">
        <f>'MEDIÇÃO 2'!W119</f>
        <v>0</v>
      </c>
      <c r="R119" s="410">
        <f>'MEDIÇÃO 2'!X119</f>
        <v>0</v>
      </c>
      <c r="S119" s="410">
        <f>'MEDIÇÃO 2'!Y119</f>
        <v>0</v>
      </c>
      <c r="T119" s="164">
        <f t="shared" si="71"/>
        <v>0</v>
      </c>
      <c r="U119" s="156">
        <v>0</v>
      </c>
      <c r="V119" s="163">
        <f t="shared" si="72"/>
        <v>0</v>
      </c>
      <c r="W119" s="162">
        <f t="shared" si="73"/>
        <v>0</v>
      </c>
      <c r="X119" s="156">
        <f t="shared" si="74"/>
        <v>0</v>
      </c>
      <c r="Y119" s="163">
        <f t="shared" si="75"/>
        <v>0</v>
      </c>
      <c r="AA119" s="24"/>
    </row>
    <row r="120" spans="1:25" s="5" customFormat="1" ht="32.1" customHeight="1" thickTop="1">
      <c r="A120" s="165" t="str">
        <f>ADAPTAÇÕES!A121</f>
        <v>8.21</v>
      </c>
      <c r="B120" s="281" t="str">
        <f>ADAPTAÇÕES!B121</f>
        <v>20972</v>
      </c>
      <c r="C120" s="212" t="str">
        <f>ADAPTAÇÕES!C121</f>
        <v>REDUCAO FIXA TIPO STORZ, ENGATE RAPIDO 2.1/2" X 1.1/2", EM LATAO, PARA INSTALACAO PREDIAL COMBATE A INCENDIO PREDIAL</v>
      </c>
      <c r="D120" s="155" t="str">
        <f>ADAPTAÇÕES!D121</f>
        <v>UN</v>
      </c>
      <c r="E120" s="410">
        <f>ADAPTAÇÕES!E121</f>
        <v>3</v>
      </c>
      <c r="F120" s="158">
        <f>ADAPTAÇÕES!H121</f>
        <v>166.42</v>
      </c>
      <c r="G120" s="159">
        <f>ADAPTAÇÕES!K121</f>
        <v>499.26</v>
      </c>
      <c r="K120" s="17"/>
      <c r="Q120" s="162">
        <f>'MEDIÇÃO 2'!W120</f>
        <v>0</v>
      </c>
      <c r="R120" s="410">
        <f>'MEDIÇÃO 2'!X120</f>
        <v>0</v>
      </c>
      <c r="S120" s="410">
        <f>'MEDIÇÃO 2'!Y120</f>
        <v>0</v>
      </c>
      <c r="T120" s="164">
        <f t="shared" si="71"/>
        <v>0</v>
      </c>
      <c r="U120" s="156">
        <v>0</v>
      </c>
      <c r="V120" s="163">
        <f t="shared" si="72"/>
        <v>0</v>
      </c>
      <c r="W120" s="162">
        <f t="shared" si="73"/>
        <v>0</v>
      </c>
      <c r="X120" s="156">
        <f t="shared" si="74"/>
        <v>0</v>
      </c>
      <c r="Y120" s="163">
        <f t="shared" si="75"/>
        <v>0</v>
      </c>
    </row>
    <row r="121" spans="1:25" s="41" customFormat="1" ht="32.1" customHeight="1">
      <c r="A121" s="165" t="str">
        <f>ADAPTAÇÕES!A122</f>
        <v>8.22</v>
      </c>
      <c r="B121" s="281" t="str">
        <f>ADAPTAÇÕES!B122</f>
        <v>50.01.220</v>
      </c>
      <c r="C121" s="212" t="str">
        <f>ADAPTAÇÕES!C122</f>
        <v>Esguicho latão com engate rápido, DN= 1 1/2´, jato regulável</v>
      </c>
      <c r="D121" s="155" t="str">
        <f>ADAPTAÇÕES!D122</f>
        <v>UN</v>
      </c>
      <c r="E121" s="410">
        <f>ADAPTAÇÕES!E122</f>
        <v>2</v>
      </c>
      <c r="F121" s="158">
        <f>ADAPTAÇÕES!H122</f>
        <v>272.1</v>
      </c>
      <c r="G121" s="159">
        <f>ADAPTAÇÕES!K122</f>
        <v>544.2</v>
      </c>
      <c r="H121" s="9"/>
      <c r="K121" s="17"/>
      <c r="Q121" s="162">
        <f>'MEDIÇÃO 2'!W121</f>
        <v>0</v>
      </c>
      <c r="R121" s="410">
        <f>'MEDIÇÃO 2'!X121</f>
        <v>0</v>
      </c>
      <c r="S121" s="410">
        <f>'MEDIÇÃO 2'!Y121</f>
        <v>0</v>
      </c>
      <c r="T121" s="164">
        <f t="shared" si="71"/>
        <v>0</v>
      </c>
      <c r="U121" s="156">
        <v>0</v>
      </c>
      <c r="V121" s="163">
        <f t="shared" si="72"/>
        <v>0</v>
      </c>
      <c r="W121" s="162">
        <f t="shared" si="73"/>
        <v>0</v>
      </c>
      <c r="X121" s="156">
        <f t="shared" si="74"/>
        <v>0</v>
      </c>
      <c r="Y121" s="163">
        <f t="shared" si="75"/>
        <v>0</v>
      </c>
    </row>
    <row r="122" spans="1:25" s="9" customFormat="1" ht="32.1" customHeight="1">
      <c r="A122" s="165" t="str">
        <f>ADAPTAÇÕES!A123</f>
        <v>8.23</v>
      </c>
      <c r="B122" s="281" t="str">
        <f>ADAPTAÇÕES!B123</f>
        <v>50.01.210</v>
      </c>
      <c r="C122" s="212" t="str">
        <f>ADAPTAÇÕES!C123</f>
        <v>Chave para conexão de engate rápido</v>
      </c>
      <c r="D122" s="155" t="str">
        <f>ADAPTAÇÕES!D123</f>
        <v>UN</v>
      </c>
      <c r="E122" s="410">
        <f>ADAPTAÇÕES!E123</f>
        <v>2</v>
      </c>
      <c r="F122" s="158">
        <f>ADAPTAÇÕES!H123</f>
        <v>18.84</v>
      </c>
      <c r="G122" s="159">
        <f>ADAPTAÇÕES!K123</f>
        <v>37.68</v>
      </c>
      <c r="H122" s="5"/>
      <c r="K122" s="7"/>
      <c r="Q122" s="162">
        <f>'MEDIÇÃO 2'!W122</f>
        <v>0</v>
      </c>
      <c r="R122" s="410">
        <f>'MEDIÇÃO 2'!X122</f>
        <v>0</v>
      </c>
      <c r="S122" s="410">
        <f>'MEDIÇÃO 2'!Y122</f>
        <v>0</v>
      </c>
      <c r="T122" s="164">
        <f t="shared" si="71"/>
        <v>0</v>
      </c>
      <c r="U122" s="156">
        <v>0</v>
      </c>
      <c r="V122" s="163">
        <f t="shared" si="72"/>
        <v>0</v>
      </c>
      <c r="W122" s="162">
        <f t="shared" si="73"/>
        <v>0</v>
      </c>
      <c r="X122" s="156">
        <f t="shared" si="74"/>
        <v>0</v>
      </c>
      <c r="Y122" s="163">
        <f t="shared" si="75"/>
        <v>0</v>
      </c>
    </row>
    <row r="123" spans="1:25" s="9" customFormat="1" ht="32.1" customHeight="1">
      <c r="A123" s="165" t="str">
        <f>ADAPTAÇÕES!A124</f>
        <v>8.24</v>
      </c>
      <c r="B123" s="281" t="str">
        <f>ADAPTAÇÕES!B124</f>
        <v>40420</v>
      </c>
      <c r="C123" s="212" t="str">
        <f>ADAPTAÇÕES!C124</f>
        <v>TE RANHURADO EM FERRO FUNDIDO, DN 65 (2 1/2")</v>
      </c>
      <c r="D123" s="155" t="str">
        <f>ADAPTAÇÕES!D124</f>
        <v>UN</v>
      </c>
      <c r="E123" s="410">
        <f>ADAPTAÇÕES!E124</f>
        <v>4</v>
      </c>
      <c r="F123" s="158">
        <f>ADAPTAÇÕES!H124</f>
        <v>71.07</v>
      </c>
      <c r="G123" s="159">
        <f>ADAPTAÇÕES!K124</f>
        <v>284.28</v>
      </c>
      <c r="H123" s="5"/>
      <c r="K123" s="7"/>
      <c r="Q123" s="162">
        <f>'MEDIÇÃO 2'!W123</f>
        <v>0</v>
      </c>
      <c r="R123" s="410">
        <f>'MEDIÇÃO 2'!X123</f>
        <v>0</v>
      </c>
      <c r="S123" s="410">
        <f>'MEDIÇÃO 2'!Y123</f>
        <v>0</v>
      </c>
      <c r="T123" s="164">
        <f t="shared" si="71"/>
        <v>0</v>
      </c>
      <c r="U123" s="156">
        <v>0</v>
      </c>
      <c r="V123" s="163">
        <f t="shared" si="72"/>
        <v>0</v>
      </c>
      <c r="W123" s="162">
        <f t="shared" si="73"/>
        <v>0</v>
      </c>
      <c r="X123" s="156">
        <f t="shared" si="74"/>
        <v>0</v>
      </c>
      <c r="Y123" s="163">
        <f t="shared" si="75"/>
        <v>0</v>
      </c>
    </row>
    <row r="124" spans="1:25" s="9" customFormat="1" ht="32.1" customHeight="1">
      <c r="A124" s="165" t="str">
        <f>ADAPTAÇÕES!A125</f>
        <v>8.25</v>
      </c>
      <c r="B124" s="281" t="str">
        <f>ADAPTAÇÕES!B125</f>
        <v>40415</v>
      </c>
      <c r="C124" s="212" t="str">
        <f>ADAPTAÇÕES!C125</f>
        <v>CURVA 90 GRAUS RANHURADA EM FERRO FUNDIDO, DN 65 MM (2 1/2")</v>
      </c>
      <c r="D124" s="155" t="str">
        <f>ADAPTAÇÕES!D125</f>
        <v>UN</v>
      </c>
      <c r="E124" s="410">
        <f>ADAPTAÇÕES!E125</f>
        <v>15</v>
      </c>
      <c r="F124" s="158">
        <f>ADAPTAÇÕES!H125</f>
        <v>42.38</v>
      </c>
      <c r="G124" s="159">
        <f>ADAPTAÇÕES!K125</f>
        <v>635.7</v>
      </c>
      <c r="H124" s="5"/>
      <c r="K124" s="7"/>
      <c r="Q124" s="162">
        <f>'MEDIÇÃO 2'!W124</f>
        <v>0</v>
      </c>
      <c r="R124" s="410">
        <f>'MEDIÇÃO 2'!X124</f>
        <v>0</v>
      </c>
      <c r="S124" s="410">
        <f>'MEDIÇÃO 2'!Y124</f>
        <v>0</v>
      </c>
      <c r="T124" s="164">
        <f t="shared" si="71"/>
        <v>0</v>
      </c>
      <c r="U124" s="156">
        <v>0</v>
      </c>
      <c r="V124" s="163">
        <f t="shared" si="72"/>
        <v>0</v>
      </c>
      <c r="W124" s="162">
        <f t="shared" si="73"/>
        <v>0</v>
      </c>
      <c r="X124" s="156">
        <f t="shared" si="74"/>
        <v>0</v>
      </c>
      <c r="Y124" s="163">
        <f t="shared" si="75"/>
        <v>0</v>
      </c>
    </row>
    <row r="125" spans="1:25" s="5" customFormat="1" ht="32.1" customHeight="1">
      <c r="A125" s="165" t="str">
        <f>ADAPTAÇÕES!A126</f>
        <v>8.26</v>
      </c>
      <c r="B125" s="281" t="str">
        <f>ADAPTAÇÕES!B126</f>
        <v>40411</v>
      </c>
      <c r="C125" s="212" t="str">
        <f>ADAPTAÇÕES!C126</f>
        <v>ACOPLAMENTO RIGIDO EM FERRO FUNDIDO PARA SISTEMA DE TUBULACAO RANHURADA, DN 65 MM (2 1/2")</v>
      </c>
      <c r="D125" s="155" t="str">
        <f>ADAPTAÇÕES!D126</f>
        <v>UN</v>
      </c>
      <c r="E125" s="410">
        <f>ADAPTAÇÕES!E126</f>
        <v>48</v>
      </c>
      <c r="F125" s="158">
        <f>ADAPTAÇÕES!H126</f>
        <v>33.93</v>
      </c>
      <c r="G125" s="159">
        <f>ADAPTAÇÕES!K126</f>
        <v>1628.6399999999999</v>
      </c>
      <c r="H125" s="9"/>
      <c r="K125" s="17"/>
      <c r="Q125" s="162">
        <f>'MEDIÇÃO 2'!W125</f>
        <v>0</v>
      </c>
      <c r="R125" s="410">
        <f>'MEDIÇÃO 2'!X125</f>
        <v>0</v>
      </c>
      <c r="S125" s="410">
        <f>'MEDIÇÃO 2'!Y125</f>
        <v>0</v>
      </c>
      <c r="T125" s="164">
        <f t="shared" si="71"/>
        <v>0</v>
      </c>
      <c r="U125" s="156">
        <v>0</v>
      </c>
      <c r="V125" s="163">
        <f t="shared" si="72"/>
        <v>0</v>
      </c>
      <c r="W125" s="162">
        <f t="shared" si="73"/>
        <v>0</v>
      </c>
      <c r="X125" s="156">
        <f t="shared" si="74"/>
        <v>0</v>
      </c>
      <c r="Y125" s="163">
        <f t="shared" si="75"/>
        <v>0</v>
      </c>
    </row>
    <row r="126" spans="1:25" s="5" customFormat="1" ht="32.1" customHeight="1">
      <c r="A126" s="165" t="str">
        <f>ADAPTAÇÕES!A127</f>
        <v>8.27</v>
      </c>
      <c r="B126" s="281" t="str">
        <f>ADAPTAÇÕES!B127</f>
        <v>COTAÇÃO</v>
      </c>
      <c r="C126" s="212" t="str">
        <f>ADAPTAÇÕES!C127</f>
        <v>Verniz retardante a chamas para madeira</v>
      </c>
      <c r="D126" s="155" t="str">
        <f>ADAPTAÇÕES!D127</f>
        <v>GL</v>
      </c>
      <c r="E126" s="410">
        <f>ADAPTAÇÕES!E127</f>
        <v>2</v>
      </c>
      <c r="F126" s="158">
        <f>ADAPTAÇÕES!H127</f>
        <v>350</v>
      </c>
      <c r="G126" s="159">
        <f>ADAPTAÇÕES!K127</f>
        <v>700</v>
      </c>
      <c r="H126" s="55"/>
      <c r="K126" s="17"/>
      <c r="Q126" s="162">
        <f>'MEDIÇÃO 2'!W126</f>
        <v>0</v>
      </c>
      <c r="R126" s="410">
        <f>'MEDIÇÃO 2'!X126</f>
        <v>0</v>
      </c>
      <c r="S126" s="410">
        <f>'MEDIÇÃO 2'!Y126</f>
        <v>0</v>
      </c>
      <c r="T126" s="164">
        <f t="shared" si="71"/>
        <v>0</v>
      </c>
      <c r="U126" s="156">
        <v>0</v>
      </c>
      <c r="V126" s="163">
        <f t="shared" si="72"/>
        <v>0</v>
      </c>
      <c r="W126" s="162">
        <f t="shared" si="73"/>
        <v>0</v>
      </c>
      <c r="X126" s="156">
        <f t="shared" si="74"/>
        <v>0</v>
      </c>
      <c r="Y126" s="163">
        <f t="shared" si="75"/>
        <v>0</v>
      </c>
    </row>
    <row r="127" spans="1:25" s="5" customFormat="1" ht="32.1" customHeight="1">
      <c r="A127" s="165" t="str">
        <f>ADAPTAÇÕES!A128</f>
        <v>8.28</v>
      </c>
      <c r="B127" s="281" t="str">
        <f>ADAPTAÇÕES!B128</f>
        <v>39.21.010</v>
      </c>
      <c r="C127" s="212" t="str">
        <f>ADAPTAÇÕES!C128</f>
        <v>Cabo de cobre flexível de 1,5 mm², isolamento 0,6/1kV - isolação HEPR 90°C</v>
      </c>
      <c r="D127" s="155" t="str">
        <f>ADAPTAÇÕES!D128</f>
        <v>M</v>
      </c>
      <c r="E127" s="410">
        <f>ADAPTAÇÕES!E128</f>
        <v>800</v>
      </c>
      <c r="F127" s="158">
        <f>ADAPTAÇÕES!H128</f>
        <v>2.44</v>
      </c>
      <c r="G127" s="159">
        <f>ADAPTAÇÕES!K128</f>
        <v>1952</v>
      </c>
      <c r="H127" s="55"/>
      <c r="K127" s="17"/>
      <c r="Q127" s="162">
        <f>'MEDIÇÃO 2'!W127</f>
        <v>0</v>
      </c>
      <c r="R127" s="410">
        <f>'MEDIÇÃO 2'!X127</f>
        <v>0</v>
      </c>
      <c r="S127" s="410">
        <f>'MEDIÇÃO 2'!Y127</f>
        <v>0</v>
      </c>
      <c r="T127" s="164">
        <f t="shared" si="71"/>
        <v>0</v>
      </c>
      <c r="U127" s="156">
        <v>0</v>
      </c>
      <c r="V127" s="163">
        <f t="shared" si="72"/>
        <v>0</v>
      </c>
      <c r="W127" s="162">
        <f t="shared" si="73"/>
        <v>0</v>
      </c>
      <c r="X127" s="156">
        <f t="shared" si="74"/>
        <v>0</v>
      </c>
      <c r="Y127" s="163">
        <f t="shared" si="75"/>
        <v>0</v>
      </c>
    </row>
    <row r="128" spans="1:25" s="5" customFormat="1" ht="32.1" customHeight="1">
      <c r="A128" s="165" t="str">
        <f>ADAPTAÇÕES!A129</f>
        <v>8.29</v>
      </c>
      <c r="B128" s="281" t="str">
        <f>ADAPTAÇÕES!B129</f>
        <v>39.21.050</v>
      </c>
      <c r="C128" s="212" t="str">
        <f>ADAPTAÇÕES!C129</f>
        <v>Cabo de cobre flexível de 10 mm², isolamento 0,6/1kV - isolação HEPR 90°C</v>
      </c>
      <c r="D128" s="155" t="str">
        <f>ADAPTAÇÕES!D129</f>
        <v>M</v>
      </c>
      <c r="E128" s="410">
        <f>ADAPTAÇÕES!E129</f>
        <v>100</v>
      </c>
      <c r="F128" s="158">
        <f>ADAPTAÇÕES!H129</f>
        <v>12.33</v>
      </c>
      <c r="G128" s="159">
        <f>ADAPTAÇÕES!K129</f>
        <v>1233</v>
      </c>
      <c r="H128" s="51"/>
      <c r="K128" s="17"/>
      <c r="Q128" s="162">
        <f>'MEDIÇÃO 2'!W128</f>
        <v>0</v>
      </c>
      <c r="R128" s="410">
        <f>'MEDIÇÃO 2'!X128</f>
        <v>0</v>
      </c>
      <c r="S128" s="410">
        <f>'MEDIÇÃO 2'!Y128</f>
        <v>0</v>
      </c>
      <c r="T128" s="164">
        <f t="shared" si="71"/>
        <v>0</v>
      </c>
      <c r="U128" s="156">
        <v>0</v>
      </c>
      <c r="V128" s="163">
        <f t="shared" si="72"/>
        <v>0</v>
      </c>
      <c r="W128" s="162">
        <f t="shared" si="73"/>
        <v>0</v>
      </c>
      <c r="X128" s="156">
        <f t="shared" si="74"/>
        <v>0</v>
      </c>
      <c r="Y128" s="163">
        <f t="shared" si="75"/>
        <v>0</v>
      </c>
    </row>
    <row r="129" spans="1:25" s="5" customFormat="1" ht="32.1" customHeight="1">
      <c r="A129" s="165" t="str">
        <f>ADAPTAÇÕES!A130</f>
        <v>8.30</v>
      </c>
      <c r="B129" s="281" t="str">
        <f>ADAPTAÇÕES!B130</f>
        <v>38774</v>
      </c>
      <c r="C129" s="212" t="str">
        <f>ADAPTAÇÕES!C130</f>
        <v>LUMINARIA DE EMERGENCIA 30 LEDS, POTENCIA 2 W, BATERIA DE LITIO, AUTONOMIA DE 6 HORAS</v>
      </c>
      <c r="D129" s="155" t="str">
        <f>ADAPTAÇÕES!D130</f>
        <v>UN</v>
      </c>
      <c r="E129" s="410">
        <f>ADAPTAÇÕES!E130</f>
        <v>20</v>
      </c>
      <c r="F129" s="158">
        <f>ADAPTAÇÕES!H130</f>
        <v>23.69</v>
      </c>
      <c r="G129" s="159">
        <f>ADAPTAÇÕES!K130</f>
        <v>473.8</v>
      </c>
      <c r="H129" s="51"/>
      <c r="K129" s="23"/>
      <c r="Q129" s="162">
        <f>'MEDIÇÃO 2'!W129</f>
        <v>0</v>
      </c>
      <c r="R129" s="410">
        <f>'MEDIÇÃO 2'!X129</f>
        <v>0</v>
      </c>
      <c r="S129" s="410">
        <f>'MEDIÇÃO 2'!Y129</f>
        <v>0</v>
      </c>
      <c r="T129" s="164">
        <f t="shared" si="71"/>
        <v>0</v>
      </c>
      <c r="U129" s="156">
        <v>0</v>
      </c>
      <c r="V129" s="163">
        <f t="shared" si="72"/>
        <v>0</v>
      </c>
      <c r="W129" s="162">
        <f t="shared" si="73"/>
        <v>0</v>
      </c>
      <c r="X129" s="156">
        <f t="shared" si="74"/>
        <v>0</v>
      </c>
      <c r="Y129" s="163">
        <f t="shared" si="75"/>
        <v>0</v>
      </c>
    </row>
    <row r="130" spans="1:25" s="5" customFormat="1" ht="32.1" customHeight="1">
      <c r="A130" s="165" t="str">
        <f>ADAPTAÇÕES!A131</f>
        <v>8.31</v>
      </c>
      <c r="B130" s="281" t="str">
        <f>ADAPTAÇÕES!B131</f>
        <v>38.04.040</v>
      </c>
      <c r="C130" s="212" t="str">
        <f>ADAPTAÇÕES!C131</f>
        <v>Eletroduto galvanizado conforme NBR13057 -  3/4´ com acessórios</v>
      </c>
      <c r="D130" s="155" t="str">
        <f>ADAPTAÇÕES!D131</f>
        <v>M</v>
      </c>
      <c r="E130" s="410">
        <f>ADAPTAÇÕES!E131</f>
        <v>28</v>
      </c>
      <c r="F130" s="158">
        <f>ADAPTAÇÕES!H131</f>
        <v>31.36</v>
      </c>
      <c r="G130" s="159">
        <f>ADAPTAÇÕES!K131</f>
        <v>878.0799999999999</v>
      </c>
      <c r="H130" s="51"/>
      <c r="K130" s="26"/>
      <c r="Q130" s="162">
        <f>'MEDIÇÃO 2'!W130</f>
        <v>0</v>
      </c>
      <c r="R130" s="410">
        <f>'MEDIÇÃO 2'!X130</f>
        <v>0</v>
      </c>
      <c r="S130" s="410">
        <f>'MEDIÇÃO 2'!Y130</f>
        <v>0</v>
      </c>
      <c r="T130" s="164">
        <f t="shared" si="71"/>
        <v>0</v>
      </c>
      <c r="U130" s="156">
        <v>0</v>
      </c>
      <c r="V130" s="163">
        <f t="shared" si="72"/>
        <v>0</v>
      </c>
      <c r="W130" s="162">
        <f t="shared" si="73"/>
        <v>0</v>
      </c>
      <c r="X130" s="156">
        <f t="shared" si="74"/>
        <v>0</v>
      </c>
      <c r="Y130" s="163">
        <f t="shared" si="75"/>
        <v>0</v>
      </c>
    </row>
    <row r="131" spans="1:25" s="9" customFormat="1" ht="32.1" customHeight="1">
      <c r="A131" s="165" t="str">
        <f>ADAPTAÇÕES!A132</f>
        <v>8.32</v>
      </c>
      <c r="B131" s="281" t="str">
        <f>ADAPTAÇÕES!B132</f>
        <v>40.04.450</v>
      </c>
      <c r="C131" s="212" t="str">
        <f>ADAPTAÇÕES!C132</f>
        <v>Tomada 2P+T de 10 A - 250 V, completa</v>
      </c>
      <c r="D131" s="155" t="str">
        <f>ADAPTAÇÕES!D132</f>
        <v>CJ</v>
      </c>
      <c r="E131" s="410">
        <f>ADAPTAÇÕES!E132</f>
        <v>20</v>
      </c>
      <c r="F131" s="158">
        <f>ADAPTAÇÕES!H132</f>
        <v>22.16</v>
      </c>
      <c r="G131" s="159">
        <f>ADAPTAÇÕES!K132</f>
        <v>443.2</v>
      </c>
      <c r="H131" s="51"/>
      <c r="K131" s="7"/>
      <c r="Q131" s="162">
        <f>'MEDIÇÃO 2'!W131</f>
        <v>0</v>
      </c>
      <c r="R131" s="410">
        <f>'MEDIÇÃO 2'!X131</f>
        <v>0</v>
      </c>
      <c r="S131" s="410">
        <f>'MEDIÇÃO 2'!Y131</f>
        <v>0</v>
      </c>
      <c r="T131" s="164">
        <f t="shared" si="71"/>
        <v>0</v>
      </c>
      <c r="U131" s="156">
        <v>0</v>
      </c>
      <c r="V131" s="163">
        <f t="shared" si="72"/>
        <v>0</v>
      </c>
      <c r="W131" s="162">
        <f t="shared" si="73"/>
        <v>0</v>
      </c>
      <c r="X131" s="156">
        <f t="shared" si="74"/>
        <v>0</v>
      </c>
      <c r="Y131" s="163">
        <f t="shared" si="75"/>
        <v>0</v>
      </c>
    </row>
    <row r="132" spans="1:25" s="41" customFormat="1" ht="32.1" customHeight="1">
      <c r="A132" s="165" t="str">
        <f>ADAPTAÇÕES!A133</f>
        <v>8.33</v>
      </c>
      <c r="B132" s="281" t="str">
        <f>ADAPTAÇÕES!B133</f>
        <v>14053</v>
      </c>
      <c r="C132" s="212" t="str">
        <f>ADAPTAÇÕES!C133</f>
        <v>CONDULETE DE ALUMINIO TIPO B, PARA ELETRODUTO ROSCAVEL DE 3/4", COM TAMPA CEGA</v>
      </c>
      <c r="D132" s="155" t="str">
        <f>ADAPTAÇÕES!D133</f>
        <v>UN</v>
      </c>
      <c r="E132" s="410">
        <f>ADAPTAÇÕES!E133</f>
        <v>12</v>
      </c>
      <c r="F132" s="158">
        <f>ADAPTAÇÕES!H133</f>
        <v>12.34</v>
      </c>
      <c r="G132" s="159">
        <f>ADAPTAÇÕES!K133</f>
        <v>148.07999999999998</v>
      </c>
      <c r="H132" s="51"/>
      <c r="K132" s="17"/>
      <c r="Q132" s="162">
        <f>'MEDIÇÃO 2'!W132</f>
        <v>0</v>
      </c>
      <c r="R132" s="410">
        <f>'MEDIÇÃO 2'!X132</f>
        <v>0</v>
      </c>
      <c r="S132" s="410">
        <f>'MEDIÇÃO 2'!Y132</f>
        <v>0</v>
      </c>
      <c r="T132" s="164">
        <f t="shared" si="71"/>
        <v>0</v>
      </c>
      <c r="U132" s="156">
        <v>0</v>
      </c>
      <c r="V132" s="163">
        <f t="shared" si="72"/>
        <v>0</v>
      </c>
      <c r="W132" s="162">
        <f t="shared" si="73"/>
        <v>0</v>
      </c>
      <c r="X132" s="156">
        <f t="shared" si="74"/>
        <v>0</v>
      </c>
      <c r="Y132" s="163">
        <f t="shared" si="75"/>
        <v>0</v>
      </c>
    </row>
    <row r="133" spans="1:25" s="41" customFormat="1" ht="32.1" customHeight="1">
      <c r="A133" s="165" t="str">
        <f>ADAPTAÇÕES!A134</f>
        <v>8.34</v>
      </c>
      <c r="B133" s="281" t="str">
        <f>ADAPTAÇÕES!B134</f>
        <v>2488</v>
      </c>
      <c r="C133" s="212" t="str">
        <f>ADAPTAÇÕES!C134</f>
        <v>CONECTOR RETO DE ALUMINIO PARA ELETRODUTO DE 3/4", PARA ADAPTAR ENTRADA DE ELETRODUTO METALICO FLEXIVEL EM QUADROS</v>
      </c>
      <c r="D133" s="155" t="str">
        <f>ADAPTAÇÕES!D134</f>
        <v>UN</v>
      </c>
      <c r="E133" s="410">
        <f>ADAPTAÇÕES!E134</f>
        <v>20</v>
      </c>
      <c r="F133" s="158">
        <f>ADAPTAÇÕES!H134</f>
        <v>2.13</v>
      </c>
      <c r="G133" s="159">
        <f>ADAPTAÇÕES!K134</f>
        <v>42.599999999999994</v>
      </c>
      <c r="H133" s="51"/>
      <c r="K133" s="17"/>
      <c r="Q133" s="162">
        <f>'MEDIÇÃO 2'!W133</f>
        <v>0</v>
      </c>
      <c r="R133" s="410">
        <f>'MEDIÇÃO 2'!X133</f>
        <v>0</v>
      </c>
      <c r="S133" s="410">
        <f>'MEDIÇÃO 2'!Y133</f>
        <v>0</v>
      </c>
      <c r="T133" s="164">
        <f t="shared" si="71"/>
        <v>0</v>
      </c>
      <c r="U133" s="156">
        <v>0</v>
      </c>
      <c r="V133" s="163">
        <f t="shared" si="72"/>
        <v>0</v>
      </c>
      <c r="W133" s="162">
        <f t="shared" si="73"/>
        <v>0</v>
      </c>
      <c r="X133" s="156">
        <f t="shared" si="74"/>
        <v>0</v>
      </c>
      <c r="Y133" s="163">
        <f t="shared" si="75"/>
        <v>0</v>
      </c>
    </row>
    <row r="134" spans="1:25" s="41" customFormat="1" ht="32.1" customHeight="1">
      <c r="A134" s="165" t="str">
        <f>ADAPTAÇÕES!A135</f>
        <v>8.35</v>
      </c>
      <c r="B134" s="281" t="str">
        <f>ADAPTAÇÕES!B135</f>
        <v>2637</v>
      </c>
      <c r="C134" s="212" t="str">
        <f>ADAPTAÇÕES!C135</f>
        <v>LUVA PARA ELETRODUTO, EM ACO GALVANIZADO ELETROLITICO, DIAMETRO DE 20 MM (3/4")</v>
      </c>
      <c r="D134" s="155" t="str">
        <f>ADAPTAÇÕES!D135</f>
        <v>UN</v>
      </c>
      <c r="E134" s="410">
        <f>ADAPTAÇÕES!E135</f>
        <v>36</v>
      </c>
      <c r="F134" s="158">
        <f>ADAPTAÇÕES!H135</f>
        <v>2.3</v>
      </c>
      <c r="G134" s="159">
        <f>ADAPTAÇÕES!K135</f>
        <v>82.8</v>
      </c>
      <c r="H134" s="51"/>
      <c r="K134" s="17"/>
      <c r="Q134" s="162">
        <f>'MEDIÇÃO 2'!W134</f>
        <v>0</v>
      </c>
      <c r="R134" s="410">
        <f>'MEDIÇÃO 2'!X134</f>
        <v>0</v>
      </c>
      <c r="S134" s="410">
        <f>'MEDIÇÃO 2'!Y134</f>
        <v>0</v>
      </c>
      <c r="T134" s="164">
        <f t="shared" si="71"/>
        <v>0</v>
      </c>
      <c r="U134" s="156">
        <v>0</v>
      </c>
      <c r="V134" s="163">
        <f t="shared" si="72"/>
        <v>0</v>
      </c>
      <c r="W134" s="162">
        <f t="shared" si="73"/>
        <v>0</v>
      </c>
      <c r="X134" s="156">
        <f t="shared" si="74"/>
        <v>0</v>
      </c>
      <c r="Y134" s="163">
        <f t="shared" si="75"/>
        <v>0</v>
      </c>
    </row>
    <row r="135" spans="1:25" s="5" customFormat="1" ht="32.1" customHeight="1">
      <c r="A135" s="165" t="str">
        <f>ADAPTAÇÕES!A136</f>
        <v>8.36</v>
      </c>
      <c r="B135" s="281" t="str">
        <f>ADAPTAÇÕES!B136</f>
        <v>39346</v>
      </c>
      <c r="C135" s="212" t="str">
        <f>ADAPTAÇÕES!C136</f>
        <v>TAMPA PARA CONDULETE, EM PVC, PARA 1 INTERRUPTOR</v>
      </c>
      <c r="D135" s="155" t="str">
        <f>ADAPTAÇÕES!D136</f>
        <v>UN</v>
      </c>
      <c r="E135" s="410">
        <f>ADAPTAÇÕES!E136</f>
        <v>60</v>
      </c>
      <c r="F135" s="158">
        <f>ADAPTAÇÕES!H136</f>
        <v>4.19</v>
      </c>
      <c r="G135" s="159">
        <f>ADAPTAÇÕES!K136</f>
        <v>251.40000000000003</v>
      </c>
      <c r="H135" s="51"/>
      <c r="K135" s="23"/>
      <c r="Q135" s="162">
        <f>'MEDIÇÃO 2'!W135</f>
        <v>0</v>
      </c>
      <c r="R135" s="410">
        <f>'MEDIÇÃO 2'!X135</f>
        <v>0</v>
      </c>
      <c r="S135" s="410">
        <f>'MEDIÇÃO 2'!Y135</f>
        <v>0</v>
      </c>
      <c r="T135" s="164">
        <f t="shared" si="71"/>
        <v>0</v>
      </c>
      <c r="U135" s="156">
        <v>0</v>
      </c>
      <c r="V135" s="163">
        <f t="shared" si="72"/>
        <v>0</v>
      </c>
      <c r="W135" s="162">
        <f t="shared" si="73"/>
        <v>0</v>
      </c>
      <c r="X135" s="156">
        <f t="shared" si="74"/>
        <v>0</v>
      </c>
      <c r="Y135" s="163">
        <f t="shared" si="75"/>
        <v>0</v>
      </c>
    </row>
    <row r="136" spans="1:25" s="5" customFormat="1" ht="32.1" customHeight="1">
      <c r="A136" s="165" t="str">
        <f>ADAPTAÇÕES!A137</f>
        <v>8.37</v>
      </c>
      <c r="B136" s="281" t="str">
        <f>ADAPTAÇÕES!B137</f>
        <v>21.20.300</v>
      </c>
      <c r="C136" s="212" t="str">
        <f>ADAPTAÇÕES!C137</f>
        <v>Fita adesiva antiderrapante com largura de 5 cm</v>
      </c>
      <c r="D136" s="155" t="str">
        <f>ADAPTAÇÕES!D137</f>
        <v>M</v>
      </c>
      <c r="E136" s="410">
        <f>ADAPTAÇÕES!E137</f>
        <v>40</v>
      </c>
      <c r="F136" s="158">
        <f>ADAPTAÇÕES!H137</f>
        <v>21.14</v>
      </c>
      <c r="G136" s="159">
        <f>ADAPTAÇÕES!K137</f>
        <v>845.6</v>
      </c>
      <c r="H136" s="51"/>
      <c r="K136" s="23"/>
      <c r="Q136" s="162">
        <f>'MEDIÇÃO 2'!W136</f>
        <v>0</v>
      </c>
      <c r="R136" s="410">
        <f>'MEDIÇÃO 2'!X136</f>
        <v>0</v>
      </c>
      <c r="S136" s="410">
        <f>'MEDIÇÃO 2'!Y136</f>
        <v>0</v>
      </c>
      <c r="T136" s="164">
        <f t="shared" si="71"/>
        <v>0</v>
      </c>
      <c r="U136" s="156">
        <v>0</v>
      </c>
      <c r="V136" s="163">
        <f t="shared" si="72"/>
        <v>0</v>
      </c>
      <c r="W136" s="162">
        <f t="shared" si="73"/>
        <v>0</v>
      </c>
      <c r="X136" s="156">
        <f t="shared" si="74"/>
        <v>0</v>
      </c>
      <c r="Y136" s="163">
        <f t="shared" si="75"/>
        <v>0</v>
      </c>
    </row>
    <row r="137" spans="1:25" s="56" customFormat="1" ht="32.1" customHeight="1">
      <c r="A137" s="165" t="str">
        <f>ADAPTAÇÕES!A138</f>
        <v>8.38</v>
      </c>
      <c r="B137" s="281" t="str">
        <f>ADAPTAÇÕES!B138</f>
        <v>33.11.050</v>
      </c>
      <c r="C137" s="212" t="str">
        <f>ADAPTAÇÕES!C138</f>
        <v>Esmalte à base água em superfície metálica, inclusive preparo</v>
      </c>
      <c r="D137" s="155" t="str">
        <f>ADAPTAÇÕES!D138</f>
        <v>M2</v>
      </c>
      <c r="E137" s="410">
        <f>ADAPTAÇÕES!E138</f>
        <v>12.42</v>
      </c>
      <c r="F137" s="158">
        <f>ADAPTAÇÕES!H138</f>
        <v>36.33</v>
      </c>
      <c r="G137" s="159">
        <f>ADAPTAÇÕES!K138</f>
        <v>451.2186</v>
      </c>
      <c r="H137" s="51"/>
      <c r="K137" s="57"/>
      <c r="Q137" s="162">
        <f>'MEDIÇÃO 2'!W137</f>
        <v>0</v>
      </c>
      <c r="R137" s="410">
        <f>'MEDIÇÃO 2'!X137</f>
        <v>0</v>
      </c>
      <c r="S137" s="410">
        <f>'MEDIÇÃO 2'!Y137</f>
        <v>0</v>
      </c>
      <c r="T137" s="164">
        <f t="shared" si="71"/>
        <v>0</v>
      </c>
      <c r="U137" s="156">
        <v>0</v>
      </c>
      <c r="V137" s="163">
        <f t="shared" si="72"/>
        <v>0</v>
      </c>
      <c r="W137" s="162">
        <f t="shared" si="73"/>
        <v>0</v>
      </c>
      <c r="X137" s="156">
        <f t="shared" si="74"/>
        <v>0</v>
      </c>
      <c r="Y137" s="163">
        <f t="shared" si="75"/>
        <v>0</v>
      </c>
    </row>
    <row r="138" spans="1:25" s="41" customFormat="1" ht="32.1" customHeight="1">
      <c r="A138" s="165" t="str">
        <f>ADAPTAÇÕES!A139</f>
        <v>8.39</v>
      </c>
      <c r="B138" s="281" t="str">
        <f>ADAPTAÇÕES!B139</f>
        <v>COTAÇÃO</v>
      </c>
      <c r="C138" s="212" t="str">
        <f>ADAPTAÇÕES!C139</f>
        <v xml:space="preserve">Chapas para suporte </v>
      </c>
      <c r="D138" s="155" t="str">
        <f>ADAPTAÇÕES!D139</f>
        <v>UN</v>
      </c>
      <c r="E138" s="410">
        <f>ADAPTAÇÕES!E139</f>
        <v>3</v>
      </c>
      <c r="F138" s="158">
        <f>ADAPTAÇÕES!H139</f>
        <v>128</v>
      </c>
      <c r="G138" s="159">
        <f>ADAPTAÇÕES!K139</f>
        <v>384</v>
      </c>
      <c r="H138" s="51"/>
      <c r="K138" s="17"/>
      <c r="Q138" s="162">
        <f>'MEDIÇÃO 2'!W138</f>
        <v>0</v>
      </c>
      <c r="R138" s="410">
        <f>'MEDIÇÃO 2'!X138</f>
        <v>0</v>
      </c>
      <c r="S138" s="410">
        <f>'MEDIÇÃO 2'!Y138</f>
        <v>0</v>
      </c>
      <c r="T138" s="164">
        <f t="shared" si="71"/>
        <v>0</v>
      </c>
      <c r="U138" s="156">
        <v>0</v>
      </c>
      <c r="V138" s="163">
        <f t="shared" si="72"/>
        <v>0</v>
      </c>
      <c r="W138" s="162">
        <f t="shared" si="73"/>
        <v>0</v>
      </c>
      <c r="X138" s="156">
        <f t="shared" si="74"/>
        <v>0</v>
      </c>
      <c r="Y138" s="163">
        <f t="shared" si="75"/>
        <v>0</v>
      </c>
    </row>
    <row r="139" spans="1:25" s="5" customFormat="1" ht="32.1" customHeight="1">
      <c r="A139" s="165" t="str">
        <f>ADAPTAÇÕES!A140</f>
        <v>8.40</v>
      </c>
      <c r="B139" s="281" t="str">
        <f>ADAPTAÇÕES!B140</f>
        <v>37557</v>
      </c>
      <c r="C139" s="212" t="str">
        <f>ADAPTAÇÕES!C140</f>
        <v>PLACA DE SINALIZACAO DE SEGURANCA CONTRA INCENDIO, FOTOLUMINESCENTE, QUADRADA, *14 X 14* CM, EM PVC *2* MM ANTI-CHAMAS (SIMBOLOS, CORES E PICTOGRAMAS CONFORME NBR 16820)</v>
      </c>
      <c r="D139" s="155" t="str">
        <f>ADAPTAÇÕES!D140</f>
        <v>UN</v>
      </c>
      <c r="E139" s="410">
        <f>ADAPTAÇÕES!E140</f>
        <v>3</v>
      </c>
      <c r="F139" s="158">
        <f>ADAPTAÇÕES!H140</f>
        <v>12.77</v>
      </c>
      <c r="G139" s="159">
        <f>ADAPTAÇÕES!K140</f>
        <v>38.31</v>
      </c>
      <c r="H139" s="51"/>
      <c r="K139" s="23"/>
      <c r="Q139" s="162">
        <f>'MEDIÇÃO 2'!W139</f>
        <v>0</v>
      </c>
      <c r="R139" s="410">
        <f>'MEDIÇÃO 2'!X139</f>
        <v>0</v>
      </c>
      <c r="S139" s="410">
        <f>'MEDIÇÃO 2'!Y139</f>
        <v>0</v>
      </c>
      <c r="T139" s="164">
        <f t="shared" si="71"/>
        <v>0</v>
      </c>
      <c r="U139" s="156">
        <v>0</v>
      </c>
      <c r="V139" s="163">
        <f t="shared" si="72"/>
        <v>0</v>
      </c>
      <c r="W139" s="162">
        <f t="shared" si="73"/>
        <v>0</v>
      </c>
      <c r="X139" s="156">
        <f t="shared" si="74"/>
        <v>0</v>
      </c>
      <c r="Y139" s="163">
        <f t="shared" si="75"/>
        <v>0</v>
      </c>
    </row>
    <row r="140" spans="1:25" s="5" customFormat="1" ht="32.1" customHeight="1">
      <c r="A140" s="165" t="str">
        <f>ADAPTAÇÕES!A141</f>
        <v>8.41</v>
      </c>
      <c r="B140" s="281" t="str">
        <f>ADAPTAÇÕES!B141</f>
        <v>37.13.650</v>
      </c>
      <c r="C140" s="212" t="str">
        <f>ADAPTAÇÕES!C141</f>
        <v>Disjuntor termomagnético, tripolar 220/380 V, corrente de 10 A até 50 A</v>
      </c>
      <c r="D140" s="155" t="str">
        <f>ADAPTAÇÕES!D141</f>
        <v>UN</v>
      </c>
      <c r="E140" s="410">
        <f>ADAPTAÇÕES!E141</f>
        <v>1</v>
      </c>
      <c r="F140" s="158">
        <f>ADAPTAÇÕES!H141</f>
        <v>156.72</v>
      </c>
      <c r="G140" s="159">
        <f>ADAPTAÇÕES!K141</f>
        <v>156.72</v>
      </c>
      <c r="H140" s="51"/>
      <c r="Q140" s="162">
        <f>'MEDIÇÃO 2'!W140</f>
        <v>0</v>
      </c>
      <c r="R140" s="410">
        <f>'MEDIÇÃO 2'!X140</f>
        <v>0</v>
      </c>
      <c r="S140" s="410">
        <f>'MEDIÇÃO 2'!Y140</f>
        <v>0</v>
      </c>
      <c r="T140" s="164">
        <f t="shared" si="71"/>
        <v>0</v>
      </c>
      <c r="U140" s="156">
        <v>0</v>
      </c>
      <c r="V140" s="163">
        <f t="shared" si="72"/>
        <v>0</v>
      </c>
      <c r="W140" s="162">
        <f t="shared" si="73"/>
        <v>0</v>
      </c>
      <c r="X140" s="156">
        <f t="shared" si="74"/>
        <v>0</v>
      </c>
      <c r="Y140" s="163">
        <f t="shared" si="75"/>
        <v>0</v>
      </c>
    </row>
    <row r="141" spans="1:25" s="58" customFormat="1" ht="32.1" customHeight="1">
      <c r="A141" s="165" t="str">
        <f>ADAPTAÇÕES!A142</f>
        <v>8.42</v>
      </c>
      <c r="B141" s="281" t="str">
        <f>ADAPTAÇÕES!B142</f>
        <v>39961</v>
      </c>
      <c r="C141" s="212" t="str">
        <f>ADAPTAÇÕES!C142</f>
        <v>SILICONE ACETICO USO GERAL INCOLOR 280 G</v>
      </c>
      <c r="D141" s="155" t="str">
        <f>ADAPTAÇÕES!D142</f>
        <v>UN</v>
      </c>
      <c r="E141" s="410">
        <f>ADAPTAÇÕES!E142</f>
        <v>3</v>
      </c>
      <c r="F141" s="158">
        <f>ADAPTAÇÕES!H142</f>
        <v>23.07</v>
      </c>
      <c r="G141" s="159">
        <f>ADAPTAÇÕES!K142</f>
        <v>69.21000000000001</v>
      </c>
      <c r="H141" s="51"/>
      <c r="K141" s="183"/>
      <c r="Q141" s="162">
        <f>'MEDIÇÃO 2'!W141</f>
        <v>0</v>
      </c>
      <c r="R141" s="410">
        <f>'MEDIÇÃO 2'!X141</f>
        <v>0</v>
      </c>
      <c r="S141" s="410">
        <f>'MEDIÇÃO 2'!Y141</f>
        <v>0</v>
      </c>
      <c r="T141" s="164">
        <f t="shared" si="71"/>
        <v>0</v>
      </c>
      <c r="U141" s="156">
        <v>0</v>
      </c>
      <c r="V141" s="163">
        <f t="shared" si="72"/>
        <v>0</v>
      </c>
      <c r="W141" s="162">
        <f t="shared" si="73"/>
        <v>0</v>
      </c>
      <c r="X141" s="156">
        <f t="shared" si="74"/>
        <v>0</v>
      </c>
      <c r="Y141" s="163">
        <f t="shared" si="75"/>
        <v>0</v>
      </c>
    </row>
    <row r="142" spans="1:25" s="58" customFormat="1" ht="32.1" customHeight="1">
      <c r="A142" s="165" t="str">
        <f>ADAPTAÇÕES!A143</f>
        <v>8.43</v>
      </c>
      <c r="B142" s="281" t="str">
        <f>ADAPTAÇÕES!B143</f>
        <v>21127</v>
      </c>
      <c r="C142" s="212" t="str">
        <f>ADAPTAÇÕES!C143</f>
        <v>FITA ISOLANTE ADESIVA ANTICHAMA, USO ATE 750 V, EM ROLO DE 19 MM X 5 M</v>
      </c>
      <c r="D142" s="155" t="str">
        <f>ADAPTAÇÕES!D143</f>
        <v>UN</v>
      </c>
      <c r="E142" s="410">
        <f>ADAPTAÇÕES!E143</f>
        <v>2</v>
      </c>
      <c r="F142" s="158">
        <f>ADAPTAÇÕES!H143</f>
        <v>6.07</v>
      </c>
      <c r="G142" s="159">
        <f>ADAPTAÇÕES!K143</f>
        <v>12.14</v>
      </c>
      <c r="H142" s="51"/>
      <c r="K142" s="183"/>
      <c r="Q142" s="162">
        <f>'MEDIÇÃO 2'!W142</f>
        <v>0</v>
      </c>
      <c r="R142" s="410">
        <f>'MEDIÇÃO 2'!X142</f>
        <v>0</v>
      </c>
      <c r="S142" s="410">
        <f>'MEDIÇÃO 2'!Y142</f>
        <v>0</v>
      </c>
      <c r="T142" s="164">
        <f t="shared" si="71"/>
        <v>0</v>
      </c>
      <c r="U142" s="156">
        <v>0</v>
      </c>
      <c r="V142" s="163">
        <f t="shared" si="72"/>
        <v>0</v>
      </c>
      <c r="W142" s="162">
        <f t="shared" si="73"/>
        <v>0</v>
      </c>
      <c r="X142" s="156">
        <f t="shared" si="74"/>
        <v>0</v>
      </c>
      <c r="Y142" s="163">
        <f t="shared" si="75"/>
        <v>0</v>
      </c>
    </row>
    <row r="143" spans="1:25" s="58" customFormat="1" ht="32.1" customHeight="1">
      <c r="A143" s="165" t="str">
        <f>ADAPTAÇÕES!A144</f>
        <v>8.44</v>
      </c>
      <c r="B143" s="281" t="str">
        <f>ADAPTAÇÕES!B144</f>
        <v>COTAÇÃO</v>
      </c>
      <c r="C143" s="212" t="str">
        <f>ADAPTAÇÕES!C144</f>
        <v>Serviços para adaptação de roscas</v>
      </c>
      <c r="D143" s="155" t="str">
        <f>ADAPTAÇÕES!D144</f>
        <v>UN</v>
      </c>
      <c r="E143" s="410">
        <f>ADAPTAÇÕES!E144</f>
        <v>10</v>
      </c>
      <c r="F143" s="158">
        <f>ADAPTAÇÕES!H144</f>
        <v>30</v>
      </c>
      <c r="G143" s="159">
        <f>ADAPTAÇÕES!K144</f>
        <v>300</v>
      </c>
      <c r="H143" s="51"/>
      <c r="K143" s="183"/>
      <c r="Q143" s="162">
        <f>'MEDIÇÃO 2'!W143</f>
        <v>0</v>
      </c>
      <c r="R143" s="410">
        <f>'MEDIÇÃO 2'!X143</f>
        <v>0</v>
      </c>
      <c r="S143" s="410">
        <f>'MEDIÇÃO 2'!Y143</f>
        <v>0</v>
      </c>
      <c r="T143" s="164">
        <f t="shared" si="71"/>
        <v>0</v>
      </c>
      <c r="U143" s="156">
        <v>0</v>
      </c>
      <c r="V143" s="163">
        <f t="shared" si="72"/>
        <v>0</v>
      </c>
      <c r="W143" s="162">
        <f t="shared" si="73"/>
        <v>0</v>
      </c>
      <c r="X143" s="156">
        <f t="shared" si="74"/>
        <v>0</v>
      </c>
      <c r="Y143" s="163">
        <f t="shared" si="75"/>
        <v>0</v>
      </c>
    </row>
    <row r="144" spans="1:25" s="24" customFormat="1" ht="32.1" customHeight="1">
      <c r="A144" s="165" t="str">
        <f>ADAPTAÇÕES!A145</f>
        <v>8.45</v>
      </c>
      <c r="B144" s="281" t="str">
        <f>ADAPTAÇÕES!B145</f>
        <v>COTAÇÃO</v>
      </c>
      <c r="C144" s="212" t="str">
        <f>ADAPTAÇÕES!C145</f>
        <v>Tomada de água de 3", tubo, acoplamento, peças hidráulicas</v>
      </c>
      <c r="D144" s="155" t="str">
        <f>ADAPTAÇÕES!D145</f>
        <v>VB</v>
      </c>
      <c r="E144" s="410">
        <f>ADAPTAÇÕES!E145</f>
        <v>1</v>
      </c>
      <c r="F144" s="158">
        <f>ADAPTAÇÕES!H145</f>
        <v>480</v>
      </c>
      <c r="G144" s="159">
        <f>ADAPTAÇÕES!K145</f>
        <v>480</v>
      </c>
      <c r="H144" s="51"/>
      <c r="Q144" s="162">
        <f>'MEDIÇÃO 2'!W144</f>
        <v>0</v>
      </c>
      <c r="R144" s="410">
        <f>'MEDIÇÃO 2'!X144</f>
        <v>0</v>
      </c>
      <c r="S144" s="410">
        <f>'MEDIÇÃO 2'!Y144</f>
        <v>0</v>
      </c>
      <c r="T144" s="164">
        <f t="shared" si="71"/>
        <v>0</v>
      </c>
      <c r="U144" s="156">
        <v>0</v>
      </c>
      <c r="V144" s="163">
        <f t="shared" si="72"/>
        <v>0</v>
      </c>
      <c r="W144" s="162">
        <f t="shared" si="73"/>
        <v>0</v>
      </c>
      <c r="X144" s="156">
        <f t="shared" si="74"/>
        <v>0</v>
      </c>
      <c r="Y144" s="163">
        <f t="shared" si="75"/>
        <v>0</v>
      </c>
    </row>
    <row r="145" spans="1:25" s="24" customFormat="1" ht="32.1" customHeight="1">
      <c r="A145" s="165" t="str">
        <f>ADAPTAÇÕES!A146</f>
        <v>8.46</v>
      </c>
      <c r="B145" s="281" t="str">
        <f>ADAPTAÇÕES!B146</f>
        <v>10527</v>
      </c>
      <c r="C145" s="212" t="str">
        <f>ADAPTAÇÕES!C146</f>
        <v>LOCACAO DE ANDAIME METALICO TUBULAR DE ENCAIXE, TIPO DE TORRE, COM LARGURA DE 1 ATE 1,5 M E ALTURA DE *1,00* M (INCLUSO SAPATAS FIXAS OU RODIZIOS)</v>
      </c>
      <c r="D145" s="155" t="str">
        <f>ADAPTAÇÕES!D146</f>
        <v>MxMES</v>
      </c>
      <c r="E145" s="410">
        <f>ADAPTAÇÕES!E146</f>
        <v>8</v>
      </c>
      <c r="F145" s="158">
        <f>ADAPTAÇÕES!H146</f>
        <v>20.4</v>
      </c>
      <c r="G145" s="159">
        <f>ADAPTAÇÕES!K146</f>
        <v>163.2</v>
      </c>
      <c r="H145" s="51"/>
      <c r="Q145" s="162">
        <f>'MEDIÇÃO 2'!W145</f>
        <v>0</v>
      </c>
      <c r="R145" s="410">
        <f>'MEDIÇÃO 2'!X145</f>
        <v>0</v>
      </c>
      <c r="S145" s="410">
        <f>'MEDIÇÃO 2'!Y145</f>
        <v>0</v>
      </c>
      <c r="T145" s="164">
        <f t="shared" si="71"/>
        <v>0</v>
      </c>
      <c r="U145" s="156">
        <v>0</v>
      </c>
      <c r="V145" s="163">
        <f t="shared" si="72"/>
        <v>0</v>
      </c>
      <c r="W145" s="162">
        <f t="shared" si="73"/>
        <v>0</v>
      </c>
      <c r="X145" s="156">
        <f t="shared" si="74"/>
        <v>0</v>
      </c>
      <c r="Y145" s="163">
        <f t="shared" si="75"/>
        <v>0</v>
      </c>
    </row>
    <row r="146" spans="1:25" s="24" customFormat="1" ht="32.1" customHeight="1">
      <c r="A146" s="165" t="str">
        <f>ADAPTAÇÕES!A147</f>
        <v>8.47</v>
      </c>
      <c r="B146" s="281" t="str">
        <f>ADAPTAÇÕES!B147</f>
        <v>COTAÇÃO</v>
      </c>
      <c r="C146" s="212" t="str">
        <f>ADAPTAÇÕES!C147</f>
        <v>Locação de guindaste</v>
      </c>
      <c r="D146" s="155" t="str">
        <f>ADAPTAÇÕES!D147</f>
        <v>DIÁRIA</v>
      </c>
      <c r="E146" s="410">
        <f>ADAPTAÇÕES!E147</f>
        <v>1</v>
      </c>
      <c r="F146" s="158">
        <f>ADAPTAÇÕES!H147</f>
        <v>3500</v>
      </c>
      <c r="G146" s="159">
        <f>ADAPTAÇÕES!K147</f>
        <v>3500</v>
      </c>
      <c r="H146" s="51"/>
      <c r="Q146" s="162">
        <f>'MEDIÇÃO 2'!W146</f>
        <v>0</v>
      </c>
      <c r="R146" s="410">
        <f>'MEDIÇÃO 2'!X146</f>
        <v>0</v>
      </c>
      <c r="S146" s="410">
        <f>'MEDIÇÃO 2'!Y146</f>
        <v>0</v>
      </c>
      <c r="T146" s="164">
        <f t="shared" si="71"/>
        <v>0</v>
      </c>
      <c r="U146" s="156">
        <v>0</v>
      </c>
      <c r="V146" s="163">
        <f t="shared" si="72"/>
        <v>0</v>
      </c>
      <c r="W146" s="162">
        <f t="shared" si="73"/>
        <v>0</v>
      </c>
      <c r="X146" s="156">
        <f t="shared" si="74"/>
        <v>0</v>
      </c>
      <c r="Y146" s="163">
        <f t="shared" si="75"/>
        <v>0</v>
      </c>
    </row>
    <row r="147" spans="1:25" s="24" customFormat="1" ht="32.1" customHeight="1">
      <c r="A147" s="165" t="str">
        <f>ADAPTAÇÕES!A148</f>
        <v>8.48</v>
      </c>
      <c r="B147" s="281" t="str">
        <f>ADAPTAÇÕES!B148</f>
        <v>COTAÇÃO</v>
      </c>
      <c r="C147" s="212" t="str">
        <f>ADAPTAÇÕES!C148</f>
        <v xml:space="preserve">Taxa de mobilização e desmobilização </v>
      </c>
      <c r="D147" s="155" t="str">
        <f>ADAPTAÇÕES!D148</f>
        <v>VB</v>
      </c>
      <c r="E147" s="410">
        <f>ADAPTAÇÕES!E148</f>
        <v>1</v>
      </c>
      <c r="F147" s="158">
        <f>ADAPTAÇÕES!H148</f>
        <v>600</v>
      </c>
      <c r="G147" s="159">
        <f>ADAPTAÇÕES!K148</f>
        <v>600</v>
      </c>
      <c r="H147" s="51"/>
      <c r="Q147" s="162">
        <f>'MEDIÇÃO 2'!W147</f>
        <v>0</v>
      </c>
      <c r="R147" s="410">
        <f>'MEDIÇÃO 2'!X147</f>
        <v>0</v>
      </c>
      <c r="S147" s="410">
        <f>'MEDIÇÃO 2'!Y147</f>
        <v>0</v>
      </c>
      <c r="T147" s="164">
        <f t="shared" si="71"/>
        <v>0</v>
      </c>
      <c r="U147" s="156">
        <v>0</v>
      </c>
      <c r="V147" s="163">
        <f t="shared" si="72"/>
        <v>0</v>
      </c>
      <c r="W147" s="162">
        <f t="shared" si="73"/>
        <v>0</v>
      </c>
      <c r="X147" s="156">
        <f t="shared" si="74"/>
        <v>0</v>
      </c>
      <c r="Y147" s="163">
        <f t="shared" si="75"/>
        <v>0</v>
      </c>
    </row>
    <row r="148" spans="1:25" s="59" customFormat="1" ht="32.1" customHeight="1">
      <c r="A148" s="165" t="str">
        <f>ADAPTAÇÕES!A149</f>
        <v>8.49</v>
      </c>
      <c r="B148" s="281" t="str">
        <f>ADAPTAÇÕES!B149</f>
        <v>COTAÇÃO</v>
      </c>
      <c r="C148" s="212" t="str">
        <f>ADAPTAÇÕES!C149</f>
        <v>Base em concreto armado para apoio da caixa d´água (mão de obra e materiais)</v>
      </c>
      <c r="D148" s="155" t="str">
        <f>ADAPTAÇÕES!D149</f>
        <v>VB</v>
      </c>
      <c r="E148" s="410">
        <f>ADAPTAÇÕES!E149</f>
        <v>1</v>
      </c>
      <c r="F148" s="158">
        <f>ADAPTAÇÕES!H149</f>
        <v>4500</v>
      </c>
      <c r="G148" s="159">
        <f>ADAPTAÇÕES!K149</f>
        <v>4500</v>
      </c>
      <c r="H148" s="51"/>
      <c r="Q148" s="162">
        <f>'MEDIÇÃO 2'!W148</f>
        <v>0</v>
      </c>
      <c r="R148" s="410">
        <f>'MEDIÇÃO 2'!X148</f>
        <v>0</v>
      </c>
      <c r="S148" s="410">
        <f>'MEDIÇÃO 2'!Y148</f>
        <v>0</v>
      </c>
      <c r="T148" s="164">
        <f t="shared" si="71"/>
        <v>0</v>
      </c>
      <c r="U148" s="156">
        <v>0</v>
      </c>
      <c r="V148" s="163">
        <f t="shared" si="72"/>
        <v>0</v>
      </c>
      <c r="W148" s="162">
        <f t="shared" si="73"/>
        <v>0</v>
      </c>
      <c r="X148" s="156">
        <f t="shared" si="74"/>
        <v>0</v>
      </c>
      <c r="Y148" s="163">
        <f t="shared" si="75"/>
        <v>0</v>
      </c>
    </row>
    <row r="149" spans="1:25" s="24" customFormat="1" ht="32.1" customHeight="1">
      <c r="A149" s="165" t="str">
        <f>ADAPTAÇÕES!A150</f>
        <v>8.50</v>
      </c>
      <c r="B149" s="281" t="str">
        <f>ADAPTAÇÕES!B150</f>
        <v>COTAÇÃO</v>
      </c>
      <c r="C149" s="212" t="str">
        <f>ADAPTAÇÕES!C150</f>
        <v>Construção de abrigo coberto para bomba com 6 m2 (mao de obra e materiais)</v>
      </c>
      <c r="D149" s="155" t="str">
        <f>ADAPTAÇÕES!D150</f>
        <v>VB</v>
      </c>
      <c r="E149" s="410">
        <f>ADAPTAÇÕES!E150</f>
        <v>1</v>
      </c>
      <c r="F149" s="158">
        <f>ADAPTAÇÕES!H150</f>
        <v>3000</v>
      </c>
      <c r="G149" s="159">
        <f>ADAPTAÇÕES!K150</f>
        <v>3000</v>
      </c>
      <c r="H149" s="51"/>
      <c r="Q149" s="162">
        <f>'MEDIÇÃO 2'!W149</f>
        <v>0</v>
      </c>
      <c r="R149" s="410">
        <f>'MEDIÇÃO 2'!X149</f>
        <v>0</v>
      </c>
      <c r="S149" s="410">
        <f>'MEDIÇÃO 2'!Y149</f>
        <v>0</v>
      </c>
      <c r="T149" s="164">
        <f aca="true" t="shared" si="81" ref="T149">U149/E149</f>
        <v>0</v>
      </c>
      <c r="U149" s="156">
        <v>0</v>
      </c>
      <c r="V149" s="163">
        <f aca="true" t="shared" si="82" ref="V149">U149*F149</f>
        <v>0</v>
      </c>
      <c r="W149" s="162">
        <f aca="true" t="shared" si="83" ref="W149">T149+Q149</f>
        <v>0</v>
      </c>
      <c r="X149" s="156">
        <f aca="true" t="shared" si="84" ref="X149">R149+U149</f>
        <v>0</v>
      </c>
      <c r="Y149" s="163">
        <f aca="true" t="shared" si="85" ref="Y149">V149+S149</f>
        <v>0</v>
      </c>
    </row>
    <row r="150" spans="1:25" s="24" customFormat="1" ht="32.1" customHeight="1">
      <c r="A150" s="165" t="str">
        <f>ADAPTAÇÕES!A151</f>
        <v>8.51</v>
      </c>
      <c r="B150" s="281" t="str">
        <f>ADAPTAÇÕES!B151</f>
        <v>COTAÇÃO</v>
      </c>
      <c r="C150" s="212" t="str">
        <f>ADAPTAÇÕES!C151</f>
        <v>Guarda-corpo (adequação da estrutura existente - sacada no salão onde são realizadas as sessões de câmara)</v>
      </c>
      <c r="D150" s="155" t="str">
        <f>ADAPTAÇÕES!D151</f>
        <v>VB</v>
      </c>
      <c r="E150" s="410">
        <f>ADAPTAÇÕES!E151</f>
        <v>1</v>
      </c>
      <c r="F150" s="158">
        <f>ADAPTAÇÕES!H151</f>
        <v>800</v>
      </c>
      <c r="G150" s="159">
        <f>ADAPTAÇÕES!K151</f>
        <v>800</v>
      </c>
      <c r="H150" s="51"/>
      <c r="Q150" s="162">
        <f>'MEDIÇÃO 2'!W150</f>
        <v>0</v>
      </c>
      <c r="R150" s="410">
        <f>'MEDIÇÃO 2'!X150</f>
        <v>0</v>
      </c>
      <c r="S150" s="410">
        <f>'MEDIÇÃO 2'!Y150</f>
        <v>0</v>
      </c>
      <c r="T150" s="164">
        <f t="shared" si="71"/>
        <v>0</v>
      </c>
      <c r="U150" s="156">
        <v>0</v>
      </c>
      <c r="V150" s="163">
        <f t="shared" si="72"/>
        <v>0</v>
      </c>
      <c r="W150" s="162">
        <f t="shared" si="73"/>
        <v>0</v>
      </c>
      <c r="X150" s="156">
        <f t="shared" si="74"/>
        <v>0</v>
      </c>
      <c r="Y150" s="163">
        <f t="shared" si="75"/>
        <v>0</v>
      </c>
    </row>
    <row r="151" spans="1:25" s="37" customFormat="1" ht="32.1" customHeight="1">
      <c r="A151" s="165" t="str">
        <f>ADAPTAÇÕES!A152</f>
        <v>8.52</v>
      </c>
      <c r="B151" s="281" t="str">
        <f>ADAPTAÇÕES!B152</f>
        <v>COTAÇÃO</v>
      </c>
      <c r="C151" s="212" t="str">
        <f>ADAPTAÇÕES!C152</f>
        <v>Mão de obra para a instalação de todos os equipamentos de prevenção e combate a incêndio</v>
      </c>
      <c r="D151" s="155" t="str">
        <f>ADAPTAÇÕES!D152</f>
        <v>VB</v>
      </c>
      <c r="E151" s="410">
        <f>ADAPTAÇÕES!E152</f>
        <v>1</v>
      </c>
      <c r="F151" s="158">
        <f>ADAPTAÇÕES!H152</f>
        <v>28000</v>
      </c>
      <c r="G151" s="159">
        <f>ADAPTAÇÕES!K152</f>
        <v>28000</v>
      </c>
      <c r="H151" s="51"/>
      <c r="Q151" s="162">
        <f>'MEDIÇÃO 2'!W151</f>
        <v>0</v>
      </c>
      <c r="R151" s="410">
        <f>'MEDIÇÃO 2'!X151</f>
        <v>0</v>
      </c>
      <c r="S151" s="410">
        <f>'MEDIÇÃO 2'!Y151</f>
        <v>0</v>
      </c>
      <c r="T151" s="164">
        <f t="shared" si="71"/>
        <v>0</v>
      </c>
      <c r="U151" s="156">
        <v>0</v>
      </c>
      <c r="V151" s="163">
        <f t="shared" si="72"/>
        <v>0</v>
      </c>
      <c r="W151" s="162">
        <f t="shared" si="73"/>
        <v>0</v>
      </c>
      <c r="X151" s="156">
        <f t="shared" si="74"/>
        <v>0</v>
      </c>
      <c r="Y151" s="163">
        <f t="shared" si="75"/>
        <v>0</v>
      </c>
    </row>
    <row r="152" spans="1:25" s="38" customFormat="1" ht="32.1" customHeight="1">
      <c r="A152" s="360"/>
      <c r="B152" s="373"/>
      <c r="C152" s="339" t="s">
        <v>7520</v>
      </c>
      <c r="D152" s="354" t="str">
        <f>A99</f>
        <v>8.</v>
      </c>
      <c r="E152" s="374"/>
      <c r="F152" s="375"/>
      <c r="G152" s="343">
        <f>SUM(G100:G151)</f>
        <v>100275.35859999998</v>
      </c>
      <c r="H152" s="49"/>
      <c r="Q152" s="348">
        <f>S152/G152</f>
        <v>0</v>
      </c>
      <c r="R152" s="173"/>
      <c r="S152" s="343">
        <f>SUM(S100:S151)</f>
        <v>0</v>
      </c>
      <c r="T152" s="348">
        <f>V152/G152</f>
        <v>0</v>
      </c>
      <c r="U152" s="173"/>
      <c r="V152" s="343">
        <f>SUBTOTAL(9,V100:V151)</f>
        <v>0</v>
      </c>
      <c r="W152" s="349">
        <f>Q152+T152</f>
        <v>0</v>
      </c>
      <c r="X152" s="341"/>
      <c r="Y152" s="350">
        <f>S152+V152</f>
        <v>0</v>
      </c>
    </row>
    <row r="153" spans="1:25" s="41" customFormat="1" ht="32.1" customHeight="1" thickBot="1">
      <c r="A153" s="10"/>
      <c r="B153" s="11"/>
      <c r="C153" s="12"/>
      <c r="D153" s="13"/>
      <c r="E153" s="14"/>
      <c r="F153" s="15"/>
      <c r="G153" s="181"/>
      <c r="H153" s="5"/>
      <c r="Q153" s="305"/>
      <c r="R153" s="306"/>
      <c r="S153" s="307"/>
      <c r="T153" s="305"/>
      <c r="U153" s="306"/>
      <c r="V153" s="307"/>
      <c r="W153" s="305"/>
      <c r="X153" s="306"/>
      <c r="Y153" s="307"/>
    </row>
    <row r="154" spans="1:25" s="41" customFormat="1" ht="32.1" customHeight="1" thickBot="1" thickTop="1">
      <c r="A154" s="551"/>
      <c r="B154" s="552"/>
      <c r="C154" s="553" t="s">
        <v>7521</v>
      </c>
      <c r="D154" s="553"/>
      <c r="E154" s="553"/>
      <c r="F154" s="362"/>
      <c r="G154" s="363">
        <f>G24+G44+G50+G61+G84+G89+G97+G152</f>
        <v>194657.29419999995</v>
      </c>
      <c r="H154" s="5"/>
      <c r="Q154" s="366"/>
      <c r="R154" s="367"/>
      <c r="S154" s="363">
        <f>SUM(S152+S97+S89+S50+S44+S24+S84)</f>
        <v>0</v>
      </c>
      <c r="T154" s="366">
        <f>V154/G154</f>
        <v>0</v>
      </c>
      <c r="U154" s="367"/>
      <c r="V154" s="444">
        <f>SUM(V152+V97+V89+V84+V50+V44+V24)</f>
        <v>0</v>
      </c>
      <c r="W154" s="366">
        <f>Q154+T154</f>
        <v>0</v>
      </c>
      <c r="X154" s="367"/>
      <c r="Y154" s="363">
        <f>V154+S154</f>
        <v>0</v>
      </c>
    </row>
    <row r="155" spans="1:25" s="41" customFormat="1" ht="32.1" customHeight="1" thickBot="1" thickTop="1">
      <c r="A155" s="551"/>
      <c r="B155" s="552"/>
      <c r="C155" s="553" t="s">
        <v>7522</v>
      </c>
      <c r="D155" s="553"/>
      <c r="E155" s="553"/>
      <c r="F155" s="407">
        <f>ADAPTAÇÕES!H155</f>
        <v>0.25</v>
      </c>
      <c r="G155" s="363">
        <f>G154*(1+F155)</f>
        <v>243321.61774999992</v>
      </c>
      <c r="H155" s="9"/>
      <c r="Q155" s="363"/>
      <c r="R155" s="367"/>
      <c r="S155" s="363">
        <f>S154*(1+F155)</f>
        <v>0</v>
      </c>
      <c r="T155" s="366">
        <f>V155/G155</f>
        <v>0</v>
      </c>
      <c r="U155" s="367"/>
      <c r="V155" s="363">
        <f>V154*(1+F155)</f>
        <v>0</v>
      </c>
      <c r="W155" s="441">
        <f>Q155+T155</f>
        <v>0</v>
      </c>
      <c r="X155" s="367"/>
      <c r="Y155" s="363">
        <f>V155+S155</f>
        <v>0</v>
      </c>
    </row>
    <row r="156" spans="1:8" s="41" customFormat="1" ht="15" thickTop="1">
      <c r="A156" s="44"/>
      <c r="B156" s="42"/>
      <c r="C156" s="50"/>
      <c r="D156" s="44"/>
      <c r="E156" s="45"/>
      <c r="F156" s="46"/>
      <c r="G156" s="51"/>
      <c r="H156" s="51"/>
    </row>
    <row r="157" spans="1:8" s="41" customFormat="1" ht="14.25">
      <c r="A157" s="44"/>
      <c r="B157" s="42"/>
      <c r="C157" s="50"/>
      <c r="D157" s="44"/>
      <c r="E157" s="45"/>
      <c r="F157" s="46"/>
      <c r="G157" s="51"/>
      <c r="H157" s="51"/>
    </row>
    <row r="158" spans="1:8" s="41" customFormat="1" ht="14.25">
      <c r="A158" s="44"/>
      <c r="B158" s="42"/>
      <c r="C158" s="50"/>
      <c r="D158" s="44"/>
      <c r="E158" s="45"/>
      <c r="F158" s="46"/>
      <c r="G158" s="51"/>
      <c r="H158" s="51"/>
    </row>
    <row r="159" spans="1:8" s="41" customFormat="1" ht="14.25">
      <c r="A159" s="44"/>
      <c r="B159" s="42"/>
      <c r="C159" s="50"/>
      <c r="D159" s="44"/>
      <c r="E159" s="45"/>
      <c r="F159" s="46"/>
      <c r="G159" s="51"/>
      <c r="H159" s="51"/>
    </row>
    <row r="160" spans="1:8" s="41" customFormat="1" ht="14.25">
      <c r="A160" s="44"/>
      <c r="B160" s="42"/>
      <c r="C160" s="50"/>
      <c r="D160" s="44"/>
      <c r="E160" s="45"/>
      <c r="F160" s="46"/>
      <c r="G160" s="51"/>
      <c r="H160" s="51"/>
    </row>
    <row r="161" spans="1:8" s="41" customFormat="1" ht="14.25">
      <c r="A161" s="44"/>
      <c r="B161" s="42"/>
      <c r="C161" s="50"/>
      <c r="D161" s="44"/>
      <c r="E161" s="45"/>
      <c r="F161" s="46"/>
      <c r="G161" s="51"/>
      <c r="H161" s="51"/>
    </row>
    <row r="162" spans="1:8" s="41" customFormat="1" ht="14.25">
      <c r="A162" s="44"/>
      <c r="B162" s="42"/>
      <c r="C162" s="50"/>
      <c r="D162" s="44"/>
      <c r="E162" s="45"/>
      <c r="F162" s="46"/>
      <c r="G162" s="51"/>
      <c r="H162" s="51"/>
    </row>
    <row r="163" spans="1:8" s="41" customFormat="1" ht="14.25">
      <c r="A163" s="44"/>
      <c r="B163" s="42"/>
      <c r="C163" s="50"/>
      <c r="D163" s="44"/>
      <c r="E163" s="45"/>
      <c r="F163" s="46"/>
      <c r="G163" s="51"/>
      <c r="H163" s="51"/>
    </row>
    <row r="164" spans="1:8" s="41" customFormat="1" ht="14.25">
      <c r="A164" s="44"/>
      <c r="B164" s="42"/>
      <c r="C164" s="50"/>
      <c r="D164" s="44"/>
      <c r="E164" s="45"/>
      <c r="F164" s="46"/>
      <c r="G164" s="51"/>
      <c r="H164" s="51"/>
    </row>
    <row r="165" spans="1:8" s="41" customFormat="1" ht="14.25">
      <c r="A165" s="44"/>
      <c r="B165" s="42"/>
      <c r="C165" s="50"/>
      <c r="D165" s="44"/>
      <c r="E165" s="45"/>
      <c r="F165" s="46"/>
      <c r="G165" s="51"/>
      <c r="H165" s="51"/>
    </row>
    <row r="166" spans="1:8" s="41" customFormat="1" ht="14.25">
      <c r="A166" s="44"/>
      <c r="B166" s="42"/>
      <c r="C166" s="50"/>
      <c r="D166" s="44"/>
      <c r="E166" s="45"/>
      <c r="F166" s="46"/>
      <c r="G166" s="51"/>
      <c r="H166" s="51"/>
    </row>
    <row r="167" spans="1:8" s="41" customFormat="1" ht="14.25">
      <c r="A167" s="44"/>
      <c r="B167" s="42"/>
      <c r="C167" s="50"/>
      <c r="D167" s="44"/>
      <c r="E167" s="45"/>
      <c r="F167" s="46"/>
      <c r="G167" s="51"/>
      <c r="H167" s="51"/>
    </row>
    <row r="168" spans="1:8" s="41" customFormat="1" ht="14.25">
      <c r="A168" s="44"/>
      <c r="B168" s="42"/>
      <c r="C168" s="50"/>
      <c r="D168" s="44"/>
      <c r="E168" s="45"/>
      <c r="F168" s="46"/>
      <c r="G168" s="51"/>
      <c r="H168" s="51"/>
    </row>
    <row r="169" spans="1:8" s="41" customFormat="1" ht="14.25">
      <c r="A169" s="44"/>
      <c r="B169" s="42"/>
      <c r="C169" s="50"/>
      <c r="D169" s="44"/>
      <c r="E169" s="45"/>
      <c r="F169" s="46"/>
      <c r="G169" s="51"/>
      <c r="H169" s="51"/>
    </row>
    <row r="170" spans="1:8" s="41" customFormat="1" ht="14.25">
      <c r="A170" s="44"/>
      <c r="B170" s="42"/>
      <c r="C170" s="50"/>
      <c r="D170" s="44"/>
      <c r="E170" s="45"/>
      <c r="F170" s="46"/>
      <c r="G170" s="51"/>
      <c r="H170" s="51"/>
    </row>
    <row r="171" spans="1:8" s="41" customFormat="1" ht="14.25">
      <c r="A171" s="44"/>
      <c r="B171" s="42"/>
      <c r="C171" s="50"/>
      <c r="D171" s="44"/>
      <c r="E171" s="45"/>
      <c r="F171" s="46"/>
      <c r="G171" s="23"/>
      <c r="H171" s="5"/>
    </row>
    <row r="172" spans="1:8" s="41" customFormat="1" ht="14.25">
      <c r="A172" s="44"/>
      <c r="B172" s="42"/>
      <c r="C172" s="50"/>
      <c r="D172" s="44"/>
      <c r="E172" s="45"/>
      <c r="F172" s="46"/>
      <c r="G172" s="26"/>
      <c r="H172" s="5"/>
    </row>
    <row r="173" spans="1:8" s="41" customFormat="1" ht="17.25">
      <c r="A173" s="44"/>
      <c r="B173" s="42"/>
      <c r="C173" s="50"/>
      <c r="D173" s="44"/>
      <c r="E173" s="45"/>
      <c r="F173" s="46"/>
      <c r="G173" s="7"/>
      <c r="H173" s="9"/>
    </row>
    <row r="174" spans="1:8" s="41" customFormat="1" ht="14.25">
      <c r="A174" s="44"/>
      <c r="B174" s="42"/>
      <c r="C174" s="50"/>
      <c r="D174" s="44"/>
      <c r="E174" s="45"/>
      <c r="F174" s="46"/>
      <c r="G174" s="35"/>
      <c r="H174" s="35"/>
    </row>
    <row r="175" spans="1:8" s="41" customFormat="1" ht="14.25">
      <c r="A175" s="44"/>
      <c r="B175" s="42"/>
      <c r="C175" s="50"/>
      <c r="D175" s="44"/>
      <c r="E175" s="45"/>
      <c r="F175" s="46"/>
      <c r="G175" s="35"/>
      <c r="H175" s="35"/>
    </row>
    <row r="176" spans="1:8" s="41" customFormat="1" ht="14.25">
      <c r="A176" s="44"/>
      <c r="B176" s="42"/>
      <c r="C176" s="50"/>
      <c r="D176" s="44"/>
      <c r="E176" s="45"/>
      <c r="F176" s="46"/>
      <c r="G176" s="35"/>
      <c r="H176" s="35"/>
    </row>
    <row r="177" spans="1:8" s="41" customFormat="1" ht="14.25">
      <c r="A177" s="44"/>
      <c r="B177" s="42"/>
      <c r="C177" s="50"/>
      <c r="D177" s="44"/>
      <c r="E177" s="45"/>
      <c r="F177" s="46"/>
      <c r="G177" s="51"/>
      <c r="H177" s="51"/>
    </row>
    <row r="178" spans="1:8" s="41" customFormat="1" ht="14.25">
      <c r="A178" s="44"/>
      <c r="B178" s="42"/>
      <c r="C178" s="50"/>
      <c r="D178" s="44"/>
      <c r="E178" s="45"/>
      <c r="F178" s="46"/>
      <c r="G178" s="35"/>
      <c r="H178" s="49"/>
    </row>
    <row r="179" spans="1:8" s="41" customFormat="1" ht="14.25">
      <c r="A179" s="44"/>
      <c r="B179" s="42"/>
      <c r="C179" s="50"/>
      <c r="D179" s="44"/>
      <c r="E179" s="45"/>
      <c r="F179" s="46"/>
      <c r="G179" s="51"/>
      <c r="H179" s="51"/>
    </row>
    <row r="180" spans="1:8" s="41" customFormat="1" ht="14.25">
      <c r="A180" s="44"/>
      <c r="B180" s="42"/>
      <c r="C180" s="50"/>
      <c r="D180" s="44"/>
      <c r="E180" s="45"/>
      <c r="F180" s="46"/>
      <c r="G180" s="51"/>
      <c r="H180" s="51"/>
    </row>
    <row r="181" spans="1:8" s="41" customFormat="1" ht="14.25">
      <c r="A181" s="44"/>
      <c r="B181" s="42"/>
      <c r="C181" s="50"/>
      <c r="D181" s="44"/>
      <c r="E181" s="45"/>
      <c r="F181" s="46"/>
      <c r="G181" s="51"/>
      <c r="H181" s="51"/>
    </row>
    <row r="182" spans="1:8" s="41" customFormat="1" ht="14.25">
      <c r="A182" s="44"/>
      <c r="B182" s="42"/>
      <c r="C182" s="50"/>
      <c r="D182" s="44"/>
      <c r="E182" s="45"/>
      <c r="F182" s="46"/>
      <c r="G182" s="51"/>
      <c r="H182" s="51"/>
    </row>
    <row r="183" spans="1:7" s="41" customFormat="1" ht="14.25">
      <c r="A183" s="44"/>
      <c r="B183" s="42"/>
      <c r="C183" s="50"/>
      <c r="D183" s="44"/>
      <c r="E183" s="45"/>
      <c r="F183" s="46"/>
      <c r="G183" s="23"/>
    </row>
    <row r="184" spans="1:7" s="41" customFormat="1" ht="14.25">
      <c r="A184" s="44"/>
      <c r="B184" s="42"/>
      <c r="C184" s="50"/>
      <c r="D184" s="44"/>
      <c r="E184" s="45"/>
      <c r="F184" s="46"/>
      <c r="G184" s="26"/>
    </row>
    <row r="185" spans="1:8" s="41" customFormat="1" ht="17.25">
      <c r="A185" s="44"/>
      <c r="B185" s="42"/>
      <c r="C185" s="50"/>
      <c r="D185" s="44"/>
      <c r="E185" s="45"/>
      <c r="F185" s="46"/>
      <c r="G185" s="7"/>
      <c r="H185" s="9"/>
    </row>
    <row r="186" spans="1:8" s="41" customFormat="1" ht="17.25">
      <c r="A186" s="44"/>
      <c r="B186" s="42"/>
      <c r="C186" s="50"/>
      <c r="D186" s="44"/>
      <c r="E186" s="45"/>
      <c r="F186" s="46"/>
      <c r="G186" s="7"/>
      <c r="H186" s="9"/>
    </row>
    <row r="187" spans="1:8" s="41" customFormat="1" ht="17.25">
      <c r="A187" s="44"/>
      <c r="B187" s="42"/>
      <c r="C187" s="50"/>
      <c r="D187" s="44"/>
      <c r="E187" s="45"/>
      <c r="F187" s="46"/>
      <c r="G187" s="7"/>
      <c r="H187" s="9"/>
    </row>
    <row r="188" spans="1:8" s="41" customFormat="1" ht="17.25">
      <c r="A188" s="44"/>
      <c r="B188" s="42"/>
      <c r="C188" s="50"/>
      <c r="D188" s="44"/>
      <c r="E188" s="45"/>
      <c r="F188" s="46"/>
      <c r="G188" s="7"/>
      <c r="H188" s="9"/>
    </row>
    <row r="189" spans="1:8" s="41" customFormat="1" ht="14.25">
      <c r="A189" s="44"/>
      <c r="B189" s="42"/>
      <c r="C189" s="50"/>
      <c r="D189" s="44"/>
      <c r="E189" s="45"/>
      <c r="F189" s="46"/>
      <c r="G189" s="51"/>
      <c r="H189" s="51"/>
    </row>
    <row r="190" spans="1:8" s="41" customFormat="1" ht="14.25">
      <c r="A190" s="44"/>
      <c r="B190" s="42"/>
      <c r="C190" s="50"/>
      <c r="D190" s="44"/>
      <c r="E190" s="45"/>
      <c r="F190" s="46"/>
      <c r="G190" s="51"/>
      <c r="H190" s="51"/>
    </row>
    <row r="191" spans="1:8" s="41" customFormat="1" ht="14.25">
      <c r="A191" s="44"/>
      <c r="B191" s="42"/>
      <c r="C191" s="50"/>
      <c r="D191" s="44"/>
      <c r="E191" s="45"/>
      <c r="F191" s="46"/>
      <c r="G191" s="51"/>
      <c r="H191" s="51"/>
    </row>
    <row r="192" spans="1:8" s="41" customFormat="1" ht="14.25">
      <c r="A192" s="44"/>
      <c r="B192" s="42"/>
      <c r="C192" s="50"/>
      <c r="D192" s="44"/>
      <c r="E192" s="45"/>
      <c r="F192" s="46"/>
      <c r="G192" s="51"/>
      <c r="H192" s="51"/>
    </row>
    <row r="193" spans="1:8" s="41" customFormat="1" ht="14.25">
      <c r="A193" s="44"/>
      <c r="B193" s="42"/>
      <c r="C193" s="50"/>
      <c r="D193" s="44"/>
      <c r="E193" s="45"/>
      <c r="F193" s="46"/>
      <c r="G193" s="23"/>
      <c r="H193" s="5"/>
    </row>
    <row r="194" spans="1:8" s="41" customFormat="1" ht="14.25">
      <c r="A194" s="44"/>
      <c r="B194" s="42"/>
      <c r="C194" s="50"/>
      <c r="D194" s="44"/>
      <c r="E194" s="45"/>
      <c r="F194" s="46"/>
      <c r="G194" s="26"/>
      <c r="H194" s="5"/>
    </row>
    <row r="195" spans="1:8" s="41" customFormat="1" ht="17.25">
      <c r="A195" s="44"/>
      <c r="B195" s="42"/>
      <c r="C195" s="50"/>
      <c r="D195" s="44"/>
      <c r="E195" s="45"/>
      <c r="F195" s="46"/>
      <c r="G195" s="7"/>
      <c r="H195" s="9"/>
    </row>
    <row r="196" spans="1:8" s="41" customFormat="1" ht="14.25">
      <c r="A196" s="44"/>
      <c r="B196" s="42"/>
      <c r="C196" s="50"/>
      <c r="D196" s="44"/>
      <c r="E196" s="45"/>
      <c r="F196" s="46"/>
      <c r="G196" s="51"/>
      <c r="H196" s="51"/>
    </row>
    <row r="197" spans="1:8" s="41" customFormat="1" ht="14.25">
      <c r="A197" s="44"/>
      <c r="B197" s="42"/>
      <c r="C197" s="50"/>
      <c r="D197" s="44"/>
      <c r="E197" s="45"/>
      <c r="F197" s="46"/>
      <c r="G197" s="51"/>
      <c r="H197" s="51"/>
    </row>
    <row r="198" spans="1:8" s="41" customFormat="1" ht="14.25">
      <c r="A198" s="44"/>
      <c r="B198" s="42"/>
      <c r="C198" s="50"/>
      <c r="D198" s="44"/>
      <c r="E198" s="45"/>
      <c r="F198" s="46"/>
      <c r="G198" s="51"/>
      <c r="H198" s="51"/>
    </row>
    <row r="199" spans="1:8" s="41" customFormat="1" ht="14.25">
      <c r="A199" s="44"/>
      <c r="B199" s="42"/>
      <c r="C199" s="50"/>
      <c r="D199" s="44"/>
      <c r="E199" s="45"/>
      <c r="F199" s="46"/>
      <c r="G199" s="23"/>
      <c r="H199" s="5"/>
    </row>
    <row r="200" spans="1:8" s="41" customFormat="1" ht="14.25">
      <c r="A200" s="44"/>
      <c r="B200" s="42"/>
      <c r="C200" s="50"/>
      <c r="D200" s="44"/>
      <c r="E200" s="45"/>
      <c r="F200" s="46"/>
      <c r="G200" s="23"/>
      <c r="H200" s="5"/>
    </row>
    <row r="201" spans="1:8" s="41" customFormat="1" ht="17.25">
      <c r="A201" s="44"/>
      <c r="B201" s="42"/>
      <c r="C201" s="50"/>
      <c r="D201" s="44"/>
      <c r="E201" s="45"/>
      <c r="F201" s="46"/>
      <c r="G201" s="57"/>
      <c r="H201" s="56"/>
    </row>
    <row r="202" spans="1:8" s="41" customFormat="1" ht="14.25">
      <c r="A202" s="44"/>
      <c r="B202" s="42"/>
      <c r="C202" s="50"/>
      <c r="D202" s="44"/>
      <c r="E202" s="45"/>
      <c r="F202" s="46"/>
      <c r="G202" s="51"/>
      <c r="H202" s="51"/>
    </row>
    <row r="203" spans="1:8" s="41" customFormat="1" ht="14.25">
      <c r="A203" s="44"/>
      <c r="B203" s="42"/>
      <c r="C203" s="50"/>
      <c r="D203" s="44"/>
      <c r="E203" s="45"/>
      <c r="F203" s="46"/>
      <c r="G203" s="23"/>
      <c r="H203" s="5"/>
    </row>
    <row r="204" spans="1:8" s="41" customFormat="1" ht="12.75">
      <c r="A204" s="44"/>
      <c r="B204" s="42"/>
      <c r="C204" s="50"/>
      <c r="D204" s="44"/>
      <c r="E204" s="45"/>
      <c r="F204" s="46"/>
      <c r="G204" s="61"/>
      <c r="H204" s="5"/>
    </row>
    <row r="205" spans="1:8" s="41" customFormat="1" ht="18">
      <c r="A205" s="44"/>
      <c r="B205" s="42"/>
      <c r="C205" s="50"/>
      <c r="D205" s="44"/>
      <c r="E205" s="45"/>
      <c r="F205" s="46"/>
      <c r="G205" s="62"/>
      <c r="H205" s="58"/>
    </row>
    <row r="206" spans="1:8" s="41" customFormat="1" ht="18">
      <c r="A206" s="44"/>
      <c r="B206" s="42"/>
      <c r="C206" s="50"/>
      <c r="D206" s="44"/>
      <c r="E206" s="45"/>
      <c r="F206" s="46"/>
      <c r="G206" s="62"/>
      <c r="H206" s="58"/>
    </row>
    <row r="207" spans="1:8" s="41" customFormat="1" ht="18">
      <c r="A207" s="44"/>
      <c r="B207" s="42"/>
      <c r="C207" s="50"/>
      <c r="D207" s="44"/>
      <c r="E207" s="45"/>
      <c r="F207" s="46"/>
      <c r="G207" s="62"/>
      <c r="H207" s="58"/>
    </row>
    <row r="208" spans="1:8" s="41" customFormat="1" ht="18">
      <c r="A208" s="44"/>
      <c r="B208" s="42"/>
      <c r="C208" s="50"/>
      <c r="D208" s="44"/>
      <c r="E208" s="45"/>
      <c r="F208" s="46"/>
      <c r="G208" s="22"/>
      <c r="H208" s="24"/>
    </row>
    <row r="209" spans="1:8" s="41" customFormat="1" ht="18">
      <c r="A209" s="44"/>
      <c r="B209" s="42"/>
      <c r="C209" s="50"/>
      <c r="D209" s="44"/>
      <c r="E209" s="45"/>
      <c r="F209" s="46"/>
      <c r="G209" s="24"/>
      <c r="H209" s="24"/>
    </row>
    <row r="210" spans="1:8" s="41" customFormat="1" ht="18">
      <c r="A210" s="44"/>
      <c r="B210" s="42"/>
      <c r="C210" s="50"/>
      <c r="D210" s="44"/>
      <c r="E210" s="45"/>
      <c r="F210" s="46"/>
      <c r="G210" s="25"/>
      <c r="H210" s="24"/>
    </row>
    <row r="211" spans="1:8" s="41" customFormat="1" ht="18">
      <c r="A211" s="44"/>
      <c r="B211" s="42"/>
      <c r="C211" s="50"/>
      <c r="D211" s="44"/>
      <c r="E211" s="45"/>
      <c r="F211" s="46"/>
      <c r="G211" s="25"/>
      <c r="H211" s="24"/>
    </row>
    <row r="212" spans="1:8" s="41" customFormat="1" ht="18">
      <c r="A212" s="44"/>
      <c r="B212" s="42"/>
      <c r="C212" s="50"/>
      <c r="D212" s="44"/>
      <c r="E212" s="45"/>
      <c r="F212" s="46"/>
      <c r="G212" s="63"/>
      <c r="H212" s="59"/>
    </row>
    <row r="213" spans="1:8" s="41" customFormat="1" ht="18">
      <c r="A213" s="44"/>
      <c r="B213" s="42"/>
      <c r="C213" s="50"/>
      <c r="D213" s="44"/>
      <c r="E213" s="45"/>
      <c r="F213" s="46"/>
      <c r="G213" s="64"/>
      <c r="H213" s="24"/>
    </row>
    <row r="214" spans="1:8" s="41" customFormat="1" ht="12.75">
      <c r="A214" s="44"/>
      <c r="B214" s="42"/>
      <c r="C214" s="50"/>
      <c r="D214" s="44"/>
      <c r="E214" s="45"/>
      <c r="F214" s="46"/>
      <c r="G214" s="37"/>
      <c r="H214" s="37"/>
    </row>
    <row r="215" spans="1:8" s="41" customFormat="1" ht="12.75">
      <c r="A215" s="44"/>
      <c r="B215" s="42"/>
      <c r="C215" s="50"/>
      <c r="D215" s="44"/>
      <c r="E215" s="45"/>
      <c r="F215" s="46"/>
      <c r="G215" s="38"/>
      <c r="H215" s="38"/>
    </row>
    <row r="216" spans="1:7" s="41" customFormat="1" ht="13.5">
      <c r="A216" s="44"/>
      <c r="B216" s="42"/>
      <c r="C216" s="50"/>
      <c r="D216" s="44"/>
      <c r="E216" s="45"/>
      <c r="F216" s="46"/>
      <c r="G216" s="39"/>
    </row>
    <row r="217" spans="1:7" s="41" customFormat="1" ht="12.75">
      <c r="A217" s="44"/>
      <c r="B217" s="42"/>
      <c r="C217" s="50"/>
      <c r="D217" s="44"/>
      <c r="E217" s="45"/>
      <c r="F217" s="46"/>
      <c r="G217" s="45"/>
    </row>
    <row r="218" spans="1:7" s="41" customFormat="1" ht="12.75">
      <c r="A218" s="44"/>
      <c r="B218" s="42"/>
      <c r="C218" s="50"/>
      <c r="D218" s="44"/>
      <c r="E218" s="45"/>
      <c r="F218" s="46"/>
      <c r="G218" s="45"/>
    </row>
    <row r="219" spans="1:7" s="41" customFormat="1" ht="12.75">
      <c r="A219" s="44"/>
      <c r="B219" s="42"/>
      <c r="C219" s="50"/>
      <c r="D219" s="44"/>
      <c r="E219" s="45"/>
      <c r="F219" s="46"/>
      <c r="G219" s="45"/>
    </row>
    <row r="220" spans="1:7" s="41" customFormat="1" ht="12.75">
      <c r="A220" s="44"/>
      <c r="B220" s="42"/>
      <c r="C220" s="50"/>
      <c r="D220" s="44"/>
      <c r="E220" s="45"/>
      <c r="F220" s="46"/>
      <c r="G220" s="45"/>
    </row>
    <row r="221" spans="1:7" s="41" customFormat="1" ht="12.75">
      <c r="A221" s="44"/>
      <c r="B221" s="42"/>
      <c r="C221" s="50"/>
      <c r="D221" s="44"/>
      <c r="E221" s="45"/>
      <c r="F221" s="46"/>
      <c r="G221" s="45"/>
    </row>
    <row r="222" spans="1:7" s="41" customFormat="1" ht="12.75">
      <c r="A222" s="44"/>
      <c r="B222" s="42"/>
      <c r="C222" s="50"/>
      <c r="D222" s="44"/>
      <c r="E222" s="45"/>
      <c r="F222" s="46"/>
      <c r="G222" s="45"/>
    </row>
    <row r="223" spans="1:7" s="41" customFormat="1" ht="12.75">
      <c r="A223" s="44"/>
      <c r="B223" s="42"/>
      <c r="C223" s="50"/>
      <c r="D223" s="44"/>
      <c r="E223" s="45"/>
      <c r="F223" s="46"/>
      <c r="G223" s="45"/>
    </row>
    <row r="224" spans="1:7" s="41" customFormat="1" ht="12.75">
      <c r="A224" s="44"/>
      <c r="B224" s="42"/>
      <c r="C224" s="50"/>
      <c r="D224" s="44"/>
      <c r="E224" s="45"/>
      <c r="F224" s="46"/>
      <c r="G224" s="45"/>
    </row>
    <row r="225" spans="1:7" s="41" customFormat="1" ht="12.75">
      <c r="A225" s="44"/>
      <c r="B225" s="42"/>
      <c r="C225" s="50"/>
      <c r="D225" s="44"/>
      <c r="E225" s="45"/>
      <c r="F225" s="46"/>
      <c r="G225" s="45"/>
    </row>
    <row r="226" spans="1:7" s="41" customFormat="1" ht="12.75">
      <c r="A226" s="44"/>
      <c r="B226" s="42"/>
      <c r="C226" s="50"/>
      <c r="D226" s="44"/>
      <c r="E226" s="45"/>
      <c r="F226" s="46"/>
      <c r="G226" s="45"/>
    </row>
    <row r="227" spans="1:7" s="41" customFormat="1" ht="12.75">
      <c r="A227" s="44"/>
      <c r="B227" s="42"/>
      <c r="C227" s="50"/>
      <c r="D227" s="44"/>
      <c r="E227" s="45"/>
      <c r="F227" s="46"/>
      <c r="G227" s="45"/>
    </row>
    <row r="228" spans="1:7" s="41" customFormat="1" ht="55.5" customHeight="1">
      <c r="A228" s="44"/>
      <c r="B228" s="42"/>
      <c r="C228" s="50"/>
      <c r="D228" s="44"/>
      <c r="E228" s="45"/>
      <c r="F228" s="46"/>
      <c r="G228" s="45"/>
    </row>
    <row r="229" spans="1:7" s="41" customFormat="1" ht="78" customHeight="1">
      <c r="A229" s="44"/>
      <c r="B229" s="42"/>
      <c r="C229" s="50"/>
      <c r="D229" s="44"/>
      <c r="E229" s="45"/>
      <c r="F229" s="46"/>
      <c r="G229" s="45"/>
    </row>
    <row r="230" spans="1:7" s="41" customFormat="1" ht="12.75">
      <c r="A230" s="44"/>
      <c r="B230" s="42"/>
      <c r="C230" s="50"/>
      <c r="D230" s="44"/>
      <c r="E230" s="45"/>
      <c r="F230" s="46"/>
      <c r="G230" s="45"/>
    </row>
    <row r="231" spans="1:7" s="41" customFormat="1" ht="12.75">
      <c r="A231" s="44"/>
      <c r="B231" s="42"/>
      <c r="C231" s="50"/>
      <c r="D231" s="44"/>
      <c r="E231" s="45"/>
      <c r="F231" s="46"/>
      <c r="G231" s="45"/>
    </row>
    <row r="232" spans="1:7" s="41" customFormat="1" ht="12.75">
      <c r="A232" s="44"/>
      <c r="B232" s="42"/>
      <c r="C232" s="50"/>
      <c r="D232" s="44"/>
      <c r="E232" s="45"/>
      <c r="F232" s="65"/>
      <c r="G232" s="45"/>
    </row>
    <row r="233" spans="1:7" s="41" customFormat="1" ht="12.75">
      <c r="A233" s="44"/>
      <c r="B233" s="42"/>
      <c r="C233" s="50"/>
      <c r="D233" s="44"/>
      <c r="E233" s="45"/>
      <c r="F233" s="65"/>
      <c r="G233" s="45"/>
    </row>
    <row r="234" spans="1:7" s="41" customFormat="1" ht="58.5" customHeight="1">
      <c r="A234" s="44"/>
      <c r="B234" s="42"/>
      <c r="C234" s="50"/>
      <c r="D234" s="44"/>
      <c r="E234" s="45"/>
      <c r="F234" s="65"/>
      <c r="G234" s="45"/>
    </row>
    <row r="235" spans="1:7" s="41" customFormat="1" ht="12.75">
      <c r="A235" s="44"/>
      <c r="B235" s="42"/>
      <c r="C235" s="50"/>
      <c r="D235" s="44"/>
      <c r="E235" s="45"/>
      <c r="F235" s="65"/>
      <c r="G235" s="45"/>
    </row>
    <row r="236" spans="1:7" s="41" customFormat="1" ht="12.75">
      <c r="A236" s="44"/>
      <c r="B236" s="42"/>
      <c r="C236" s="50"/>
      <c r="D236" s="44"/>
      <c r="E236" s="45"/>
      <c r="F236" s="65"/>
      <c r="G236" s="45"/>
    </row>
    <row r="237" spans="1:7" s="41" customFormat="1" ht="12.75">
      <c r="A237" s="44"/>
      <c r="B237" s="42"/>
      <c r="C237" s="50"/>
      <c r="D237" s="44"/>
      <c r="E237" s="45"/>
      <c r="F237" s="65"/>
      <c r="G237" s="45"/>
    </row>
    <row r="238" spans="1:7" s="41" customFormat="1" ht="12.75">
      <c r="A238" s="44"/>
      <c r="B238" s="42"/>
      <c r="C238" s="50"/>
      <c r="D238" s="44"/>
      <c r="E238" s="45"/>
      <c r="F238" s="65"/>
      <c r="G238" s="45"/>
    </row>
    <row r="239" spans="1:7" s="41" customFormat="1" ht="12.75">
      <c r="A239" s="44"/>
      <c r="B239" s="42"/>
      <c r="C239" s="50"/>
      <c r="D239" s="44"/>
      <c r="E239" s="45"/>
      <c r="F239" s="65"/>
      <c r="G239" s="45"/>
    </row>
    <row r="240" spans="1:7" s="41" customFormat="1" ht="12.75">
      <c r="A240" s="44"/>
      <c r="B240" s="42"/>
      <c r="C240" s="50"/>
      <c r="D240" s="44"/>
      <c r="E240" s="45"/>
      <c r="F240" s="65"/>
      <c r="G240" s="45"/>
    </row>
    <row r="241" spans="1:7" s="41" customFormat="1" ht="12.75">
      <c r="A241" s="44"/>
      <c r="B241" s="42"/>
      <c r="C241" s="50"/>
      <c r="D241" s="44"/>
      <c r="E241" s="45"/>
      <c r="F241" s="65"/>
      <c r="G241" s="45"/>
    </row>
    <row r="242" spans="1:7" s="41" customFormat="1" ht="12.75">
      <c r="A242" s="44"/>
      <c r="B242" s="42"/>
      <c r="C242" s="50"/>
      <c r="D242" s="44"/>
      <c r="E242" s="45"/>
      <c r="F242" s="65"/>
      <c r="G242" s="45"/>
    </row>
    <row r="243" spans="1:7" s="41" customFormat="1" ht="12.75">
      <c r="A243" s="44"/>
      <c r="B243" s="42"/>
      <c r="C243" s="50"/>
      <c r="D243" s="44"/>
      <c r="E243" s="45"/>
      <c r="F243" s="65"/>
      <c r="G243" s="45"/>
    </row>
    <row r="244" spans="1:7" s="41" customFormat="1" ht="12.75">
      <c r="A244" s="44"/>
      <c r="B244" s="42"/>
      <c r="C244" s="50"/>
      <c r="D244" s="44"/>
      <c r="E244" s="45"/>
      <c r="F244" s="65"/>
      <c r="G244" s="45"/>
    </row>
    <row r="245" spans="1:7" s="41" customFormat="1" ht="12.75">
      <c r="A245" s="44"/>
      <c r="B245" s="42"/>
      <c r="C245" s="50"/>
      <c r="D245" s="44"/>
      <c r="E245" s="45"/>
      <c r="F245" s="65"/>
      <c r="G245" s="45"/>
    </row>
    <row r="246" spans="1:7" s="41" customFormat="1" ht="12.75">
      <c r="A246" s="44"/>
      <c r="B246" s="42"/>
      <c r="C246" s="50"/>
      <c r="D246" s="44"/>
      <c r="E246" s="45"/>
      <c r="F246" s="65"/>
      <c r="G246" s="45"/>
    </row>
    <row r="247" spans="1:7" s="41" customFormat="1" ht="12.75">
      <c r="A247" s="44"/>
      <c r="B247" s="42"/>
      <c r="C247" s="50"/>
      <c r="D247" s="44"/>
      <c r="E247" s="45"/>
      <c r="F247" s="65"/>
      <c r="G247" s="45"/>
    </row>
    <row r="248" spans="1:7" s="41" customFormat="1" ht="12.75">
      <c r="A248" s="44"/>
      <c r="B248" s="42"/>
      <c r="C248" s="50"/>
      <c r="D248" s="44"/>
      <c r="E248" s="45"/>
      <c r="F248" s="65"/>
      <c r="G248" s="45"/>
    </row>
    <row r="249" spans="1:7" s="41" customFormat="1" ht="12.75">
      <c r="A249" s="44"/>
      <c r="B249" s="42"/>
      <c r="C249" s="50"/>
      <c r="D249" s="44"/>
      <c r="E249" s="45"/>
      <c r="F249" s="65"/>
      <c r="G249" s="45"/>
    </row>
    <row r="250" spans="1:7" s="41" customFormat="1" ht="12.75">
      <c r="A250" s="44"/>
      <c r="B250" s="42"/>
      <c r="C250" s="50"/>
      <c r="D250" s="44"/>
      <c r="E250" s="45"/>
      <c r="F250" s="65"/>
      <c r="G250" s="45"/>
    </row>
    <row r="251" spans="1:7" s="41" customFormat="1" ht="12.75">
      <c r="A251" s="44"/>
      <c r="B251" s="42"/>
      <c r="C251" s="50"/>
      <c r="D251" s="44"/>
      <c r="E251" s="45"/>
      <c r="F251" s="65"/>
      <c r="G251" s="45"/>
    </row>
    <row r="252" spans="1:7" s="41" customFormat="1" ht="12.75">
      <c r="A252" s="44"/>
      <c r="B252" s="42"/>
      <c r="C252" s="50"/>
      <c r="D252" s="44"/>
      <c r="E252" s="45"/>
      <c r="F252" s="65"/>
      <c r="G252" s="45"/>
    </row>
    <row r="253" spans="1:7" s="41" customFormat="1" ht="12.75">
      <c r="A253" s="44"/>
      <c r="B253" s="42"/>
      <c r="C253" s="50"/>
      <c r="D253" s="44"/>
      <c r="E253" s="45"/>
      <c r="F253" s="65"/>
      <c r="G253" s="45"/>
    </row>
    <row r="254" spans="1:7" s="41" customFormat="1" ht="12.75">
      <c r="A254" s="44"/>
      <c r="B254" s="42"/>
      <c r="C254" s="50"/>
      <c r="D254" s="44"/>
      <c r="E254" s="45"/>
      <c r="F254" s="65"/>
      <c r="G254" s="45"/>
    </row>
    <row r="255" spans="1:7" s="41" customFormat="1" ht="12.75">
      <c r="A255" s="44"/>
      <c r="B255" s="42"/>
      <c r="C255" s="50"/>
      <c r="D255" s="44"/>
      <c r="E255" s="45"/>
      <c r="F255" s="65"/>
      <c r="G255" s="45"/>
    </row>
    <row r="256" spans="1:7" s="41" customFormat="1" ht="12.75">
      <c r="A256" s="44"/>
      <c r="B256" s="42"/>
      <c r="C256" s="50"/>
      <c r="D256" s="44"/>
      <c r="E256" s="45"/>
      <c r="F256" s="65"/>
      <c r="G256" s="45"/>
    </row>
    <row r="257" spans="1:7" s="41" customFormat="1" ht="12.75">
      <c r="A257" s="44"/>
      <c r="B257" s="42"/>
      <c r="C257" s="50"/>
      <c r="D257" s="44"/>
      <c r="E257" s="45"/>
      <c r="F257" s="65"/>
      <c r="G257" s="45"/>
    </row>
    <row r="258" spans="1:7" s="41" customFormat="1" ht="12.75">
      <c r="A258" s="44"/>
      <c r="B258" s="42"/>
      <c r="C258" s="50"/>
      <c r="D258" s="44"/>
      <c r="E258" s="45"/>
      <c r="F258" s="65"/>
      <c r="G258" s="45"/>
    </row>
    <row r="259" spans="1:7" s="41" customFormat="1" ht="12.75">
      <c r="A259" s="44"/>
      <c r="B259" s="42"/>
      <c r="C259" s="50"/>
      <c r="D259" s="44"/>
      <c r="E259" s="45"/>
      <c r="F259" s="65"/>
      <c r="G259" s="45"/>
    </row>
    <row r="260" spans="1:7" s="41" customFormat="1" ht="12.75">
      <c r="A260" s="44"/>
      <c r="B260" s="42"/>
      <c r="C260" s="50"/>
      <c r="D260" s="44"/>
      <c r="E260" s="45"/>
      <c r="F260" s="65"/>
      <c r="G260" s="45"/>
    </row>
    <row r="261" spans="1:7" s="41" customFormat="1" ht="12.75">
      <c r="A261" s="44"/>
      <c r="B261" s="42"/>
      <c r="C261" s="50"/>
      <c r="D261" s="44"/>
      <c r="E261" s="45"/>
      <c r="F261" s="65"/>
      <c r="G261" s="45"/>
    </row>
    <row r="262" spans="1:7" s="41" customFormat="1" ht="12.75">
      <c r="A262" s="44"/>
      <c r="B262" s="42"/>
      <c r="C262" s="50"/>
      <c r="D262" s="44"/>
      <c r="E262" s="45"/>
      <c r="F262" s="65"/>
      <c r="G262" s="45"/>
    </row>
    <row r="263" spans="1:7" s="41" customFormat="1" ht="12.75">
      <c r="A263" s="44"/>
      <c r="B263" s="42"/>
      <c r="C263" s="50"/>
      <c r="D263" s="44"/>
      <c r="E263" s="45"/>
      <c r="F263" s="65"/>
      <c r="G263" s="45"/>
    </row>
    <row r="264" spans="1:7" s="41" customFormat="1" ht="12.75">
      <c r="A264" s="44"/>
      <c r="B264" s="42"/>
      <c r="C264" s="50"/>
      <c r="D264" s="44"/>
      <c r="E264" s="45"/>
      <c r="F264" s="65"/>
      <c r="G264" s="45"/>
    </row>
    <row r="265" spans="1:7" s="41" customFormat="1" ht="12.75">
      <c r="A265" s="44"/>
      <c r="B265" s="42"/>
      <c r="C265" s="50"/>
      <c r="D265" s="44"/>
      <c r="E265" s="45"/>
      <c r="F265" s="65"/>
      <c r="G265" s="45"/>
    </row>
    <row r="266" spans="1:7" s="41" customFormat="1" ht="12.75">
      <c r="A266" s="44"/>
      <c r="B266" s="42"/>
      <c r="C266" s="50"/>
      <c r="D266" s="44"/>
      <c r="E266" s="45"/>
      <c r="F266" s="65"/>
      <c r="G266" s="45"/>
    </row>
    <row r="267" spans="1:7" s="41" customFormat="1" ht="12.75">
      <c r="A267" s="44"/>
      <c r="B267" s="42"/>
      <c r="C267" s="50"/>
      <c r="D267" s="44"/>
      <c r="E267" s="45"/>
      <c r="F267" s="65"/>
      <c r="G267" s="45"/>
    </row>
    <row r="268" spans="1:7" s="41" customFormat="1" ht="12.75">
      <c r="A268" s="44"/>
      <c r="B268" s="42"/>
      <c r="C268" s="50"/>
      <c r="D268" s="44"/>
      <c r="E268" s="45"/>
      <c r="F268" s="65"/>
      <c r="G268" s="45"/>
    </row>
    <row r="269" spans="1:7" s="41" customFormat="1" ht="12.75">
      <c r="A269" s="44"/>
      <c r="B269" s="42"/>
      <c r="C269" s="50"/>
      <c r="D269" s="44"/>
      <c r="E269" s="45"/>
      <c r="F269" s="65"/>
      <c r="G269" s="45"/>
    </row>
    <row r="270" spans="1:7" s="41" customFormat="1" ht="12.75">
      <c r="A270" s="44"/>
      <c r="B270" s="42"/>
      <c r="C270" s="50"/>
      <c r="D270" s="44"/>
      <c r="E270" s="45"/>
      <c r="F270" s="65"/>
      <c r="G270" s="45"/>
    </row>
    <row r="271" ht="12.75">
      <c r="H271" s="41"/>
    </row>
    <row r="272" ht="12.75">
      <c r="H272" s="41"/>
    </row>
    <row r="273" ht="12.75">
      <c r="H273" s="41"/>
    </row>
    <row r="274" ht="12.75">
      <c r="H274" s="41"/>
    </row>
    <row r="275" ht="12.75">
      <c r="H275" s="41"/>
    </row>
    <row r="276" ht="12.75">
      <c r="H276" s="41"/>
    </row>
    <row r="277" ht="12.75">
      <c r="H277" s="41"/>
    </row>
    <row r="278" ht="12.75">
      <c r="H278" s="41"/>
    </row>
    <row r="279" ht="12.75">
      <c r="H279" s="41"/>
    </row>
    <row r="280" ht="12.75">
      <c r="H280" s="41"/>
    </row>
    <row r="281" ht="12.75">
      <c r="H281" s="41"/>
    </row>
    <row r="282" ht="12.75">
      <c r="H282" s="41"/>
    </row>
    <row r="283" ht="12.75">
      <c r="H283" s="41"/>
    </row>
    <row r="284" ht="12.75">
      <c r="H284" s="41"/>
    </row>
    <row r="285" ht="12.75">
      <c r="H285" s="41"/>
    </row>
    <row r="286" ht="12.75">
      <c r="H286" s="41"/>
    </row>
    <row r="287" ht="12.75">
      <c r="H287" s="41"/>
    </row>
    <row r="288" ht="12.75">
      <c r="H288" s="41"/>
    </row>
    <row r="289" ht="12.75">
      <c r="H289" s="41"/>
    </row>
    <row r="290" ht="12.75">
      <c r="H290" s="41"/>
    </row>
    <row r="291" ht="12.75">
      <c r="H291" s="41"/>
    </row>
    <row r="292" ht="12.75">
      <c r="H292" s="41"/>
    </row>
    <row r="293" ht="12.75">
      <c r="H293" s="41"/>
    </row>
    <row r="294" ht="12.75">
      <c r="H294" s="41"/>
    </row>
    <row r="295" ht="12.75">
      <c r="H295" s="41"/>
    </row>
    <row r="296" ht="12.75">
      <c r="H296" s="41"/>
    </row>
    <row r="297" ht="12.75">
      <c r="H297" s="41"/>
    </row>
    <row r="298" ht="12.75">
      <c r="H298" s="41"/>
    </row>
    <row r="299" ht="12.75">
      <c r="H299" s="41"/>
    </row>
    <row r="300" ht="12.75">
      <c r="H300" s="41"/>
    </row>
    <row r="301" ht="12.75">
      <c r="H301" s="41"/>
    </row>
    <row r="302" ht="12.75">
      <c r="H302" s="41"/>
    </row>
    <row r="303" ht="12.75">
      <c r="H303" s="41"/>
    </row>
    <row r="304" ht="12.75">
      <c r="H304" s="41"/>
    </row>
    <row r="305" ht="12.75">
      <c r="H305" s="41"/>
    </row>
    <row r="306" ht="12.75">
      <c r="H306" s="41"/>
    </row>
    <row r="307" ht="12.75">
      <c r="H307" s="41"/>
    </row>
    <row r="308" ht="12.75">
      <c r="H308" s="41"/>
    </row>
    <row r="309" ht="12.75">
      <c r="H309" s="41"/>
    </row>
    <row r="310" ht="12.75">
      <c r="H310" s="41"/>
    </row>
    <row r="311" ht="12.75">
      <c r="H311" s="41"/>
    </row>
    <row r="312" ht="12.75">
      <c r="H312" s="41"/>
    </row>
    <row r="313" ht="12.75">
      <c r="H313" s="41"/>
    </row>
    <row r="314" ht="12.75">
      <c r="H314" s="41"/>
    </row>
    <row r="315" spans="1:8" ht="12.75">
      <c r="A315" s="1"/>
      <c r="B315" s="1"/>
      <c r="C315" s="1"/>
      <c r="D315" s="1"/>
      <c r="E315" s="1"/>
      <c r="F315" s="1"/>
      <c r="H315" s="41"/>
    </row>
    <row r="316" spans="1:8" ht="12.75">
      <c r="A316" s="1"/>
      <c r="B316" s="1"/>
      <c r="C316" s="1"/>
      <c r="D316" s="1"/>
      <c r="E316" s="1"/>
      <c r="F316" s="1"/>
      <c r="H316" s="41"/>
    </row>
    <row r="317" spans="1:8" ht="12.75">
      <c r="A317" s="1"/>
      <c r="B317" s="1"/>
      <c r="C317" s="1"/>
      <c r="D317" s="1"/>
      <c r="E317" s="1"/>
      <c r="F317" s="1"/>
      <c r="H317" s="41"/>
    </row>
    <row r="318" spans="1:8" ht="12.75">
      <c r="A318" s="1"/>
      <c r="B318" s="1"/>
      <c r="C318" s="1"/>
      <c r="D318" s="1"/>
      <c r="E318" s="1"/>
      <c r="F318" s="1"/>
      <c r="H318" s="41"/>
    </row>
    <row r="319" spans="1:8" ht="12.75">
      <c r="A319" s="1"/>
      <c r="B319" s="1"/>
      <c r="C319" s="1"/>
      <c r="D319" s="1"/>
      <c r="E319" s="1"/>
      <c r="F319" s="1"/>
      <c r="H319" s="41"/>
    </row>
    <row r="320" spans="1:8" ht="12.75">
      <c r="A320" s="1"/>
      <c r="B320" s="1"/>
      <c r="C320" s="1"/>
      <c r="D320" s="1"/>
      <c r="E320" s="1"/>
      <c r="F320" s="1"/>
      <c r="H320" s="41"/>
    </row>
    <row r="321" spans="1:8" ht="12.75">
      <c r="A321" s="1"/>
      <c r="B321" s="1"/>
      <c r="C321" s="1"/>
      <c r="D321" s="1"/>
      <c r="E321" s="1"/>
      <c r="F321" s="1"/>
      <c r="H321" s="41"/>
    </row>
    <row r="322" spans="1:8" ht="12.75">
      <c r="A322" s="1"/>
      <c r="B322" s="1"/>
      <c r="C322" s="1"/>
      <c r="D322" s="1"/>
      <c r="E322" s="1"/>
      <c r="F322" s="1"/>
      <c r="H322" s="41"/>
    </row>
    <row r="323" spans="1:8" ht="12.75">
      <c r="A323" s="1"/>
      <c r="B323" s="1"/>
      <c r="C323" s="1"/>
      <c r="D323" s="1"/>
      <c r="E323" s="1"/>
      <c r="F323" s="1"/>
      <c r="H323" s="41"/>
    </row>
    <row r="324" spans="1:8" ht="12.75">
      <c r="A324" s="1"/>
      <c r="B324" s="1"/>
      <c r="C324" s="1"/>
      <c r="D324" s="1"/>
      <c r="E324" s="1"/>
      <c r="F324" s="1"/>
      <c r="H324" s="41"/>
    </row>
    <row r="325" spans="1:8" ht="12.75">
      <c r="A325" s="1"/>
      <c r="B325" s="1"/>
      <c r="C325" s="1"/>
      <c r="D325" s="1"/>
      <c r="E325" s="1"/>
      <c r="F325" s="1"/>
      <c r="H325" s="41"/>
    </row>
    <row r="326" spans="1:8" ht="12.75">
      <c r="A326" s="1"/>
      <c r="B326" s="1"/>
      <c r="C326" s="1"/>
      <c r="D326" s="1"/>
      <c r="E326" s="1"/>
      <c r="F326" s="1"/>
      <c r="H326" s="41"/>
    </row>
    <row r="327" spans="1:8" ht="12.75">
      <c r="A327" s="1"/>
      <c r="B327" s="1"/>
      <c r="C327" s="1"/>
      <c r="D327" s="1"/>
      <c r="E327" s="1"/>
      <c r="F327" s="1"/>
      <c r="H327" s="41"/>
    </row>
    <row r="328" spans="1:8" ht="12.75">
      <c r="A328" s="1"/>
      <c r="B328" s="1"/>
      <c r="C328" s="1"/>
      <c r="D328" s="1"/>
      <c r="E328" s="1"/>
      <c r="F328" s="1"/>
      <c r="H328" s="41"/>
    </row>
    <row r="329" spans="1:8" ht="12.75">
      <c r="A329" s="1"/>
      <c r="B329" s="1"/>
      <c r="C329" s="1"/>
      <c r="D329" s="1"/>
      <c r="E329" s="1"/>
      <c r="F329" s="1"/>
      <c r="H329" s="41"/>
    </row>
    <row r="330" spans="1:8" ht="12.75">
      <c r="A330" s="1"/>
      <c r="B330" s="1"/>
      <c r="C330" s="1"/>
      <c r="D330" s="1"/>
      <c r="E330" s="1"/>
      <c r="F330" s="1"/>
      <c r="H330" s="41"/>
    </row>
    <row r="331" spans="1:8" ht="12.75">
      <c r="A331" s="1"/>
      <c r="B331" s="1"/>
      <c r="C331" s="1"/>
      <c r="D331" s="1"/>
      <c r="E331" s="1"/>
      <c r="F331" s="1"/>
      <c r="H331" s="41"/>
    </row>
    <row r="332" spans="1:8" ht="12.75">
      <c r="A332" s="1"/>
      <c r="B332" s="1"/>
      <c r="C332" s="1"/>
      <c r="D332" s="1"/>
      <c r="E332" s="1"/>
      <c r="F332" s="1"/>
      <c r="H332" s="41"/>
    </row>
    <row r="333" spans="1:8" ht="12.75">
      <c r="A333" s="1"/>
      <c r="B333" s="1"/>
      <c r="C333" s="1"/>
      <c r="D333" s="1"/>
      <c r="E333" s="1"/>
      <c r="F333" s="1"/>
      <c r="H333" s="41"/>
    </row>
  </sheetData>
  <mergeCells count="25">
    <mergeCell ref="A1:Y1"/>
    <mergeCell ref="A2:Y2"/>
    <mergeCell ref="A3:Y3"/>
    <mergeCell ref="A4:Y4"/>
    <mergeCell ref="A5:A6"/>
    <mergeCell ref="B5:B6"/>
    <mergeCell ref="C5:C6"/>
    <mergeCell ref="D5:D6"/>
    <mergeCell ref="E5:E6"/>
    <mergeCell ref="F5:F6"/>
    <mergeCell ref="W5:Y6"/>
    <mergeCell ref="A155:B155"/>
    <mergeCell ref="C155:E155"/>
    <mergeCell ref="P5:P6"/>
    <mergeCell ref="Q5:S6"/>
    <mergeCell ref="T5:V6"/>
    <mergeCell ref="T8:V8"/>
    <mergeCell ref="A154:B154"/>
    <mergeCell ref="C154:E154"/>
    <mergeCell ref="G5:G6"/>
    <mergeCell ref="H5:H6"/>
    <mergeCell ref="K5:K6"/>
    <mergeCell ref="L5:L6"/>
    <mergeCell ref="M5:M6"/>
    <mergeCell ref="N5:N6"/>
  </mergeCells>
  <conditionalFormatting sqref="T47:T49 T44:T45 Q45">
    <cfRule type="cellIs" priority="353" dxfId="0" operator="greaterThan" stopIfTrue="1">
      <formula>1</formula>
    </cfRule>
  </conditionalFormatting>
  <conditionalFormatting sqref="W47:W49 W24:W25">
    <cfRule type="cellIs" priority="349" dxfId="8" operator="equal" stopIfTrue="1">
      <formula>1</formula>
    </cfRule>
    <cfRule type="cellIs" priority="350" dxfId="7" operator="equal" stopIfTrue="1">
      <formula>1</formula>
    </cfRule>
    <cfRule type="cellIs" priority="352" dxfId="0" operator="greaterThan" stopIfTrue="1">
      <formula>1</formula>
    </cfRule>
  </conditionalFormatting>
  <conditionalFormatting sqref="U44:U45">
    <cfRule type="cellIs" priority="351" dxfId="9" operator="greaterThan" stopIfTrue="1">
      <formula>0</formula>
    </cfRule>
  </conditionalFormatting>
  <conditionalFormatting sqref="T11:T13 T22:T23">
    <cfRule type="cellIs" priority="348" dxfId="0" operator="greaterThan" stopIfTrue="1">
      <formula>1</formula>
    </cfRule>
  </conditionalFormatting>
  <conditionalFormatting sqref="U11:U13 U22:U23">
    <cfRule type="cellIs" priority="347" dxfId="9" operator="greaterThan" stopIfTrue="1">
      <formula>0</formula>
    </cfRule>
  </conditionalFormatting>
  <conditionalFormatting sqref="W11:W13 W22:W23">
    <cfRule type="cellIs" priority="344" dxfId="8" operator="equal" stopIfTrue="1">
      <formula>1</formula>
    </cfRule>
    <cfRule type="cellIs" priority="345" dxfId="7" operator="equal" stopIfTrue="1">
      <formula>1</formula>
    </cfRule>
    <cfRule type="cellIs" priority="346" dxfId="0" operator="greaterThan" stopIfTrue="1">
      <formula>1</formula>
    </cfRule>
  </conditionalFormatting>
  <conditionalFormatting sqref="T27:T30">
    <cfRule type="cellIs" priority="343" dxfId="0" operator="greaterThan" stopIfTrue="1">
      <formula>1</formula>
    </cfRule>
  </conditionalFormatting>
  <conditionalFormatting sqref="T31 T42">
    <cfRule type="cellIs" priority="342" dxfId="0" operator="greaterThan" stopIfTrue="1">
      <formula>1</formula>
    </cfRule>
  </conditionalFormatting>
  <conditionalFormatting sqref="T43">
    <cfRule type="cellIs" priority="341" dxfId="0" operator="greaterThan" stopIfTrue="1">
      <formula>1</formula>
    </cfRule>
  </conditionalFormatting>
  <conditionalFormatting sqref="W27:W30">
    <cfRule type="cellIs" priority="338" dxfId="8" operator="equal" stopIfTrue="1">
      <formula>1</formula>
    </cfRule>
    <cfRule type="cellIs" priority="339" dxfId="7" operator="equal" stopIfTrue="1">
      <formula>1</formula>
    </cfRule>
    <cfRule type="cellIs" priority="340" dxfId="0" operator="greaterThan" stopIfTrue="1">
      <formula>1</formula>
    </cfRule>
  </conditionalFormatting>
  <conditionalFormatting sqref="W31 W42">
    <cfRule type="cellIs" priority="335" dxfId="8" operator="equal" stopIfTrue="1">
      <formula>1</formula>
    </cfRule>
    <cfRule type="cellIs" priority="336" dxfId="7" operator="equal" stopIfTrue="1">
      <formula>1</formula>
    </cfRule>
    <cfRule type="cellIs" priority="337" dxfId="0" operator="greaterThan" stopIfTrue="1">
      <formula>1</formula>
    </cfRule>
  </conditionalFormatting>
  <conditionalFormatting sqref="W43">
    <cfRule type="cellIs" priority="332" dxfId="8" operator="equal" stopIfTrue="1">
      <formula>1</formula>
    </cfRule>
    <cfRule type="cellIs" priority="333" dxfId="7" operator="equal" stopIfTrue="1">
      <formula>1</formula>
    </cfRule>
    <cfRule type="cellIs" priority="334" dxfId="0" operator="greaterThan" stopIfTrue="1">
      <formula>1</formula>
    </cfRule>
  </conditionalFormatting>
  <conditionalFormatting sqref="Q26">
    <cfRule type="cellIs" priority="331" dxfId="0" operator="greaterThan" stopIfTrue="1">
      <formula>1</formula>
    </cfRule>
  </conditionalFormatting>
  <conditionalFormatting sqref="T26">
    <cfRule type="cellIs" priority="330" dxfId="0" operator="greaterThan" stopIfTrue="1">
      <formula>1</formula>
    </cfRule>
  </conditionalFormatting>
  <conditionalFormatting sqref="U26">
    <cfRule type="cellIs" priority="329" dxfId="9" operator="greaterThan" stopIfTrue="1">
      <formula>0</formula>
    </cfRule>
  </conditionalFormatting>
  <conditionalFormatting sqref="W26">
    <cfRule type="cellIs" priority="326" dxfId="8" operator="equal" stopIfTrue="1">
      <formula>1</formula>
    </cfRule>
    <cfRule type="cellIs" priority="327" dxfId="7" operator="equal" stopIfTrue="1">
      <formula>1</formula>
    </cfRule>
    <cfRule type="cellIs" priority="328" dxfId="0" operator="greaterThan" stopIfTrue="1">
      <formula>1</formula>
    </cfRule>
  </conditionalFormatting>
  <conditionalFormatting sqref="Q25">
    <cfRule type="cellIs" priority="325" dxfId="0" operator="greaterThan" stopIfTrue="1">
      <formula>1</formula>
    </cfRule>
  </conditionalFormatting>
  <conditionalFormatting sqref="T64:T80 T82:T83">
    <cfRule type="cellIs" priority="324" dxfId="0" operator="greaterThan" stopIfTrue="1">
      <formula>1</formula>
    </cfRule>
  </conditionalFormatting>
  <conditionalFormatting sqref="W64:W80 W82:W83">
    <cfRule type="cellIs" priority="321" dxfId="8" operator="equal" stopIfTrue="1">
      <formula>1</formula>
    </cfRule>
    <cfRule type="cellIs" priority="322" dxfId="7" operator="equal" stopIfTrue="1">
      <formula>1</formula>
    </cfRule>
    <cfRule type="cellIs" priority="323" dxfId="0" operator="greaterThan" stopIfTrue="1">
      <formula>1</formula>
    </cfRule>
  </conditionalFormatting>
  <conditionalFormatting sqref="U30">
    <cfRule type="cellIs" priority="256" dxfId="9" operator="greaterThan" stopIfTrue="1">
      <formula>0</formula>
    </cfRule>
  </conditionalFormatting>
  <conditionalFormatting sqref="T88">
    <cfRule type="cellIs" priority="320" dxfId="0" operator="greaterThan" stopIfTrue="1">
      <formula>1</formula>
    </cfRule>
  </conditionalFormatting>
  <conditionalFormatting sqref="W88">
    <cfRule type="cellIs" priority="317" dxfId="8" operator="equal" stopIfTrue="1">
      <formula>1</formula>
    </cfRule>
    <cfRule type="cellIs" priority="318" dxfId="7" operator="equal" stopIfTrue="1">
      <formula>1</formula>
    </cfRule>
    <cfRule type="cellIs" priority="319" dxfId="0" operator="greaterThan" stopIfTrue="1">
      <formula>1</formula>
    </cfRule>
  </conditionalFormatting>
  <conditionalFormatting sqref="T93 T98 T96">
    <cfRule type="cellIs" priority="316" dxfId="0" operator="greaterThan" stopIfTrue="1">
      <formula>1</formula>
    </cfRule>
  </conditionalFormatting>
  <conditionalFormatting sqref="W93 W98 W96">
    <cfRule type="cellIs" priority="312" dxfId="8" operator="equal" stopIfTrue="1">
      <formula>1</formula>
    </cfRule>
    <cfRule type="cellIs" priority="313" dxfId="7" operator="equal" stopIfTrue="1">
      <formula>1</formula>
    </cfRule>
    <cfRule type="cellIs" priority="315" dxfId="0" operator="greaterThan" stopIfTrue="1">
      <formula>1</formula>
    </cfRule>
  </conditionalFormatting>
  <conditionalFormatting sqref="U98">
    <cfRule type="cellIs" priority="314" dxfId="9" operator="greaterThan" stopIfTrue="1">
      <formula>0</formula>
    </cfRule>
  </conditionalFormatting>
  <conditionalFormatting sqref="W152">
    <cfRule type="cellIs" priority="160" dxfId="8" operator="equal" stopIfTrue="1">
      <formula>1</formula>
    </cfRule>
    <cfRule type="cellIs" priority="161" dxfId="7" operator="equal" stopIfTrue="1">
      <formula>1</formula>
    </cfRule>
    <cfRule type="cellIs" priority="162" dxfId="0" operator="greaterThan" stopIfTrue="1">
      <formula>1</formula>
    </cfRule>
  </conditionalFormatting>
  <conditionalFormatting sqref="U47">
    <cfRule type="cellIs" priority="252" dxfId="9" operator="greaterThan" stopIfTrue="1">
      <formula>0</formula>
    </cfRule>
  </conditionalFormatting>
  <conditionalFormatting sqref="T135:T139">
    <cfRule type="cellIs" priority="311" dxfId="0" operator="greaterThan" stopIfTrue="1">
      <formula>1</formula>
    </cfRule>
  </conditionalFormatting>
  <conditionalFormatting sqref="W135:W139">
    <cfRule type="cellIs" priority="308" dxfId="8" operator="equal" stopIfTrue="1">
      <formula>1</formula>
    </cfRule>
    <cfRule type="cellIs" priority="309" dxfId="7" operator="equal" stopIfTrue="1">
      <formula>1</formula>
    </cfRule>
    <cfRule type="cellIs" priority="310" dxfId="0" operator="greaterThan" stopIfTrue="1">
      <formula>1</formula>
    </cfRule>
  </conditionalFormatting>
  <conditionalFormatting sqref="U29">
    <cfRule type="cellIs" priority="257" dxfId="9" operator="greaterThan" stopIfTrue="1">
      <formula>0</formula>
    </cfRule>
  </conditionalFormatting>
  <conditionalFormatting sqref="T100:T104">
    <cfRule type="cellIs" priority="307" dxfId="0" operator="greaterThan" stopIfTrue="1">
      <formula>1</formula>
    </cfRule>
  </conditionalFormatting>
  <conditionalFormatting sqref="W100:W104">
    <cfRule type="cellIs" priority="304" dxfId="8" operator="equal" stopIfTrue="1">
      <formula>1</formula>
    </cfRule>
    <cfRule type="cellIs" priority="305" dxfId="7" operator="equal" stopIfTrue="1">
      <formula>1</formula>
    </cfRule>
    <cfRule type="cellIs" priority="306" dxfId="0" operator="greaterThan" stopIfTrue="1">
      <formula>1</formula>
    </cfRule>
  </conditionalFormatting>
  <conditionalFormatting sqref="U31">
    <cfRule type="cellIs" priority="255" dxfId="9" operator="greaterThan" stopIfTrue="1">
      <formula>0</formula>
    </cfRule>
  </conditionalFormatting>
  <conditionalFormatting sqref="T105:T109">
    <cfRule type="cellIs" priority="303" dxfId="0" operator="greaterThan" stopIfTrue="1">
      <formula>1</formula>
    </cfRule>
  </conditionalFormatting>
  <conditionalFormatting sqref="W105:W109">
    <cfRule type="cellIs" priority="300" dxfId="8" operator="equal" stopIfTrue="1">
      <formula>1</formula>
    </cfRule>
    <cfRule type="cellIs" priority="301" dxfId="7" operator="equal" stopIfTrue="1">
      <formula>1</formula>
    </cfRule>
    <cfRule type="cellIs" priority="302" dxfId="0" operator="greaterThan" stopIfTrue="1">
      <formula>1</formula>
    </cfRule>
  </conditionalFormatting>
  <conditionalFormatting sqref="U43">
    <cfRule type="cellIs" priority="253" dxfId="9" operator="greaterThan" stopIfTrue="1">
      <formula>0</formula>
    </cfRule>
  </conditionalFormatting>
  <conditionalFormatting sqref="T110:T114">
    <cfRule type="cellIs" priority="299" dxfId="0" operator="greaterThan" stopIfTrue="1">
      <formula>1</formula>
    </cfRule>
  </conditionalFormatting>
  <conditionalFormatting sqref="W110:W114">
    <cfRule type="cellIs" priority="296" dxfId="8" operator="equal" stopIfTrue="1">
      <formula>1</formula>
    </cfRule>
    <cfRule type="cellIs" priority="297" dxfId="7" operator="equal" stopIfTrue="1">
      <formula>1</formula>
    </cfRule>
    <cfRule type="cellIs" priority="298" dxfId="0" operator="greaterThan" stopIfTrue="1">
      <formula>1</formula>
    </cfRule>
  </conditionalFormatting>
  <conditionalFormatting sqref="T115:T119">
    <cfRule type="cellIs" priority="295" dxfId="0" operator="greaterThan" stopIfTrue="1">
      <formula>1</formula>
    </cfRule>
  </conditionalFormatting>
  <conditionalFormatting sqref="W115:W119">
    <cfRule type="cellIs" priority="292" dxfId="8" operator="equal" stopIfTrue="1">
      <formula>1</formula>
    </cfRule>
    <cfRule type="cellIs" priority="293" dxfId="7" operator="equal" stopIfTrue="1">
      <formula>1</formula>
    </cfRule>
    <cfRule type="cellIs" priority="294" dxfId="0" operator="greaterThan" stopIfTrue="1">
      <formula>1</formula>
    </cfRule>
  </conditionalFormatting>
  <conditionalFormatting sqref="U27">
    <cfRule type="cellIs" priority="259" dxfId="9" operator="greaterThan" stopIfTrue="1">
      <formula>0</formula>
    </cfRule>
  </conditionalFormatting>
  <conditionalFormatting sqref="T120:T124">
    <cfRule type="cellIs" priority="291" dxfId="0" operator="greaterThan" stopIfTrue="1">
      <formula>1</formula>
    </cfRule>
  </conditionalFormatting>
  <conditionalFormatting sqref="W120:W124">
    <cfRule type="cellIs" priority="288" dxfId="8" operator="equal" stopIfTrue="1">
      <formula>1</formula>
    </cfRule>
    <cfRule type="cellIs" priority="289" dxfId="7" operator="equal" stopIfTrue="1">
      <formula>1</formula>
    </cfRule>
    <cfRule type="cellIs" priority="290" dxfId="0" operator="greaterThan" stopIfTrue="1">
      <formula>1</formula>
    </cfRule>
  </conditionalFormatting>
  <conditionalFormatting sqref="T125:T129">
    <cfRule type="cellIs" priority="287" dxfId="0" operator="greaterThan" stopIfTrue="1">
      <formula>1</formula>
    </cfRule>
  </conditionalFormatting>
  <conditionalFormatting sqref="W125:W129">
    <cfRule type="cellIs" priority="284" dxfId="8" operator="equal" stopIfTrue="1">
      <formula>1</formula>
    </cfRule>
    <cfRule type="cellIs" priority="285" dxfId="7" operator="equal" stopIfTrue="1">
      <formula>1</formula>
    </cfRule>
    <cfRule type="cellIs" priority="286" dxfId="0" operator="greaterThan" stopIfTrue="1">
      <formula>1</formula>
    </cfRule>
  </conditionalFormatting>
  <conditionalFormatting sqref="T130:T134">
    <cfRule type="cellIs" priority="283" dxfId="0" operator="greaterThan" stopIfTrue="1">
      <formula>1</formula>
    </cfRule>
  </conditionalFormatting>
  <conditionalFormatting sqref="W130:W134">
    <cfRule type="cellIs" priority="280" dxfId="8" operator="equal" stopIfTrue="1">
      <formula>1</formula>
    </cfRule>
    <cfRule type="cellIs" priority="281" dxfId="7" operator="equal" stopIfTrue="1">
      <formula>1</formula>
    </cfRule>
    <cfRule type="cellIs" priority="282" dxfId="0" operator="greaterThan" stopIfTrue="1">
      <formula>1</formula>
    </cfRule>
  </conditionalFormatting>
  <conditionalFormatting sqref="T140:T142">
    <cfRule type="cellIs" priority="279" dxfId="0" operator="greaterThan" stopIfTrue="1">
      <formula>1</formula>
    </cfRule>
  </conditionalFormatting>
  <conditionalFormatting sqref="W140:W142">
    <cfRule type="cellIs" priority="276" dxfId="8" operator="equal" stopIfTrue="1">
      <formula>1</formula>
    </cfRule>
    <cfRule type="cellIs" priority="277" dxfId="7" operator="equal" stopIfTrue="1">
      <formula>1</formula>
    </cfRule>
    <cfRule type="cellIs" priority="278" dxfId="0" operator="greaterThan" stopIfTrue="1">
      <formula>1</formula>
    </cfRule>
  </conditionalFormatting>
  <conditionalFormatting sqref="U42">
    <cfRule type="cellIs" priority="254" dxfId="9" operator="greaterThan" stopIfTrue="1">
      <formula>0</formula>
    </cfRule>
  </conditionalFormatting>
  <conditionalFormatting sqref="T143:T144">
    <cfRule type="cellIs" priority="275" dxfId="0" operator="greaterThan" stopIfTrue="1">
      <formula>1</formula>
    </cfRule>
  </conditionalFormatting>
  <conditionalFormatting sqref="W143:W144">
    <cfRule type="cellIs" priority="272" dxfId="8" operator="equal" stopIfTrue="1">
      <formula>1</formula>
    </cfRule>
    <cfRule type="cellIs" priority="273" dxfId="7" operator="equal" stopIfTrue="1">
      <formula>1</formula>
    </cfRule>
    <cfRule type="cellIs" priority="274" dxfId="0" operator="greaterThan" stopIfTrue="1">
      <formula>1</formula>
    </cfRule>
  </conditionalFormatting>
  <conditionalFormatting sqref="T145:T147">
    <cfRule type="cellIs" priority="271" dxfId="0" operator="greaterThan" stopIfTrue="1">
      <formula>1</formula>
    </cfRule>
  </conditionalFormatting>
  <conditionalFormatting sqref="W145:W147">
    <cfRule type="cellIs" priority="268" dxfId="8" operator="equal" stopIfTrue="1">
      <formula>1</formula>
    </cfRule>
    <cfRule type="cellIs" priority="269" dxfId="7" operator="equal" stopIfTrue="1">
      <formula>1</formula>
    </cfRule>
    <cfRule type="cellIs" priority="270" dxfId="0" operator="greaterThan" stopIfTrue="1">
      <formula>1</formula>
    </cfRule>
  </conditionalFormatting>
  <conditionalFormatting sqref="T148:T150">
    <cfRule type="cellIs" priority="267" dxfId="0" operator="greaterThan" stopIfTrue="1">
      <formula>1</formula>
    </cfRule>
  </conditionalFormatting>
  <conditionalFormatting sqref="W148:W150">
    <cfRule type="cellIs" priority="264" dxfId="8" operator="equal" stopIfTrue="1">
      <formula>1</formula>
    </cfRule>
    <cfRule type="cellIs" priority="265" dxfId="7" operator="equal" stopIfTrue="1">
      <formula>1</formula>
    </cfRule>
    <cfRule type="cellIs" priority="266" dxfId="0" operator="greaterThan" stopIfTrue="1">
      <formula>1</formula>
    </cfRule>
  </conditionalFormatting>
  <conditionalFormatting sqref="T151">
    <cfRule type="cellIs" priority="263" dxfId="0" operator="greaterThan" stopIfTrue="1">
      <formula>1</formula>
    </cfRule>
  </conditionalFormatting>
  <conditionalFormatting sqref="W151">
    <cfRule type="cellIs" priority="260" dxfId="8" operator="equal" stopIfTrue="1">
      <formula>1</formula>
    </cfRule>
    <cfRule type="cellIs" priority="261" dxfId="7" operator="equal" stopIfTrue="1">
      <formula>1</formula>
    </cfRule>
    <cfRule type="cellIs" priority="262" dxfId="0" operator="greaterThan" stopIfTrue="1">
      <formula>1</formula>
    </cfRule>
  </conditionalFormatting>
  <conditionalFormatting sqref="U49">
    <cfRule type="cellIs" priority="250" dxfId="9" operator="greaterThan" stopIfTrue="1">
      <formula>0</formula>
    </cfRule>
  </conditionalFormatting>
  <conditionalFormatting sqref="U28">
    <cfRule type="cellIs" priority="258" dxfId="9" operator="greaterThan" stopIfTrue="1">
      <formula>0</formula>
    </cfRule>
  </conditionalFormatting>
  <conditionalFormatting sqref="U48">
    <cfRule type="cellIs" priority="251" dxfId="9" operator="greaterThan" stopIfTrue="1">
      <formula>0</formula>
    </cfRule>
  </conditionalFormatting>
  <conditionalFormatting sqref="U64">
    <cfRule type="cellIs" priority="249" dxfId="9" operator="greaterThan" stopIfTrue="1">
      <formula>0</formula>
    </cfRule>
  </conditionalFormatting>
  <conditionalFormatting sqref="U65">
    <cfRule type="cellIs" priority="248" dxfId="9" operator="greaterThan" stopIfTrue="1">
      <formula>0</formula>
    </cfRule>
  </conditionalFormatting>
  <conditionalFormatting sqref="U66">
    <cfRule type="cellIs" priority="247" dxfId="9" operator="greaterThan" stopIfTrue="1">
      <formula>0</formula>
    </cfRule>
  </conditionalFormatting>
  <conditionalFormatting sqref="U67">
    <cfRule type="cellIs" priority="246" dxfId="9" operator="greaterThan" stopIfTrue="1">
      <formula>0</formula>
    </cfRule>
  </conditionalFormatting>
  <conditionalFormatting sqref="U68">
    <cfRule type="cellIs" priority="245" dxfId="9" operator="greaterThan" stopIfTrue="1">
      <formula>0</formula>
    </cfRule>
  </conditionalFormatting>
  <conditionalFormatting sqref="U69">
    <cfRule type="cellIs" priority="244" dxfId="9" operator="greaterThan" stopIfTrue="1">
      <formula>0</formula>
    </cfRule>
  </conditionalFormatting>
  <conditionalFormatting sqref="U70">
    <cfRule type="cellIs" priority="243" dxfId="9" operator="greaterThan" stopIfTrue="1">
      <formula>0</formula>
    </cfRule>
  </conditionalFormatting>
  <conditionalFormatting sqref="U71">
    <cfRule type="cellIs" priority="242" dxfId="9" operator="greaterThan" stopIfTrue="1">
      <formula>0</formula>
    </cfRule>
  </conditionalFormatting>
  <conditionalFormatting sqref="U72">
    <cfRule type="cellIs" priority="241" dxfId="9" operator="greaterThan" stopIfTrue="1">
      <formula>0</formula>
    </cfRule>
  </conditionalFormatting>
  <conditionalFormatting sqref="U73">
    <cfRule type="cellIs" priority="240" dxfId="9" operator="greaterThan" stopIfTrue="1">
      <formula>0</formula>
    </cfRule>
  </conditionalFormatting>
  <conditionalFormatting sqref="U74">
    <cfRule type="cellIs" priority="239" dxfId="9" operator="greaterThan" stopIfTrue="1">
      <formula>0</formula>
    </cfRule>
  </conditionalFormatting>
  <conditionalFormatting sqref="U75">
    <cfRule type="cellIs" priority="238" dxfId="9" operator="greaterThan" stopIfTrue="1">
      <formula>0</formula>
    </cfRule>
  </conditionalFormatting>
  <conditionalFormatting sqref="U76">
    <cfRule type="cellIs" priority="237" dxfId="9" operator="greaterThan" stopIfTrue="1">
      <formula>0</formula>
    </cfRule>
  </conditionalFormatting>
  <conditionalFormatting sqref="U77">
    <cfRule type="cellIs" priority="236" dxfId="9" operator="greaterThan" stopIfTrue="1">
      <formula>0</formula>
    </cfRule>
  </conditionalFormatting>
  <conditionalFormatting sqref="U78">
    <cfRule type="cellIs" priority="235" dxfId="9" operator="greaterThan" stopIfTrue="1">
      <formula>0</formula>
    </cfRule>
  </conditionalFormatting>
  <conditionalFormatting sqref="U79">
    <cfRule type="cellIs" priority="234" dxfId="9" operator="greaterThan" stopIfTrue="1">
      <formula>0</formula>
    </cfRule>
  </conditionalFormatting>
  <conditionalFormatting sqref="U80">
    <cfRule type="cellIs" priority="233" dxfId="9" operator="greaterThan" stopIfTrue="1">
      <formula>0</formula>
    </cfRule>
  </conditionalFormatting>
  <conditionalFormatting sqref="U82:U83">
    <cfRule type="cellIs" priority="232" dxfId="9" operator="greaterThan" stopIfTrue="1">
      <formula>0</formula>
    </cfRule>
  </conditionalFormatting>
  <conditionalFormatting sqref="U88">
    <cfRule type="cellIs" priority="231" dxfId="9" operator="greaterThan" stopIfTrue="1">
      <formula>0</formula>
    </cfRule>
  </conditionalFormatting>
  <conditionalFormatting sqref="U93">
    <cfRule type="cellIs" priority="230" dxfId="9" operator="greaterThan" stopIfTrue="1">
      <formula>0</formula>
    </cfRule>
  </conditionalFormatting>
  <conditionalFormatting sqref="U96">
    <cfRule type="cellIs" priority="229" dxfId="9" operator="greaterThan" stopIfTrue="1">
      <formula>0</formula>
    </cfRule>
  </conditionalFormatting>
  <conditionalFormatting sqref="U100">
    <cfRule type="cellIs" priority="228" dxfId="9" operator="greaterThan" stopIfTrue="1">
      <formula>0</formula>
    </cfRule>
  </conditionalFormatting>
  <conditionalFormatting sqref="U101">
    <cfRule type="cellIs" priority="227" dxfId="9" operator="greaterThan" stopIfTrue="1">
      <formula>0</formula>
    </cfRule>
  </conditionalFormatting>
  <conditionalFormatting sqref="U102">
    <cfRule type="cellIs" priority="226" dxfId="9" operator="greaterThan" stopIfTrue="1">
      <formula>0</formula>
    </cfRule>
  </conditionalFormatting>
  <conditionalFormatting sqref="U103">
    <cfRule type="cellIs" priority="225" dxfId="9" operator="greaterThan" stopIfTrue="1">
      <formula>0</formula>
    </cfRule>
  </conditionalFormatting>
  <conditionalFormatting sqref="U104">
    <cfRule type="cellIs" priority="224" dxfId="9" operator="greaterThan" stopIfTrue="1">
      <formula>0</formula>
    </cfRule>
  </conditionalFormatting>
  <conditionalFormatting sqref="U105">
    <cfRule type="cellIs" priority="223" dxfId="9" operator="greaterThan" stopIfTrue="1">
      <formula>0</formula>
    </cfRule>
  </conditionalFormatting>
  <conditionalFormatting sqref="U106">
    <cfRule type="cellIs" priority="222" dxfId="9" operator="greaterThan" stopIfTrue="1">
      <formula>0</formula>
    </cfRule>
  </conditionalFormatting>
  <conditionalFormatting sqref="U107">
    <cfRule type="cellIs" priority="221" dxfId="9" operator="greaterThan" stopIfTrue="1">
      <formula>0</formula>
    </cfRule>
  </conditionalFormatting>
  <conditionalFormatting sqref="U108">
    <cfRule type="cellIs" priority="220" dxfId="9" operator="greaterThan" stopIfTrue="1">
      <formula>0</formula>
    </cfRule>
  </conditionalFormatting>
  <conditionalFormatting sqref="U109">
    <cfRule type="cellIs" priority="219" dxfId="9" operator="greaterThan" stopIfTrue="1">
      <formula>0</formula>
    </cfRule>
  </conditionalFormatting>
  <conditionalFormatting sqref="U110">
    <cfRule type="cellIs" priority="218" dxfId="9" operator="greaterThan" stopIfTrue="1">
      <formula>0</formula>
    </cfRule>
  </conditionalFormatting>
  <conditionalFormatting sqref="U111">
    <cfRule type="cellIs" priority="217" dxfId="9" operator="greaterThan" stopIfTrue="1">
      <formula>0</formula>
    </cfRule>
  </conditionalFormatting>
  <conditionalFormatting sqref="U112">
    <cfRule type="cellIs" priority="216" dxfId="9" operator="greaterThan" stopIfTrue="1">
      <formula>0</formula>
    </cfRule>
  </conditionalFormatting>
  <conditionalFormatting sqref="U113">
    <cfRule type="cellIs" priority="215" dxfId="9" operator="greaterThan" stopIfTrue="1">
      <formula>0</formula>
    </cfRule>
  </conditionalFormatting>
  <conditionalFormatting sqref="U114">
    <cfRule type="cellIs" priority="214" dxfId="9" operator="greaterThan" stopIfTrue="1">
      <formula>0</formula>
    </cfRule>
  </conditionalFormatting>
  <conditionalFormatting sqref="U115">
    <cfRule type="cellIs" priority="213" dxfId="9" operator="greaterThan" stopIfTrue="1">
      <formula>0</formula>
    </cfRule>
  </conditionalFormatting>
  <conditionalFormatting sqref="U116">
    <cfRule type="cellIs" priority="212" dxfId="9" operator="greaterThan" stopIfTrue="1">
      <formula>0</formula>
    </cfRule>
  </conditionalFormatting>
  <conditionalFormatting sqref="U117">
    <cfRule type="cellIs" priority="211" dxfId="9" operator="greaterThan" stopIfTrue="1">
      <formula>0</formula>
    </cfRule>
  </conditionalFormatting>
  <conditionalFormatting sqref="U118">
    <cfRule type="cellIs" priority="210" dxfId="9" operator="greaterThan" stopIfTrue="1">
      <formula>0</formula>
    </cfRule>
  </conditionalFormatting>
  <conditionalFormatting sqref="U119">
    <cfRule type="cellIs" priority="209" dxfId="9" operator="greaterThan" stopIfTrue="1">
      <formula>0</formula>
    </cfRule>
  </conditionalFormatting>
  <conditionalFormatting sqref="U120">
    <cfRule type="cellIs" priority="208" dxfId="9" operator="greaterThan" stopIfTrue="1">
      <formula>0</formula>
    </cfRule>
  </conditionalFormatting>
  <conditionalFormatting sqref="U121">
    <cfRule type="cellIs" priority="207" dxfId="9" operator="greaterThan" stopIfTrue="1">
      <formula>0</formula>
    </cfRule>
  </conditionalFormatting>
  <conditionalFormatting sqref="U122">
    <cfRule type="cellIs" priority="206" dxfId="9" operator="greaterThan" stopIfTrue="1">
      <formula>0</formula>
    </cfRule>
  </conditionalFormatting>
  <conditionalFormatting sqref="U123">
    <cfRule type="cellIs" priority="205" dxfId="9" operator="greaterThan" stopIfTrue="1">
      <formula>0</formula>
    </cfRule>
  </conditionalFormatting>
  <conditionalFormatting sqref="U124">
    <cfRule type="cellIs" priority="204" dxfId="9" operator="greaterThan" stopIfTrue="1">
      <formula>0</formula>
    </cfRule>
  </conditionalFormatting>
  <conditionalFormatting sqref="U125">
    <cfRule type="cellIs" priority="203" dxfId="9" operator="greaterThan" stopIfTrue="1">
      <formula>0</formula>
    </cfRule>
  </conditionalFormatting>
  <conditionalFormatting sqref="U126">
    <cfRule type="cellIs" priority="202" dxfId="9" operator="greaterThan" stopIfTrue="1">
      <formula>0</formula>
    </cfRule>
  </conditionalFormatting>
  <conditionalFormatting sqref="U127">
    <cfRule type="cellIs" priority="201" dxfId="9" operator="greaterThan" stopIfTrue="1">
      <formula>0</formula>
    </cfRule>
  </conditionalFormatting>
  <conditionalFormatting sqref="U128">
    <cfRule type="cellIs" priority="200" dxfId="9" operator="greaterThan" stopIfTrue="1">
      <formula>0</formula>
    </cfRule>
  </conditionalFormatting>
  <conditionalFormatting sqref="U129">
    <cfRule type="cellIs" priority="199" dxfId="9" operator="greaterThan" stopIfTrue="1">
      <formula>0</formula>
    </cfRule>
  </conditionalFormatting>
  <conditionalFormatting sqref="U130">
    <cfRule type="cellIs" priority="198" dxfId="9" operator="greaterThan" stopIfTrue="1">
      <formula>0</formula>
    </cfRule>
  </conditionalFormatting>
  <conditionalFormatting sqref="U131">
    <cfRule type="cellIs" priority="197" dxfId="9" operator="greaterThan" stopIfTrue="1">
      <formula>0</formula>
    </cfRule>
  </conditionalFormatting>
  <conditionalFormatting sqref="U132">
    <cfRule type="cellIs" priority="196" dxfId="9" operator="greaterThan" stopIfTrue="1">
      <formula>0</formula>
    </cfRule>
  </conditionalFormatting>
  <conditionalFormatting sqref="U133">
    <cfRule type="cellIs" priority="195" dxfId="9" operator="greaterThan" stopIfTrue="1">
      <formula>0</formula>
    </cfRule>
  </conditionalFormatting>
  <conditionalFormatting sqref="U134">
    <cfRule type="cellIs" priority="194" dxfId="9" operator="greaterThan" stopIfTrue="1">
      <formula>0</formula>
    </cfRule>
  </conditionalFormatting>
  <conditionalFormatting sqref="U135">
    <cfRule type="cellIs" priority="193" dxfId="9" operator="greaterThan" stopIfTrue="1">
      <formula>0</formula>
    </cfRule>
  </conditionalFormatting>
  <conditionalFormatting sqref="U136">
    <cfRule type="cellIs" priority="192" dxfId="9" operator="greaterThan" stopIfTrue="1">
      <formula>0</formula>
    </cfRule>
  </conditionalFormatting>
  <conditionalFormatting sqref="U137">
    <cfRule type="cellIs" priority="191" dxfId="9" operator="greaterThan" stopIfTrue="1">
      <formula>0</formula>
    </cfRule>
  </conditionalFormatting>
  <conditionalFormatting sqref="U138">
    <cfRule type="cellIs" priority="190" dxfId="9" operator="greaterThan" stopIfTrue="1">
      <formula>0</formula>
    </cfRule>
  </conditionalFormatting>
  <conditionalFormatting sqref="U139">
    <cfRule type="cellIs" priority="189" dxfId="9" operator="greaterThan" stopIfTrue="1">
      <formula>0</formula>
    </cfRule>
  </conditionalFormatting>
  <conditionalFormatting sqref="U140">
    <cfRule type="cellIs" priority="188" dxfId="9" operator="greaterThan" stopIfTrue="1">
      <formula>0</formula>
    </cfRule>
  </conditionalFormatting>
  <conditionalFormatting sqref="U141">
    <cfRule type="cellIs" priority="187" dxfId="9" operator="greaterThan" stopIfTrue="1">
      <formula>0</formula>
    </cfRule>
  </conditionalFormatting>
  <conditionalFormatting sqref="U142">
    <cfRule type="cellIs" priority="186" dxfId="9" operator="greaterThan" stopIfTrue="1">
      <formula>0</formula>
    </cfRule>
  </conditionalFormatting>
  <conditionalFormatting sqref="U143">
    <cfRule type="cellIs" priority="185" dxfId="9" operator="greaterThan" stopIfTrue="1">
      <formula>0</formula>
    </cfRule>
  </conditionalFormatting>
  <conditionalFormatting sqref="U144">
    <cfRule type="cellIs" priority="184" dxfId="9" operator="greaterThan" stopIfTrue="1">
      <formula>0</formula>
    </cfRule>
  </conditionalFormatting>
  <conditionalFormatting sqref="U145">
    <cfRule type="cellIs" priority="183" dxfId="9" operator="greaterThan" stopIfTrue="1">
      <formula>0</formula>
    </cfRule>
  </conditionalFormatting>
  <conditionalFormatting sqref="U146">
    <cfRule type="cellIs" priority="182" dxfId="9" operator="greaterThan" stopIfTrue="1">
      <formula>0</formula>
    </cfRule>
  </conditionalFormatting>
  <conditionalFormatting sqref="U147">
    <cfRule type="cellIs" priority="181" dxfId="9" operator="greaterThan" stopIfTrue="1">
      <formula>0</formula>
    </cfRule>
  </conditionalFormatting>
  <conditionalFormatting sqref="U148">
    <cfRule type="cellIs" priority="180" dxfId="9" operator="greaterThan" stopIfTrue="1">
      <formula>0</formula>
    </cfRule>
  </conditionalFormatting>
  <conditionalFormatting sqref="U149:U150">
    <cfRule type="cellIs" priority="179" dxfId="9" operator="greaterThan" stopIfTrue="1">
      <formula>0</formula>
    </cfRule>
  </conditionalFormatting>
  <conditionalFormatting sqref="U151">
    <cfRule type="cellIs" priority="178" dxfId="9" operator="greaterThan" stopIfTrue="1">
      <formula>0</formula>
    </cfRule>
  </conditionalFormatting>
  <conditionalFormatting sqref="W44:W45">
    <cfRule type="cellIs" priority="175" dxfId="8" operator="equal" stopIfTrue="1">
      <formula>1</formula>
    </cfRule>
    <cfRule type="cellIs" priority="176" dxfId="7" operator="equal" stopIfTrue="1">
      <formula>1</formula>
    </cfRule>
    <cfRule type="cellIs" priority="177" dxfId="0" operator="greaterThan" stopIfTrue="1">
      <formula>1</formula>
    </cfRule>
  </conditionalFormatting>
  <conditionalFormatting sqref="W50:W51">
    <cfRule type="cellIs" priority="172" dxfId="8" operator="equal" stopIfTrue="1">
      <formula>1</formula>
    </cfRule>
    <cfRule type="cellIs" priority="173" dxfId="7" operator="equal" stopIfTrue="1">
      <formula>1</formula>
    </cfRule>
    <cfRule type="cellIs" priority="174" dxfId="0" operator="greaterThan" stopIfTrue="1">
      <formula>1</formula>
    </cfRule>
  </conditionalFormatting>
  <conditionalFormatting sqref="W84">
    <cfRule type="cellIs" priority="169" dxfId="8" operator="equal" stopIfTrue="1">
      <formula>1</formula>
    </cfRule>
    <cfRule type="cellIs" priority="170" dxfId="7" operator="equal" stopIfTrue="1">
      <formula>1</formula>
    </cfRule>
    <cfRule type="cellIs" priority="171" dxfId="0" operator="greaterThan" stopIfTrue="1">
      <formula>1</formula>
    </cfRule>
  </conditionalFormatting>
  <conditionalFormatting sqref="W89">
    <cfRule type="cellIs" priority="166" dxfId="8" operator="equal" stopIfTrue="1">
      <formula>1</formula>
    </cfRule>
    <cfRule type="cellIs" priority="167" dxfId="7" operator="equal" stopIfTrue="1">
      <formula>1</formula>
    </cfRule>
    <cfRule type="cellIs" priority="168" dxfId="0" operator="greaterThan" stopIfTrue="1">
      <formula>1</formula>
    </cfRule>
  </conditionalFormatting>
  <conditionalFormatting sqref="W97">
    <cfRule type="cellIs" priority="163" dxfId="8" operator="equal" stopIfTrue="1">
      <formula>1</formula>
    </cfRule>
    <cfRule type="cellIs" priority="164" dxfId="7" operator="equal" stopIfTrue="1">
      <formula>1</formula>
    </cfRule>
    <cfRule type="cellIs" priority="165" dxfId="0" operator="greaterThan" stopIfTrue="1">
      <formula>1</formula>
    </cfRule>
  </conditionalFormatting>
  <conditionalFormatting sqref="T24:T25">
    <cfRule type="cellIs" priority="159" dxfId="0" operator="greaterThan" stopIfTrue="1">
      <formula>1</formula>
    </cfRule>
  </conditionalFormatting>
  <conditionalFormatting sqref="T53:T54 T60">
    <cfRule type="cellIs" priority="158" dxfId="0" operator="greaterThan" stopIfTrue="1">
      <formula>1</formula>
    </cfRule>
  </conditionalFormatting>
  <conditionalFormatting sqref="W53:W54 W60">
    <cfRule type="cellIs" priority="155" dxfId="8" operator="equal" stopIfTrue="1">
      <formula>1</formula>
    </cfRule>
    <cfRule type="cellIs" priority="156" dxfId="7" operator="equal" stopIfTrue="1">
      <formula>1</formula>
    </cfRule>
    <cfRule type="cellIs" priority="157" dxfId="0" operator="greaterThan" stopIfTrue="1">
      <formula>1</formula>
    </cfRule>
  </conditionalFormatting>
  <conditionalFormatting sqref="U53">
    <cfRule type="cellIs" priority="154" dxfId="9" operator="greaterThan" stopIfTrue="1">
      <formula>0</formula>
    </cfRule>
  </conditionalFormatting>
  <conditionalFormatting sqref="U60">
    <cfRule type="cellIs" priority="152" dxfId="9" operator="greaterThan" stopIfTrue="1">
      <formula>0</formula>
    </cfRule>
  </conditionalFormatting>
  <conditionalFormatting sqref="U54">
    <cfRule type="cellIs" priority="153" dxfId="9" operator="greaterThan" stopIfTrue="1">
      <formula>0</formula>
    </cfRule>
  </conditionalFormatting>
  <conditionalFormatting sqref="W61:W62">
    <cfRule type="cellIs" priority="149" dxfId="8" operator="equal" stopIfTrue="1">
      <formula>1</formula>
    </cfRule>
    <cfRule type="cellIs" priority="150" dxfId="7" operator="equal" stopIfTrue="1">
      <formula>1</formula>
    </cfRule>
    <cfRule type="cellIs" priority="151" dxfId="0" operator="greaterThan" stopIfTrue="1">
      <formula>1</formula>
    </cfRule>
  </conditionalFormatting>
  <conditionalFormatting sqref="T21">
    <cfRule type="cellIs" priority="148" dxfId="0" operator="greaterThan" stopIfTrue="1">
      <formula>1</formula>
    </cfRule>
  </conditionalFormatting>
  <conditionalFormatting sqref="U21">
    <cfRule type="cellIs" priority="147" dxfId="9" operator="greaterThan" stopIfTrue="1">
      <formula>0</formula>
    </cfRule>
  </conditionalFormatting>
  <conditionalFormatting sqref="W21">
    <cfRule type="cellIs" priority="144" dxfId="8" operator="equal" stopIfTrue="1">
      <formula>1</formula>
    </cfRule>
    <cfRule type="cellIs" priority="145" dxfId="7" operator="equal" stopIfTrue="1">
      <formula>1</formula>
    </cfRule>
    <cfRule type="cellIs" priority="146" dxfId="0" operator="greaterThan" stopIfTrue="1">
      <formula>1</formula>
    </cfRule>
  </conditionalFormatting>
  <conditionalFormatting sqref="T15">
    <cfRule type="cellIs" priority="143" dxfId="0" operator="greaterThan" stopIfTrue="1">
      <formula>1</formula>
    </cfRule>
  </conditionalFormatting>
  <conditionalFormatting sqref="U15">
    <cfRule type="cellIs" priority="142" dxfId="9" operator="greaterThan" stopIfTrue="1">
      <formula>0</formula>
    </cfRule>
  </conditionalFormatting>
  <conditionalFormatting sqref="W15">
    <cfRule type="cellIs" priority="139" dxfId="8" operator="equal" stopIfTrue="1">
      <formula>1</formula>
    </cfRule>
    <cfRule type="cellIs" priority="140" dxfId="7" operator="equal" stopIfTrue="1">
      <formula>1</formula>
    </cfRule>
    <cfRule type="cellIs" priority="141" dxfId="0" operator="greaterThan" stopIfTrue="1">
      <formula>1</formula>
    </cfRule>
  </conditionalFormatting>
  <conditionalFormatting sqref="T14">
    <cfRule type="cellIs" priority="138" dxfId="0" operator="greaterThan" stopIfTrue="1">
      <formula>1</formula>
    </cfRule>
  </conditionalFormatting>
  <conditionalFormatting sqref="U14">
    <cfRule type="cellIs" priority="137" dxfId="9" operator="greaterThan" stopIfTrue="1">
      <formula>0</formula>
    </cfRule>
  </conditionalFormatting>
  <conditionalFormatting sqref="W14">
    <cfRule type="cellIs" priority="134" dxfId="8" operator="equal" stopIfTrue="1">
      <formula>1</formula>
    </cfRule>
    <cfRule type="cellIs" priority="135" dxfId="7" operator="equal" stopIfTrue="1">
      <formula>1</formula>
    </cfRule>
    <cfRule type="cellIs" priority="136" dxfId="0" operator="greaterThan" stopIfTrue="1">
      <formula>1</formula>
    </cfRule>
  </conditionalFormatting>
  <conditionalFormatting sqref="T20">
    <cfRule type="cellIs" priority="133" dxfId="0" operator="greaterThan" stopIfTrue="1">
      <formula>1</formula>
    </cfRule>
  </conditionalFormatting>
  <conditionalFormatting sqref="U20">
    <cfRule type="cellIs" priority="132" dxfId="9" operator="greaterThan" stopIfTrue="1">
      <formula>0</formula>
    </cfRule>
  </conditionalFormatting>
  <conditionalFormatting sqref="W20">
    <cfRule type="cellIs" priority="129" dxfId="8" operator="equal" stopIfTrue="1">
      <formula>1</formula>
    </cfRule>
    <cfRule type="cellIs" priority="130" dxfId="7" operator="equal" stopIfTrue="1">
      <formula>1</formula>
    </cfRule>
    <cfRule type="cellIs" priority="131" dxfId="0" operator="greaterThan" stopIfTrue="1">
      <formula>1</formula>
    </cfRule>
  </conditionalFormatting>
  <conditionalFormatting sqref="T17">
    <cfRule type="cellIs" priority="128" dxfId="0" operator="greaterThan" stopIfTrue="1">
      <formula>1</formula>
    </cfRule>
  </conditionalFormatting>
  <conditionalFormatting sqref="U17">
    <cfRule type="cellIs" priority="127" dxfId="9" operator="greaterThan" stopIfTrue="1">
      <formula>0</formula>
    </cfRule>
  </conditionalFormatting>
  <conditionalFormatting sqref="W17">
    <cfRule type="cellIs" priority="124" dxfId="8" operator="equal" stopIfTrue="1">
      <formula>1</formula>
    </cfRule>
    <cfRule type="cellIs" priority="125" dxfId="7" operator="equal" stopIfTrue="1">
      <formula>1</formula>
    </cfRule>
    <cfRule type="cellIs" priority="126" dxfId="0" operator="greaterThan" stopIfTrue="1">
      <formula>1</formula>
    </cfRule>
  </conditionalFormatting>
  <conditionalFormatting sqref="T16">
    <cfRule type="cellIs" priority="123" dxfId="0" operator="greaterThan" stopIfTrue="1">
      <formula>1</formula>
    </cfRule>
  </conditionalFormatting>
  <conditionalFormatting sqref="U16">
    <cfRule type="cellIs" priority="122" dxfId="9" operator="greaterThan" stopIfTrue="1">
      <formula>0</formula>
    </cfRule>
  </conditionalFormatting>
  <conditionalFormatting sqref="W16">
    <cfRule type="cellIs" priority="119" dxfId="8" operator="equal" stopIfTrue="1">
      <formula>1</formula>
    </cfRule>
    <cfRule type="cellIs" priority="120" dxfId="7" operator="equal" stopIfTrue="1">
      <formula>1</formula>
    </cfRule>
    <cfRule type="cellIs" priority="121" dxfId="0" operator="greaterThan" stopIfTrue="1">
      <formula>1</formula>
    </cfRule>
  </conditionalFormatting>
  <conditionalFormatting sqref="T18">
    <cfRule type="cellIs" priority="118" dxfId="0" operator="greaterThan" stopIfTrue="1">
      <formula>1</formula>
    </cfRule>
  </conditionalFormatting>
  <conditionalFormatting sqref="U18">
    <cfRule type="cellIs" priority="117" dxfId="9" operator="greaterThan" stopIfTrue="1">
      <formula>0</formula>
    </cfRule>
  </conditionalFormatting>
  <conditionalFormatting sqref="W18">
    <cfRule type="cellIs" priority="114" dxfId="8" operator="equal" stopIfTrue="1">
      <formula>1</formula>
    </cfRule>
    <cfRule type="cellIs" priority="115" dxfId="7" operator="equal" stopIfTrue="1">
      <formula>1</formula>
    </cfRule>
    <cfRule type="cellIs" priority="116" dxfId="0" operator="greaterThan" stopIfTrue="1">
      <formula>1</formula>
    </cfRule>
  </conditionalFormatting>
  <conditionalFormatting sqref="T19">
    <cfRule type="cellIs" priority="113" dxfId="0" operator="greaterThan" stopIfTrue="1">
      <formula>1</formula>
    </cfRule>
  </conditionalFormatting>
  <conditionalFormatting sqref="U19">
    <cfRule type="cellIs" priority="112" dxfId="9" operator="greaterThan" stopIfTrue="1">
      <formula>0</formula>
    </cfRule>
  </conditionalFormatting>
  <conditionalFormatting sqref="W19">
    <cfRule type="cellIs" priority="109" dxfId="8" operator="equal" stopIfTrue="1">
      <formula>1</formula>
    </cfRule>
    <cfRule type="cellIs" priority="110" dxfId="7" operator="equal" stopIfTrue="1">
      <formula>1</formula>
    </cfRule>
    <cfRule type="cellIs" priority="111" dxfId="0" operator="greaterThan" stopIfTrue="1">
      <formula>1</formula>
    </cfRule>
  </conditionalFormatting>
  <conditionalFormatting sqref="T34:T35">
    <cfRule type="cellIs" priority="108" dxfId="0" operator="greaterThan" stopIfTrue="1">
      <formula>1</formula>
    </cfRule>
  </conditionalFormatting>
  <conditionalFormatting sqref="W34:W35">
    <cfRule type="cellIs" priority="105" dxfId="8" operator="equal" stopIfTrue="1">
      <formula>1</formula>
    </cfRule>
    <cfRule type="cellIs" priority="106" dxfId="7" operator="equal" stopIfTrue="1">
      <formula>1</formula>
    </cfRule>
    <cfRule type="cellIs" priority="107" dxfId="0" operator="greaterThan" stopIfTrue="1">
      <formula>1</formula>
    </cfRule>
  </conditionalFormatting>
  <conditionalFormatting sqref="U34:U35">
    <cfRule type="cellIs" priority="104" dxfId="9" operator="greaterThan" stopIfTrue="1">
      <formula>0</formula>
    </cfRule>
  </conditionalFormatting>
  <conditionalFormatting sqref="T32">
    <cfRule type="cellIs" priority="103" dxfId="0" operator="greaterThan" stopIfTrue="1">
      <formula>1</formula>
    </cfRule>
  </conditionalFormatting>
  <conditionalFormatting sqref="W32">
    <cfRule type="cellIs" priority="100" dxfId="8" operator="equal" stopIfTrue="1">
      <formula>1</formula>
    </cfRule>
    <cfRule type="cellIs" priority="101" dxfId="7" operator="equal" stopIfTrue="1">
      <formula>1</formula>
    </cfRule>
    <cfRule type="cellIs" priority="102" dxfId="0" operator="greaterThan" stopIfTrue="1">
      <formula>1</formula>
    </cfRule>
  </conditionalFormatting>
  <conditionalFormatting sqref="U32">
    <cfRule type="cellIs" priority="99" dxfId="9" operator="greaterThan" stopIfTrue="1">
      <formula>0</formula>
    </cfRule>
  </conditionalFormatting>
  <conditionalFormatting sqref="T33">
    <cfRule type="cellIs" priority="98" dxfId="0" operator="greaterThan" stopIfTrue="1">
      <formula>1</formula>
    </cfRule>
  </conditionalFormatting>
  <conditionalFormatting sqref="W33">
    <cfRule type="cellIs" priority="95" dxfId="8" operator="equal" stopIfTrue="1">
      <formula>1</formula>
    </cfRule>
    <cfRule type="cellIs" priority="96" dxfId="7" operator="equal" stopIfTrue="1">
      <formula>1</formula>
    </cfRule>
    <cfRule type="cellIs" priority="97" dxfId="0" operator="greaterThan" stopIfTrue="1">
      <formula>1</formula>
    </cfRule>
  </conditionalFormatting>
  <conditionalFormatting sqref="U33">
    <cfRule type="cellIs" priority="94" dxfId="9" operator="greaterThan" stopIfTrue="1">
      <formula>0</formula>
    </cfRule>
  </conditionalFormatting>
  <conditionalFormatting sqref="T41">
    <cfRule type="cellIs" priority="93" dxfId="0" operator="greaterThan" stopIfTrue="1">
      <formula>1</formula>
    </cfRule>
  </conditionalFormatting>
  <conditionalFormatting sqref="W41">
    <cfRule type="cellIs" priority="90" dxfId="8" operator="equal" stopIfTrue="1">
      <formula>1</formula>
    </cfRule>
    <cfRule type="cellIs" priority="91" dxfId="7" operator="equal" stopIfTrue="1">
      <formula>1</formula>
    </cfRule>
    <cfRule type="cellIs" priority="92" dxfId="0" operator="greaterThan" stopIfTrue="1">
      <formula>1</formula>
    </cfRule>
  </conditionalFormatting>
  <conditionalFormatting sqref="U41">
    <cfRule type="cellIs" priority="89" dxfId="9" operator="greaterThan" stopIfTrue="1">
      <formula>0</formula>
    </cfRule>
  </conditionalFormatting>
  <conditionalFormatting sqref="T36">
    <cfRule type="cellIs" priority="88" dxfId="0" operator="greaterThan" stopIfTrue="1">
      <formula>1</formula>
    </cfRule>
  </conditionalFormatting>
  <conditionalFormatting sqref="W36">
    <cfRule type="cellIs" priority="85" dxfId="8" operator="equal" stopIfTrue="1">
      <formula>1</formula>
    </cfRule>
    <cfRule type="cellIs" priority="86" dxfId="7" operator="equal" stopIfTrue="1">
      <formula>1</formula>
    </cfRule>
    <cfRule type="cellIs" priority="87" dxfId="0" operator="greaterThan" stopIfTrue="1">
      <formula>1</formula>
    </cfRule>
  </conditionalFormatting>
  <conditionalFormatting sqref="U36">
    <cfRule type="cellIs" priority="84" dxfId="9" operator="greaterThan" stopIfTrue="1">
      <formula>0</formula>
    </cfRule>
  </conditionalFormatting>
  <conditionalFormatting sqref="T37">
    <cfRule type="cellIs" priority="83" dxfId="0" operator="greaterThan" stopIfTrue="1">
      <formula>1</formula>
    </cfRule>
  </conditionalFormatting>
  <conditionalFormatting sqref="W37">
    <cfRule type="cellIs" priority="80" dxfId="8" operator="equal" stopIfTrue="1">
      <formula>1</formula>
    </cfRule>
    <cfRule type="cellIs" priority="81" dxfId="7" operator="equal" stopIfTrue="1">
      <formula>1</formula>
    </cfRule>
    <cfRule type="cellIs" priority="82" dxfId="0" operator="greaterThan" stopIfTrue="1">
      <formula>1</formula>
    </cfRule>
  </conditionalFormatting>
  <conditionalFormatting sqref="U37">
    <cfRule type="cellIs" priority="79" dxfId="9" operator="greaterThan" stopIfTrue="1">
      <formula>0</formula>
    </cfRule>
  </conditionalFormatting>
  <conditionalFormatting sqref="T39">
    <cfRule type="cellIs" priority="78" dxfId="0" operator="greaterThan" stopIfTrue="1">
      <formula>1</formula>
    </cfRule>
  </conditionalFormatting>
  <conditionalFormatting sqref="W39">
    <cfRule type="cellIs" priority="75" dxfId="8" operator="equal" stopIfTrue="1">
      <formula>1</formula>
    </cfRule>
    <cfRule type="cellIs" priority="76" dxfId="7" operator="equal" stopIfTrue="1">
      <formula>1</formula>
    </cfRule>
    <cfRule type="cellIs" priority="77" dxfId="0" operator="greaterThan" stopIfTrue="1">
      <formula>1</formula>
    </cfRule>
  </conditionalFormatting>
  <conditionalFormatting sqref="U39">
    <cfRule type="cellIs" priority="74" dxfId="9" operator="greaterThan" stopIfTrue="1">
      <formula>0</formula>
    </cfRule>
  </conditionalFormatting>
  <conditionalFormatting sqref="T38">
    <cfRule type="cellIs" priority="73" dxfId="0" operator="greaterThan" stopIfTrue="1">
      <formula>1</formula>
    </cfRule>
  </conditionalFormatting>
  <conditionalFormatting sqref="W38">
    <cfRule type="cellIs" priority="70" dxfId="8" operator="equal" stopIfTrue="1">
      <formula>1</formula>
    </cfRule>
    <cfRule type="cellIs" priority="71" dxfId="7" operator="equal" stopIfTrue="1">
      <formula>1</formula>
    </cfRule>
    <cfRule type="cellIs" priority="72" dxfId="0" operator="greaterThan" stopIfTrue="1">
      <formula>1</formula>
    </cfRule>
  </conditionalFormatting>
  <conditionalFormatting sqref="U38">
    <cfRule type="cellIs" priority="69" dxfId="9" operator="greaterThan" stopIfTrue="1">
      <formula>0</formula>
    </cfRule>
  </conditionalFormatting>
  <conditionalFormatting sqref="T40">
    <cfRule type="cellIs" priority="68" dxfId="0" operator="greaterThan" stopIfTrue="1">
      <formula>1</formula>
    </cfRule>
  </conditionalFormatting>
  <conditionalFormatting sqref="W40">
    <cfRule type="cellIs" priority="65" dxfId="8" operator="equal" stopIfTrue="1">
      <formula>1</formula>
    </cfRule>
    <cfRule type="cellIs" priority="66" dxfId="7" operator="equal" stopIfTrue="1">
      <formula>1</formula>
    </cfRule>
    <cfRule type="cellIs" priority="67" dxfId="0" operator="greaterThan" stopIfTrue="1">
      <formula>1</formula>
    </cfRule>
  </conditionalFormatting>
  <conditionalFormatting sqref="U40">
    <cfRule type="cellIs" priority="64" dxfId="9" operator="greaterThan" stopIfTrue="1">
      <formula>0</formula>
    </cfRule>
  </conditionalFormatting>
  <conditionalFormatting sqref="T59">
    <cfRule type="cellIs" priority="63" dxfId="0" operator="greaterThan" stopIfTrue="1">
      <formula>1</formula>
    </cfRule>
  </conditionalFormatting>
  <conditionalFormatting sqref="W59">
    <cfRule type="cellIs" priority="60" dxfId="8" operator="equal" stopIfTrue="1">
      <formula>1</formula>
    </cfRule>
    <cfRule type="cellIs" priority="61" dxfId="7" operator="equal" stopIfTrue="1">
      <formula>1</formula>
    </cfRule>
    <cfRule type="cellIs" priority="62" dxfId="0" operator="greaterThan" stopIfTrue="1">
      <formula>1</formula>
    </cfRule>
  </conditionalFormatting>
  <conditionalFormatting sqref="U59">
    <cfRule type="cellIs" priority="59" dxfId="9" operator="greaterThan" stopIfTrue="1">
      <formula>0</formula>
    </cfRule>
  </conditionalFormatting>
  <conditionalFormatting sqref="T55">
    <cfRule type="cellIs" priority="58" dxfId="0" operator="greaterThan" stopIfTrue="1">
      <formula>1</formula>
    </cfRule>
  </conditionalFormatting>
  <conditionalFormatting sqref="W55">
    <cfRule type="cellIs" priority="55" dxfId="8" operator="equal" stopIfTrue="1">
      <formula>1</formula>
    </cfRule>
    <cfRule type="cellIs" priority="56" dxfId="7" operator="equal" stopIfTrue="1">
      <formula>1</formula>
    </cfRule>
    <cfRule type="cellIs" priority="57" dxfId="0" operator="greaterThan" stopIfTrue="1">
      <formula>1</formula>
    </cfRule>
  </conditionalFormatting>
  <conditionalFormatting sqref="U55">
    <cfRule type="cellIs" priority="54" dxfId="9" operator="greaterThan" stopIfTrue="1">
      <formula>0</formula>
    </cfRule>
  </conditionalFormatting>
  <conditionalFormatting sqref="T56">
    <cfRule type="cellIs" priority="53" dxfId="0" operator="greaterThan" stopIfTrue="1">
      <formula>1</formula>
    </cfRule>
  </conditionalFormatting>
  <conditionalFormatting sqref="W56">
    <cfRule type="cellIs" priority="50" dxfId="8" operator="equal" stopIfTrue="1">
      <formula>1</formula>
    </cfRule>
    <cfRule type="cellIs" priority="51" dxfId="7" operator="equal" stopIfTrue="1">
      <formula>1</formula>
    </cfRule>
    <cfRule type="cellIs" priority="52" dxfId="0" operator="greaterThan" stopIfTrue="1">
      <formula>1</formula>
    </cfRule>
  </conditionalFormatting>
  <conditionalFormatting sqref="U56">
    <cfRule type="cellIs" priority="49" dxfId="9" operator="greaterThan" stopIfTrue="1">
      <formula>0</formula>
    </cfRule>
  </conditionalFormatting>
  <conditionalFormatting sqref="T57">
    <cfRule type="cellIs" priority="48" dxfId="0" operator="greaterThan" stopIfTrue="1">
      <formula>1</formula>
    </cfRule>
  </conditionalFormatting>
  <conditionalFormatting sqref="W57">
    <cfRule type="cellIs" priority="45" dxfId="8" operator="equal" stopIfTrue="1">
      <formula>1</formula>
    </cfRule>
    <cfRule type="cellIs" priority="46" dxfId="7" operator="equal" stopIfTrue="1">
      <formula>1</formula>
    </cfRule>
    <cfRule type="cellIs" priority="47" dxfId="0" operator="greaterThan" stopIfTrue="1">
      <formula>1</formula>
    </cfRule>
  </conditionalFormatting>
  <conditionalFormatting sqref="U57">
    <cfRule type="cellIs" priority="44" dxfId="9" operator="greaterThan" stopIfTrue="1">
      <formula>0</formula>
    </cfRule>
  </conditionalFormatting>
  <conditionalFormatting sqref="T58">
    <cfRule type="cellIs" priority="43" dxfId="0" operator="greaterThan" stopIfTrue="1">
      <formula>1</formula>
    </cfRule>
  </conditionalFormatting>
  <conditionalFormatting sqref="W58">
    <cfRule type="cellIs" priority="40" dxfId="8" operator="equal" stopIfTrue="1">
      <formula>1</formula>
    </cfRule>
    <cfRule type="cellIs" priority="41" dxfId="7" operator="equal" stopIfTrue="1">
      <formula>1</formula>
    </cfRule>
    <cfRule type="cellIs" priority="42" dxfId="0" operator="greaterThan" stopIfTrue="1">
      <formula>1</formula>
    </cfRule>
  </conditionalFormatting>
  <conditionalFormatting sqref="U58">
    <cfRule type="cellIs" priority="39" dxfId="9" operator="greaterThan" stopIfTrue="1">
      <formula>0</formula>
    </cfRule>
  </conditionalFormatting>
  <conditionalFormatting sqref="T81">
    <cfRule type="cellIs" priority="38" dxfId="0" operator="greaterThan" stopIfTrue="1">
      <formula>1</formula>
    </cfRule>
  </conditionalFormatting>
  <conditionalFormatting sqref="W81">
    <cfRule type="cellIs" priority="35" dxfId="8" operator="equal" stopIfTrue="1">
      <formula>1</formula>
    </cfRule>
    <cfRule type="cellIs" priority="36" dxfId="7" operator="equal" stopIfTrue="1">
      <formula>1</formula>
    </cfRule>
    <cfRule type="cellIs" priority="37" dxfId="0" operator="greaterThan" stopIfTrue="1">
      <formula>1</formula>
    </cfRule>
  </conditionalFormatting>
  <conditionalFormatting sqref="U81">
    <cfRule type="cellIs" priority="34" dxfId="9" operator="greaterThan" stopIfTrue="1">
      <formula>0</formula>
    </cfRule>
  </conditionalFormatting>
  <conditionalFormatting sqref="T87">
    <cfRule type="cellIs" priority="33" dxfId="0" operator="greaterThan" stopIfTrue="1">
      <formula>1</formula>
    </cfRule>
  </conditionalFormatting>
  <conditionalFormatting sqref="W87">
    <cfRule type="cellIs" priority="30" dxfId="8" operator="equal" stopIfTrue="1">
      <formula>1</formula>
    </cfRule>
    <cfRule type="cellIs" priority="31" dxfId="7" operator="equal" stopIfTrue="1">
      <formula>1</formula>
    </cfRule>
    <cfRule type="cellIs" priority="32" dxfId="0" operator="greaterThan" stopIfTrue="1">
      <formula>1</formula>
    </cfRule>
  </conditionalFormatting>
  <conditionalFormatting sqref="U87">
    <cfRule type="cellIs" priority="29" dxfId="9" operator="greaterThan" stopIfTrue="1">
      <formula>0</formula>
    </cfRule>
  </conditionalFormatting>
  <conditionalFormatting sqref="T92">
    <cfRule type="cellIs" priority="28" dxfId="0" operator="greaterThan" stopIfTrue="1">
      <formula>1</formula>
    </cfRule>
  </conditionalFormatting>
  <conditionalFormatting sqref="W92">
    <cfRule type="cellIs" priority="25" dxfId="8" operator="equal" stopIfTrue="1">
      <formula>1</formula>
    </cfRule>
    <cfRule type="cellIs" priority="26" dxfId="7" operator="equal" stopIfTrue="1">
      <formula>1</formula>
    </cfRule>
    <cfRule type="cellIs" priority="27" dxfId="0" operator="greaterThan" stopIfTrue="1">
      <formula>1</formula>
    </cfRule>
  </conditionalFormatting>
  <conditionalFormatting sqref="U92">
    <cfRule type="cellIs" priority="24" dxfId="9" operator="greaterThan" stopIfTrue="1">
      <formula>0</formula>
    </cfRule>
  </conditionalFormatting>
  <conditionalFormatting sqref="T95">
    <cfRule type="cellIs" priority="23" dxfId="0" operator="greaterThan" stopIfTrue="1">
      <formula>1</formula>
    </cfRule>
  </conditionalFormatting>
  <conditionalFormatting sqref="W95">
    <cfRule type="cellIs" priority="20" dxfId="8" operator="equal" stopIfTrue="1">
      <formula>1</formula>
    </cfRule>
    <cfRule type="cellIs" priority="21" dxfId="7" operator="equal" stopIfTrue="1">
      <formula>1</formula>
    </cfRule>
    <cfRule type="cellIs" priority="22" dxfId="0" operator="greaterThan" stopIfTrue="1">
      <formula>1</formula>
    </cfRule>
  </conditionalFormatting>
  <conditionalFormatting sqref="U95">
    <cfRule type="cellIs" priority="19" dxfId="9" operator="greaterThan" stopIfTrue="1">
      <formula>0</formula>
    </cfRule>
  </conditionalFormatting>
  <conditionalFormatting sqref="T94">
    <cfRule type="cellIs" priority="18" dxfId="0" operator="greaterThan" stopIfTrue="1">
      <formula>1</formula>
    </cfRule>
  </conditionalFormatting>
  <conditionalFormatting sqref="W94">
    <cfRule type="cellIs" priority="15" dxfId="8" operator="equal" stopIfTrue="1">
      <formula>1</formula>
    </cfRule>
    <cfRule type="cellIs" priority="16" dxfId="7" operator="equal" stopIfTrue="1">
      <formula>1</formula>
    </cfRule>
    <cfRule type="cellIs" priority="17" dxfId="0" operator="greaterThan" stopIfTrue="1">
      <formula>1</formula>
    </cfRule>
  </conditionalFormatting>
  <conditionalFormatting sqref="U94">
    <cfRule type="cellIs" priority="14" dxfId="9" operator="greaterThan" stopIfTrue="1">
      <formula>0</formula>
    </cfRule>
  </conditionalFormatting>
  <conditionalFormatting sqref="T10">
    <cfRule type="cellIs" priority="13" dxfId="0" operator="greaterThan" stopIfTrue="1">
      <formula>1</formula>
    </cfRule>
  </conditionalFormatting>
  <conditionalFormatting sqref="U10">
    <cfRule type="cellIs" priority="12" dxfId="9" operator="greaterThan" stopIfTrue="1">
      <formula>0</formula>
    </cfRule>
  </conditionalFormatting>
  <conditionalFormatting sqref="W10">
    <cfRule type="cellIs" priority="9" dxfId="8" operator="equal" stopIfTrue="1">
      <formula>1</formula>
    </cfRule>
    <cfRule type="cellIs" priority="10" dxfId="7" operator="equal" stopIfTrue="1">
      <formula>1</formula>
    </cfRule>
    <cfRule type="cellIs" priority="11" dxfId="0" operator="greaterThan" stopIfTrue="1">
      <formula>1</formula>
    </cfRule>
  </conditionalFormatting>
  <conditionalFormatting sqref="Q10:Q23">
    <cfRule type="cellIs" priority="8" dxfId="0" operator="greaterThan" stopIfTrue="1">
      <formula>1</formula>
    </cfRule>
  </conditionalFormatting>
  <conditionalFormatting sqref="Q27:Q43">
    <cfRule type="cellIs" priority="7" dxfId="0" operator="greaterThan" stopIfTrue="1">
      <formula>1</formula>
    </cfRule>
  </conditionalFormatting>
  <conditionalFormatting sqref="Q47:Q49">
    <cfRule type="cellIs" priority="6" dxfId="0" operator="greaterThan" stopIfTrue="1">
      <formula>1</formula>
    </cfRule>
  </conditionalFormatting>
  <conditionalFormatting sqref="Q53:Q60">
    <cfRule type="cellIs" priority="5" dxfId="0" operator="greaterThan" stopIfTrue="1">
      <formula>1</formula>
    </cfRule>
  </conditionalFormatting>
  <conditionalFormatting sqref="Q64:Q83">
    <cfRule type="cellIs" priority="4" dxfId="0" operator="greaterThan" stopIfTrue="1">
      <formula>1</formula>
    </cfRule>
  </conditionalFormatting>
  <conditionalFormatting sqref="Q87:Q151">
    <cfRule type="cellIs" priority="3" dxfId="0" operator="greaterThan" stopIfTrue="1">
      <formula>1</formula>
    </cfRule>
  </conditionalFormatting>
  <printOptions horizontalCentered="1"/>
  <pageMargins left="0.32" right="0.35" top="0.54" bottom="0.47" header="0.31496062992125984" footer="0.31496062992125984"/>
  <pageSetup fitToHeight="2" fitToWidth="1" horizontalDpi="600" verticalDpi="600" orientation="landscape" paperSize="9" scale="3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4109"/>
  <sheetViews>
    <sheetView workbookViewId="0" topLeftCell="A2887">
      <selection activeCell="B2909" sqref="B2909"/>
    </sheetView>
  </sheetViews>
  <sheetFormatPr defaultColWidth="9.140625" defaultRowHeight="12.75"/>
  <cols>
    <col min="1" max="1" width="11.57421875" style="0" customWidth="1"/>
    <col min="2" max="2" width="82.57421875" style="96" customWidth="1"/>
    <col min="3" max="3" width="13.7109375" style="0" customWidth="1"/>
    <col min="4" max="4" width="11.28125" style="0" bestFit="1" customWidth="1"/>
    <col min="5" max="5" width="10.28125" style="0" bestFit="1" customWidth="1"/>
    <col min="6" max="6" width="31.7109375" style="0" bestFit="1" customWidth="1"/>
  </cols>
  <sheetData>
    <row r="1" spans="1:6" ht="17.25">
      <c r="A1" s="240"/>
      <c r="B1" s="582" t="s">
        <v>8326</v>
      </c>
      <c r="C1" s="582"/>
      <c r="D1" s="582"/>
      <c r="E1" s="582"/>
      <c r="F1" s="582"/>
    </row>
    <row r="2" spans="1:6" ht="17.25">
      <c r="A2" s="582" t="s">
        <v>8327</v>
      </c>
      <c r="B2" s="582"/>
      <c r="C2" s="582"/>
      <c r="D2" s="582"/>
      <c r="E2" s="582"/>
      <c r="F2" s="582"/>
    </row>
    <row r="3" spans="1:6" ht="12.75">
      <c r="A3" s="581" t="s">
        <v>8328</v>
      </c>
      <c r="B3" s="581"/>
      <c r="C3" s="581"/>
      <c r="D3" s="581"/>
      <c r="E3" s="581"/>
      <c r="F3" s="581"/>
    </row>
    <row r="4" spans="1:6" ht="14.25">
      <c r="A4" s="583" t="s">
        <v>8329</v>
      </c>
      <c r="B4" s="583"/>
      <c r="C4" s="583"/>
      <c r="D4" s="583"/>
      <c r="E4" s="583"/>
      <c r="F4" s="583"/>
    </row>
    <row r="5" spans="1:6" ht="15">
      <c r="A5" s="229"/>
      <c r="B5" s="230"/>
      <c r="C5" s="230"/>
      <c r="D5" s="231"/>
      <c r="E5" s="232"/>
      <c r="F5" s="233" t="s">
        <v>8330</v>
      </c>
    </row>
    <row r="6" spans="1:6" ht="15">
      <c r="A6" s="229"/>
      <c r="B6" s="228"/>
      <c r="C6" s="234"/>
      <c r="D6" s="231"/>
      <c r="E6" s="233"/>
      <c r="F6" s="235" t="s">
        <v>8331</v>
      </c>
    </row>
    <row r="7" spans="1:6" ht="15">
      <c r="A7" s="229"/>
      <c r="B7" s="228"/>
      <c r="C7" s="236" t="s">
        <v>8332</v>
      </c>
      <c r="D7" s="237">
        <v>0</v>
      </c>
      <c r="E7" s="238" t="s">
        <v>8333</v>
      </c>
      <c r="F7" s="239">
        <v>0.9778</v>
      </c>
    </row>
    <row r="8" spans="1:6" ht="12.75">
      <c r="A8" s="224" t="s">
        <v>0</v>
      </c>
      <c r="B8" s="217" t="s">
        <v>7536</v>
      </c>
      <c r="C8" s="215" t="s">
        <v>1</v>
      </c>
      <c r="D8" s="216" t="s">
        <v>2</v>
      </c>
      <c r="E8" s="216" t="s">
        <v>3</v>
      </c>
      <c r="F8" s="216" t="s">
        <v>4</v>
      </c>
    </row>
    <row r="9" spans="1:6" ht="15">
      <c r="A9" s="226" t="s">
        <v>5</v>
      </c>
      <c r="B9" s="222" t="s">
        <v>7537</v>
      </c>
      <c r="C9" s="218"/>
      <c r="D9" s="219"/>
      <c r="E9" s="219"/>
      <c r="F9" s="219"/>
    </row>
    <row r="10" spans="1:6" ht="15">
      <c r="A10" s="225" t="s">
        <v>6</v>
      </c>
      <c r="B10" s="223" t="s">
        <v>7538</v>
      </c>
      <c r="C10" s="220"/>
      <c r="D10" s="221"/>
      <c r="E10" s="221"/>
      <c r="F10" s="221"/>
    </row>
    <row r="11" spans="1:6" ht="27.75">
      <c r="A11" s="225" t="s">
        <v>6600</v>
      </c>
      <c r="B11" s="223" t="s">
        <v>6601</v>
      </c>
      <c r="C11" s="220" t="s">
        <v>6583</v>
      </c>
      <c r="D11" s="221"/>
      <c r="E11" s="221">
        <v>4791.38</v>
      </c>
      <c r="F11" s="221">
        <v>4791.38</v>
      </c>
    </row>
    <row r="12" spans="1:6" ht="27.75">
      <c r="A12" s="225" t="s">
        <v>6602</v>
      </c>
      <c r="B12" s="223" t="s">
        <v>6603</v>
      </c>
      <c r="C12" s="220" t="s">
        <v>6583</v>
      </c>
      <c r="D12" s="221"/>
      <c r="E12" s="221">
        <v>6371.61</v>
      </c>
      <c r="F12" s="221">
        <v>6371.61</v>
      </c>
    </row>
    <row r="13" spans="1:6" ht="27.75">
      <c r="A13" s="225" t="s">
        <v>6604</v>
      </c>
      <c r="B13" s="223" t="s">
        <v>6605</v>
      </c>
      <c r="C13" s="220" t="s">
        <v>6583</v>
      </c>
      <c r="D13" s="221"/>
      <c r="E13" s="221">
        <v>10884.11</v>
      </c>
      <c r="F13" s="221">
        <v>10884.11</v>
      </c>
    </row>
    <row r="14" spans="1:6" ht="27.75">
      <c r="A14" s="225" t="s">
        <v>6606</v>
      </c>
      <c r="B14" s="223" t="s">
        <v>6607</v>
      </c>
      <c r="C14" s="220" t="s">
        <v>6583</v>
      </c>
      <c r="D14" s="221"/>
      <c r="E14" s="221">
        <v>14923.4</v>
      </c>
      <c r="F14" s="221">
        <v>14923.4</v>
      </c>
    </row>
    <row r="15" spans="1:6" ht="27.75">
      <c r="A15" s="225" t="s">
        <v>6608</v>
      </c>
      <c r="B15" s="223" t="s">
        <v>6609</v>
      </c>
      <c r="C15" s="220" t="s">
        <v>6583</v>
      </c>
      <c r="D15" s="221"/>
      <c r="E15" s="221">
        <v>17390.92</v>
      </c>
      <c r="F15" s="221">
        <v>17390.92</v>
      </c>
    </row>
    <row r="16" spans="1:6" ht="15">
      <c r="A16" s="225" t="s">
        <v>7</v>
      </c>
      <c r="B16" s="223" t="s">
        <v>7539</v>
      </c>
      <c r="C16" s="220"/>
      <c r="D16" s="221"/>
      <c r="E16" s="221"/>
      <c r="F16" s="221"/>
    </row>
    <row r="17" spans="1:6" ht="27.75">
      <c r="A17" s="225" t="s">
        <v>6610</v>
      </c>
      <c r="B17" s="223" t="s">
        <v>7275</v>
      </c>
      <c r="C17" s="220" t="s">
        <v>6583</v>
      </c>
      <c r="D17" s="221"/>
      <c r="E17" s="221">
        <v>6119.68</v>
      </c>
      <c r="F17" s="221">
        <v>6119.68</v>
      </c>
    </row>
    <row r="18" spans="1:6" ht="27.75">
      <c r="A18" s="225" t="s">
        <v>6611</v>
      </c>
      <c r="B18" s="223" t="s">
        <v>6612</v>
      </c>
      <c r="C18" s="220" t="s">
        <v>6583</v>
      </c>
      <c r="D18" s="221"/>
      <c r="E18" s="221">
        <v>10365.54</v>
      </c>
      <c r="F18" s="221">
        <v>10365.54</v>
      </c>
    </row>
    <row r="19" spans="1:6" ht="27.75">
      <c r="A19" s="225" t="s">
        <v>6613</v>
      </c>
      <c r="B19" s="223" t="s">
        <v>6614</v>
      </c>
      <c r="C19" s="220" t="s">
        <v>6583</v>
      </c>
      <c r="D19" s="221"/>
      <c r="E19" s="221">
        <v>14026.52</v>
      </c>
      <c r="F19" s="221">
        <v>14026.52</v>
      </c>
    </row>
    <row r="20" spans="1:6" ht="27.75">
      <c r="A20" s="225" t="s">
        <v>6615</v>
      </c>
      <c r="B20" s="223" t="s">
        <v>6616</v>
      </c>
      <c r="C20" s="220" t="s">
        <v>6583</v>
      </c>
      <c r="D20" s="221"/>
      <c r="E20" s="221">
        <v>18656.9</v>
      </c>
      <c r="F20" s="221">
        <v>18656.9</v>
      </c>
    </row>
    <row r="21" spans="1:6" ht="15">
      <c r="A21" s="225" t="s">
        <v>8</v>
      </c>
      <c r="B21" s="223" t="s">
        <v>7540</v>
      </c>
      <c r="C21" s="220"/>
      <c r="D21" s="221"/>
      <c r="E21" s="221"/>
      <c r="F21" s="221"/>
    </row>
    <row r="22" spans="1:6" ht="15">
      <c r="A22" s="225" t="s">
        <v>9</v>
      </c>
      <c r="B22" s="223" t="s">
        <v>10</v>
      </c>
      <c r="C22" s="220" t="s">
        <v>6583</v>
      </c>
      <c r="D22" s="221"/>
      <c r="E22" s="221">
        <v>2410.68</v>
      </c>
      <c r="F22" s="221">
        <v>2410.68</v>
      </c>
    </row>
    <row r="23" spans="1:6" ht="15">
      <c r="A23" s="225" t="s">
        <v>11</v>
      </c>
      <c r="B23" s="223" t="s">
        <v>12</v>
      </c>
      <c r="C23" s="220" t="s">
        <v>6583</v>
      </c>
      <c r="D23" s="221"/>
      <c r="E23" s="221">
        <v>3258.97</v>
      </c>
      <c r="F23" s="221">
        <v>3258.97</v>
      </c>
    </row>
    <row r="24" spans="1:6" ht="15">
      <c r="A24" s="225" t="s">
        <v>13</v>
      </c>
      <c r="B24" s="223" t="s">
        <v>14</v>
      </c>
      <c r="C24" s="220" t="s">
        <v>6583</v>
      </c>
      <c r="D24" s="221"/>
      <c r="E24" s="221">
        <v>1767.99</v>
      </c>
      <c r="F24" s="221">
        <v>1767.99</v>
      </c>
    </row>
    <row r="25" spans="1:6" ht="15">
      <c r="A25" s="225" t="s">
        <v>15</v>
      </c>
      <c r="B25" s="223" t="s">
        <v>16</v>
      </c>
      <c r="C25" s="220" t="s">
        <v>6583</v>
      </c>
      <c r="D25" s="221"/>
      <c r="E25" s="221">
        <v>2418.94</v>
      </c>
      <c r="F25" s="221">
        <v>2418.94</v>
      </c>
    </row>
    <row r="26" spans="1:6" ht="15">
      <c r="A26" s="225" t="s">
        <v>17</v>
      </c>
      <c r="B26" s="223" t="s">
        <v>18</v>
      </c>
      <c r="C26" s="220" t="s">
        <v>6583</v>
      </c>
      <c r="D26" s="221"/>
      <c r="E26" s="221">
        <v>759</v>
      </c>
      <c r="F26" s="221">
        <v>759</v>
      </c>
    </row>
    <row r="27" spans="1:6" ht="15">
      <c r="A27" s="225" t="s">
        <v>19</v>
      </c>
      <c r="B27" s="223" t="s">
        <v>20</v>
      </c>
      <c r="C27" s="220" t="s">
        <v>6583</v>
      </c>
      <c r="D27" s="221"/>
      <c r="E27" s="221">
        <v>1010.32</v>
      </c>
      <c r="F27" s="221">
        <v>1010.32</v>
      </c>
    </row>
    <row r="28" spans="1:6" ht="15">
      <c r="A28" s="225" t="s">
        <v>21</v>
      </c>
      <c r="B28" s="223" t="s">
        <v>22</v>
      </c>
      <c r="C28" s="220" t="s">
        <v>6583</v>
      </c>
      <c r="D28" s="221"/>
      <c r="E28" s="221">
        <v>842.82</v>
      </c>
      <c r="F28" s="221">
        <v>842.82</v>
      </c>
    </row>
    <row r="29" spans="1:6" ht="15">
      <c r="A29" s="225" t="s">
        <v>23</v>
      </c>
      <c r="B29" s="223" t="s">
        <v>24</v>
      </c>
      <c r="C29" s="220" t="s">
        <v>6583</v>
      </c>
      <c r="D29" s="221"/>
      <c r="E29" s="221">
        <v>1168.62</v>
      </c>
      <c r="F29" s="221">
        <v>1168.62</v>
      </c>
    </row>
    <row r="30" spans="1:6" ht="15">
      <c r="A30" s="225" t="s">
        <v>25</v>
      </c>
      <c r="B30" s="223" t="s">
        <v>26</v>
      </c>
      <c r="C30" s="220" t="s">
        <v>6583</v>
      </c>
      <c r="D30" s="221"/>
      <c r="E30" s="221">
        <v>1622.28</v>
      </c>
      <c r="F30" s="221">
        <v>1622.28</v>
      </c>
    </row>
    <row r="31" spans="1:6" ht="15">
      <c r="A31" s="225" t="s">
        <v>27</v>
      </c>
      <c r="B31" s="223" t="s">
        <v>28</v>
      </c>
      <c r="C31" s="220" t="s">
        <v>6583</v>
      </c>
      <c r="D31" s="221"/>
      <c r="E31" s="221">
        <v>2211.35</v>
      </c>
      <c r="F31" s="221">
        <v>2211.35</v>
      </c>
    </row>
    <row r="32" spans="1:6" ht="15">
      <c r="A32" s="225" t="s">
        <v>29</v>
      </c>
      <c r="B32" s="223" t="s">
        <v>30</v>
      </c>
      <c r="C32" s="220" t="s">
        <v>6583</v>
      </c>
      <c r="D32" s="221"/>
      <c r="E32" s="221">
        <v>1400.53</v>
      </c>
      <c r="F32" s="221">
        <v>1400.53</v>
      </c>
    </row>
    <row r="33" spans="1:6" ht="15">
      <c r="A33" s="225" t="s">
        <v>31</v>
      </c>
      <c r="B33" s="223" t="s">
        <v>32</v>
      </c>
      <c r="C33" s="220" t="s">
        <v>6583</v>
      </c>
      <c r="D33" s="221"/>
      <c r="E33" s="221">
        <v>1810.24</v>
      </c>
      <c r="F33" s="221">
        <v>1810.24</v>
      </c>
    </row>
    <row r="34" spans="1:6" ht="15">
      <c r="A34" s="225" t="s">
        <v>33</v>
      </c>
      <c r="B34" s="223" t="s">
        <v>7541</v>
      </c>
      <c r="C34" s="220"/>
      <c r="D34" s="221"/>
      <c r="E34" s="221"/>
      <c r="F34" s="221"/>
    </row>
    <row r="35" spans="1:6" ht="15">
      <c r="A35" s="225" t="s">
        <v>34</v>
      </c>
      <c r="B35" s="223" t="s">
        <v>35</v>
      </c>
      <c r="C35" s="220" t="s">
        <v>7542</v>
      </c>
      <c r="D35" s="221">
        <v>1141.95</v>
      </c>
      <c r="E35" s="221"/>
      <c r="F35" s="221">
        <v>1141.95</v>
      </c>
    </row>
    <row r="36" spans="1:6" ht="27.75">
      <c r="A36" s="225" t="s">
        <v>6969</v>
      </c>
      <c r="B36" s="223" t="s">
        <v>6970</v>
      </c>
      <c r="C36" s="220" t="s">
        <v>7543</v>
      </c>
      <c r="D36" s="221">
        <v>0.46</v>
      </c>
      <c r="E36" s="221">
        <v>0.39</v>
      </c>
      <c r="F36" s="221">
        <v>0.85</v>
      </c>
    </row>
    <row r="37" spans="1:6" ht="27.75">
      <c r="A37" s="225" t="s">
        <v>6971</v>
      </c>
      <c r="B37" s="223" t="s">
        <v>36</v>
      </c>
      <c r="C37" s="220" t="s">
        <v>7543</v>
      </c>
      <c r="D37" s="221">
        <v>0.37</v>
      </c>
      <c r="E37" s="221">
        <v>0.29</v>
      </c>
      <c r="F37" s="221">
        <v>0.66</v>
      </c>
    </row>
    <row r="38" spans="1:6" ht="27.75">
      <c r="A38" s="225" t="s">
        <v>6972</v>
      </c>
      <c r="B38" s="223" t="s">
        <v>37</v>
      </c>
      <c r="C38" s="220" t="s">
        <v>7543</v>
      </c>
      <c r="D38" s="221">
        <v>0.31</v>
      </c>
      <c r="E38" s="221">
        <v>0.24</v>
      </c>
      <c r="F38" s="221">
        <v>0.55</v>
      </c>
    </row>
    <row r="39" spans="1:6" ht="27.75">
      <c r="A39" s="225" t="s">
        <v>6973</v>
      </c>
      <c r="B39" s="223" t="s">
        <v>6974</v>
      </c>
      <c r="C39" s="220" t="s">
        <v>7543</v>
      </c>
      <c r="D39" s="221">
        <v>0.4</v>
      </c>
      <c r="E39" s="221">
        <v>0.35</v>
      </c>
      <c r="F39" s="221">
        <v>0.75</v>
      </c>
    </row>
    <row r="40" spans="1:6" ht="27.75">
      <c r="A40" s="225" t="s">
        <v>6975</v>
      </c>
      <c r="B40" s="223" t="s">
        <v>38</v>
      </c>
      <c r="C40" s="220" t="s">
        <v>7543</v>
      </c>
      <c r="D40" s="221">
        <v>0.2</v>
      </c>
      <c r="E40" s="221">
        <v>0.37</v>
      </c>
      <c r="F40" s="221">
        <v>0.57</v>
      </c>
    </row>
    <row r="41" spans="1:6" ht="15">
      <c r="A41" s="225" t="s">
        <v>6976</v>
      </c>
      <c r="B41" s="223" t="s">
        <v>39</v>
      </c>
      <c r="C41" s="220" t="s">
        <v>7543</v>
      </c>
      <c r="D41" s="221">
        <v>0.26</v>
      </c>
      <c r="E41" s="221">
        <v>0.21</v>
      </c>
      <c r="F41" s="221">
        <v>0.47</v>
      </c>
    </row>
    <row r="42" spans="1:6" ht="27.75">
      <c r="A42" s="225" t="s">
        <v>6977</v>
      </c>
      <c r="B42" s="223" t="s">
        <v>6978</v>
      </c>
      <c r="C42" s="220" t="s">
        <v>7543</v>
      </c>
      <c r="D42" s="221">
        <v>0.36</v>
      </c>
      <c r="E42" s="221">
        <v>0.29</v>
      </c>
      <c r="F42" s="221">
        <v>0.65</v>
      </c>
    </row>
    <row r="43" spans="1:6" ht="27.75">
      <c r="A43" s="225" t="s">
        <v>6979</v>
      </c>
      <c r="B43" s="223" t="s">
        <v>40</v>
      </c>
      <c r="C43" s="220" t="s">
        <v>7543</v>
      </c>
      <c r="D43" s="221">
        <v>0.32</v>
      </c>
      <c r="E43" s="221">
        <v>0.26</v>
      </c>
      <c r="F43" s="221">
        <v>0.58</v>
      </c>
    </row>
    <row r="44" spans="1:6" ht="27.75">
      <c r="A44" s="225" t="s">
        <v>6980</v>
      </c>
      <c r="B44" s="223" t="s">
        <v>41</v>
      </c>
      <c r="C44" s="220" t="s">
        <v>7543</v>
      </c>
      <c r="D44" s="221">
        <v>0.31</v>
      </c>
      <c r="E44" s="221">
        <v>0.25</v>
      </c>
      <c r="F44" s="221">
        <v>0.56</v>
      </c>
    </row>
    <row r="45" spans="1:6" ht="27.75">
      <c r="A45" s="225" t="s">
        <v>6981</v>
      </c>
      <c r="B45" s="223" t="s">
        <v>6982</v>
      </c>
      <c r="C45" s="220" t="s">
        <v>7543</v>
      </c>
      <c r="D45" s="221">
        <v>0.5</v>
      </c>
      <c r="E45" s="221">
        <v>0.42</v>
      </c>
      <c r="F45" s="221">
        <v>0.92</v>
      </c>
    </row>
    <row r="46" spans="1:6" ht="27.75">
      <c r="A46" s="225" t="s">
        <v>6983</v>
      </c>
      <c r="B46" s="223" t="s">
        <v>42</v>
      </c>
      <c r="C46" s="220" t="s">
        <v>7543</v>
      </c>
      <c r="D46" s="221">
        <v>0.4</v>
      </c>
      <c r="E46" s="221">
        <v>0.33</v>
      </c>
      <c r="F46" s="221">
        <v>0.73</v>
      </c>
    </row>
    <row r="47" spans="1:6" ht="27.75">
      <c r="A47" s="225" t="s">
        <v>6984</v>
      </c>
      <c r="B47" s="223" t="s">
        <v>43</v>
      </c>
      <c r="C47" s="220" t="s">
        <v>7543</v>
      </c>
      <c r="D47" s="221">
        <v>0.32</v>
      </c>
      <c r="E47" s="221">
        <v>0.26</v>
      </c>
      <c r="F47" s="221">
        <v>0.58</v>
      </c>
    </row>
    <row r="48" spans="1:6" ht="27.75">
      <c r="A48" s="225" t="s">
        <v>6985</v>
      </c>
      <c r="B48" s="223" t="s">
        <v>6986</v>
      </c>
      <c r="C48" s="220" t="s">
        <v>7543</v>
      </c>
      <c r="D48" s="221">
        <v>0.42</v>
      </c>
      <c r="E48" s="221">
        <v>0.35</v>
      </c>
      <c r="F48" s="221">
        <v>0.77</v>
      </c>
    </row>
    <row r="49" spans="1:6" ht="27.75">
      <c r="A49" s="225" t="s">
        <v>6987</v>
      </c>
      <c r="B49" s="223" t="s">
        <v>44</v>
      </c>
      <c r="C49" s="220" t="s">
        <v>7543</v>
      </c>
      <c r="D49" s="221">
        <v>0.35</v>
      </c>
      <c r="E49" s="221">
        <v>0.28</v>
      </c>
      <c r="F49" s="221">
        <v>0.63</v>
      </c>
    </row>
    <row r="50" spans="1:6" ht="15">
      <c r="A50" s="225" t="s">
        <v>6988</v>
      </c>
      <c r="B50" s="223" t="s">
        <v>45</v>
      </c>
      <c r="C50" s="220" t="s">
        <v>7543</v>
      </c>
      <c r="D50" s="221">
        <v>0.29</v>
      </c>
      <c r="E50" s="221">
        <v>0.23</v>
      </c>
      <c r="F50" s="221">
        <v>0.52</v>
      </c>
    </row>
    <row r="51" spans="1:6" ht="27.75">
      <c r="A51" s="225" t="s">
        <v>6989</v>
      </c>
      <c r="B51" s="223" t="s">
        <v>6990</v>
      </c>
      <c r="C51" s="220" t="s">
        <v>7543</v>
      </c>
      <c r="D51" s="221">
        <v>0.49</v>
      </c>
      <c r="E51" s="221">
        <v>0.4</v>
      </c>
      <c r="F51" s="221">
        <v>0.89</v>
      </c>
    </row>
    <row r="52" spans="1:6" ht="27.75">
      <c r="A52" s="225" t="s">
        <v>6991</v>
      </c>
      <c r="B52" s="223" t="s">
        <v>46</v>
      </c>
      <c r="C52" s="220" t="s">
        <v>7543</v>
      </c>
      <c r="D52" s="221">
        <v>0.33</v>
      </c>
      <c r="E52" s="221">
        <v>0.27</v>
      </c>
      <c r="F52" s="221">
        <v>0.6</v>
      </c>
    </row>
    <row r="53" spans="1:6" ht="27.75">
      <c r="A53" s="225" t="s">
        <v>6992</v>
      </c>
      <c r="B53" s="223" t="s">
        <v>47</v>
      </c>
      <c r="C53" s="220" t="s">
        <v>7543</v>
      </c>
      <c r="D53" s="221">
        <v>0.2</v>
      </c>
      <c r="E53" s="221">
        <v>0.28</v>
      </c>
      <c r="F53" s="221">
        <v>0.48</v>
      </c>
    </row>
    <row r="54" spans="1:6" ht="15">
      <c r="A54" s="225" t="s">
        <v>6993</v>
      </c>
      <c r="B54" s="223" t="s">
        <v>6994</v>
      </c>
      <c r="C54" s="220" t="s">
        <v>7543</v>
      </c>
      <c r="D54" s="221">
        <v>0.21</v>
      </c>
      <c r="E54" s="221">
        <v>0.16</v>
      </c>
      <c r="F54" s="221">
        <v>0.37</v>
      </c>
    </row>
    <row r="55" spans="1:6" ht="15">
      <c r="A55" s="225" t="s">
        <v>6995</v>
      </c>
      <c r="B55" s="223" t="s">
        <v>48</v>
      </c>
      <c r="C55" s="220" t="s">
        <v>7543</v>
      </c>
      <c r="D55" s="221">
        <v>0.15</v>
      </c>
      <c r="E55" s="221">
        <v>0.13</v>
      </c>
      <c r="F55" s="221">
        <v>0.28</v>
      </c>
    </row>
    <row r="56" spans="1:6" ht="15">
      <c r="A56" s="225" t="s">
        <v>6996</v>
      </c>
      <c r="B56" s="223" t="s">
        <v>49</v>
      </c>
      <c r="C56" s="220" t="s">
        <v>7543</v>
      </c>
      <c r="D56" s="221">
        <v>0.11</v>
      </c>
      <c r="E56" s="221">
        <v>0.09</v>
      </c>
      <c r="F56" s="221">
        <v>0.2</v>
      </c>
    </row>
    <row r="57" spans="1:6" ht="15">
      <c r="A57" s="225" t="s">
        <v>6997</v>
      </c>
      <c r="B57" s="223" t="s">
        <v>50</v>
      </c>
      <c r="C57" s="220" t="s">
        <v>7543</v>
      </c>
      <c r="D57" s="221">
        <v>0.1</v>
      </c>
      <c r="E57" s="221">
        <v>0.07</v>
      </c>
      <c r="F57" s="221">
        <v>0.17</v>
      </c>
    </row>
    <row r="58" spans="1:6" ht="15">
      <c r="A58" s="225" t="s">
        <v>6998</v>
      </c>
      <c r="B58" s="223" t="s">
        <v>7276</v>
      </c>
      <c r="C58" s="220" t="s">
        <v>7544</v>
      </c>
      <c r="D58" s="221">
        <v>761.35</v>
      </c>
      <c r="E58" s="221">
        <v>492.92</v>
      </c>
      <c r="F58" s="221">
        <v>1254.27</v>
      </c>
    </row>
    <row r="59" spans="1:6" ht="15">
      <c r="A59" s="225" t="s">
        <v>6999</v>
      </c>
      <c r="B59" s="223" t="s">
        <v>7277</v>
      </c>
      <c r="C59" s="220" t="s">
        <v>6583</v>
      </c>
      <c r="D59" s="221">
        <v>794.95</v>
      </c>
      <c r="E59" s="221">
        <v>337.28</v>
      </c>
      <c r="F59" s="221">
        <v>1132.23</v>
      </c>
    </row>
    <row r="60" spans="1:6" ht="15">
      <c r="A60" s="225" t="s">
        <v>51</v>
      </c>
      <c r="B60" s="223" t="s">
        <v>7545</v>
      </c>
      <c r="C60" s="220"/>
      <c r="D60" s="221"/>
      <c r="E60" s="221"/>
      <c r="F60" s="221"/>
    </row>
    <row r="61" spans="1:6" ht="15">
      <c r="A61" s="225" t="s">
        <v>52</v>
      </c>
      <c r="B61" s="223" t="s">
        <v>53</v>
      </c>
      <c r="C61" s="220" t="s">
        <v>7542</v>
      </c>
      <c r="D61" s="221">
        <v>1126.51</v>
      </c>
      <c r="E61" s="221"/>
      <c r="F61" s="221">
        <v>1126.51</v>
      </c>
    </row>
    <row r="62" spans="1:6" ht="15">
      <c r="A62" s="225" t="s">
        <v>54</v>
      </c>
      <c r="B62" s="223" t="s">
        <v>55</v>
      </c>
      <c r="C62" s="220" t="s">
        <v>7542</v>
      </c>
      <c r="D62" s="221">
        <v>5992.14</v>
      </c>
      <c r="E62" s="221"/>
      <c r="F62" s="221">
        <v>5992.14</v>
      </c>
    </row>
    <row r="63" spans="1:6" ht="15">
      <c r="A63" s="225" t="s">
        <v>56</v>
      </c>
      <c r="B63" s="223" t="s">
        <v>57</v>
      </c>
      <c r="C63" s="220" t="s">
        <v>7546</v>
      </c>
      <c r="D63" s="221">
        <v>82.51</v>
      </c>
      <c r="E63" s="221"/>
      <c r="F63" s="221">
        <v>82.51</v>
      </c>
    </row>
    <row r="64" spans="1:6" ht="15">
      <c r="A64" s="225" t="s">
        <v>58</v>
      </c>
      <c r="B64" s="223" t="s">
        <v>59</v>
      </c>
      <c r="C64" s="220" t="s">
        <v>7546</v>
      </c>
      <c r="D64" s="221">
        <v>92.46</v>
      </c>
      <c r="E64" s="221"/>
      <c r="F64" s="221">
        <v>92.46</v>
      </c>
    </row>
    <row r="65" spans="1:6" ht="15">
      <c r="A65" s="225" t="s">
        <v>60</v>
      </c>
      <c r="B65" s="223" t="s">
        <v>61</v>
      </c>
      <c r="C65" s="220" t="s">
        <v>7546</v>
      </c>
      <c r="D65" s="221">
        <v>333.44</v>
      </c>
      <c r="E65" s="221"/>
      <c r="F65" s="221">
        <v>333.44</v>
      </c>
    </row>
    <row r="66" spans="1:6" ht="15">
      <c r="A66" s="225" t="s">
        <v>62</v>
      </c>
      <c r="B66" s="223" t="s">
        <v>63</v>
      </c>
      <c r="C66" s="220" t="s">
        <v>7546</v>
      </c>
      <c r="D66" s="221">
        <v>604.47</v>
      </c>
      <c r="E66" s="221"/>
      <c r="F66" s="221">
        <v>604.47</v>
      </c>
    </row>
    <row r="67" spans="1:6" ht="15">
      <c r="A67" s="225" t="s">
        <v>64</v>
      </c>
      <c r="B67" s="223" t="s">
        <v>65</v>
      </c>
      <c r="C67" s="220" t="s">
        <v>7546</v>
      </c>
      <c r="D67" s="221">
        <v>82.23</v>
      </c>
      <c r="E67" s="221"/>
      <c r="F67" s="221">
        <v>82.23</v>
      </c>
    </row>
    <row r="68" spans="1:6" ht="15">
      <c r="A68" s="225" t="s">
        <v>66</v>
      </c>
      <c r="B68" s="223" t="s">
        <v>7547</v>
      </c>
      <c r="C68" s="220"/>
      <c r="D68" s="221"/>
      <c r="E68" s="221"/>
      <c r="F68" s="221"/>
    </row>
    <row r="69" spans="1:6" ht="15">
      <c r="A69" s="225" t="s">
        <v>67</v>
      </c>
      <c r="B69" s="223" t="s">
        <v>68</v>
      </c>
      <c r="C69" s="220" t="s">
        <v>7542</v>
      </c>
      <c r="D69" s="221">
        <v>315.2</v>
      </c>
      <c r="E69" s="221"/>
      <c r="F69" s="221">
        <v>315.2</v>
      </c>
    </row>
    <row r="70" spans="1:6" ht="15">
      <c r="A70" s="225" t="s">
        <v>69</v>
      </c>
      <c r="B70" s="223" t="s">
        <v>70</v>
      </c>
      <c r="C70" s="220" t="s">
        <v>7543</v>
      </c>
      <c r="D70" s="221">
        <v>2.93</v>
      </c>
      <c r="E70" s="221">
        <v>4.36</v>
      </c>
      <c r="F70" s="221">
        <v>7.29</v>
      </c>
    </row>
    <row r="71" spans="1:6" ht="15">
      <c r="A71" s="225" t="s">
        <v>71</v>
      </c>
      <c r="B71" s="223" t="s">
        <v>72</v>
      </c>
      <c r="C71" s="220" t="s">
        <v>7543</v>
      </c>
      <c r="D71" s="221">
        <v>111.97</v>
      </c>
      <c r="E71" s="221">
        <v>32.16</v>
      </c>
      <c r="F71" s="221">
        <v>144.13</v>
      </c>
    </row>
    <row r="72" spans="1:6" ht="15">
      <c r="A72" s="225" t="s">
        <v>7548</v>
      </c>
      <c r="B72" s="223" t="s">
        <v>73</v>
      </c>
      <c r="C72" s="220" t="s">
        <v>7543</v>
      </c>
      <c r="D72" s="221">
        <v>23.81</v>
      </c>
      <c r="E72" s="221">
        <v>30.67</v>
      </c>
      <c r="F72" s="221">
        <v>54.48</v>
      </c>
    </row>
    <row r="73" spans="1:6" ht="15">
      <c r="A73" s="225" t="s">
        <v>74</v>
      </c>
      <c r="B73" s="223" t="s">
        <v>75</v>
      </c>
      <c r="C73" s="220" t="s">
        <v>7543</v>
      </c>
      <c r="D73" s="221"/>
      <c r="E73" s="221">
        <v>21.78</v>
      </c>
      <c r="F73" s="221">
        <v>21.78</v>
      </c>
    </row>
    <row r="74" spans="1:6" ht="15">
      <c r="A74" s="225" t="s">
        <v>76</v>
      </c>
      <c r="B74" s="223" t="s">
        <v>77</v>
      </c>
      <c r="C74" s="220" t="s">
        <v>7546</v>
      </c>
      <c r="D74" s="221">
        <v>0.93</v>
      </c>
      <c r="E74" s="221">
        <v>3.21</v>
      </c>
      <c r="F74" s="221">
        <v>4.14</v>
      </c>
    </row>
    <row r="75" spans="1:6" ht="15">
      <c r="A75" s="225" t="s">
        <v>78</v>
      </c>
      <c r="B75" s="223" t="s">
        <v>79</v>
      </c>
      <c r="C75" s="220" t="s">
        <v>7549</v>
      </c>
      <c r="D75" s="221"/>
      <c r="E75" s="221">
        <v>328.73</v>
      </c>
      <c r="F75" s="221">
        <v>328.73</v>
      </c>
    </row>
    <row r="76" spans="1:6" ht="15">
      <c r="A76" s="225" t="s">
        <v>80</v>
      </c>
      <c r="B76" s="223" t="s">
        <v>6617</v>
      </c>
      <c r="C76" s="220" t="s">
        <v>7546</v>
      </c>
      <c r="D76" s="221">
        <v>190.78</v>
      </c>
      <c r="E76" s="221"/>
      <c r="F76" s="221">
        <v>190.78</v>
      </c>
    </row>
    <row r="77" spans="1:6" ht="15">
      <c r="A77" s="225" t="s">
        <v>81</v>
      </c>
      <c r="B77" s="223" t="s">
        <v>6618</v>
      </c>
      <c r="C77" s="220" t="s">
        <v>7546</v>
      </c>
      <c r="D77" s="221">
        <v>193.91</v>
      </c>
      <c r="E77" s="221"/>
      <c r="F77" s="221">
        <v>193.91</v>
      </c>
    </row>
    <row r="78" spans="1:6" ht="15">
      <c r="A78" s="225" t="s">
        <v>82</v>
      </c>
      <c r="B78" s="223" t="s">
        <v>6619</v>
      </c>
      <c r="C78" s="220" t="s">
        <v>7546</v>
      </c>
      <c r="D78" s="221">
        <v>266.48</v>
      </c>
      <c r="E78" s="221"/>
      <c r="F78" s="221">
        <v>266.48</v>
      </c>
    </row>
    <row r="79" spans="1:6" ht="15">
      <c r="A79" s="225" t="s">
        <v>83</v>
      </c>
      <c r="B79" s="223" t="s">
        <v>6620</v>
      </c>
      <c r="C79" s="220" t="s">
        <v>7546</v>
      </c>
      <c r="D79" s="221">
        <v>274.92</v>
      </c>
      <c r="E79" s="221"/>
      <c r="F79" s="221">
        <v>274.92</v>
      </c>
    </row>
    <row r="80" spans="1:6" ht="15">
      <c r="A80" s="225" t="s">
        <v>84</v>
      </c>
      <c r="B80" s="223" t="s">
        <v>85</v>
      </c>
      <c r="C80" s="220" t="s">
        <v>7542</v>
      </c>
      <c r="D80" s="221">
        <v>263.87</v>
      </c>
      <c r="E80" s="221"/>
      <c r="F80" s="221">
        <v>263.87</v>
      </c>
    </row>
    <row r="81" spans="1:6" ht="27.75">
      <c r="A81" s="225" t="s">
        <v>86</v>
      </c>
      <c r="B81" s="223" t="s">
        <v>7131</v>
      </c>
      <c r="C81" s="220" t="s">
        <v>6583</v>
      </c>
      <c r="D81" s="221">
        <v>7.52</v>
      </c>
      <c r="E81" s="221"/>
      <c r="F81" s="221">
        <v>7.52</v>
      </c>
    </row>
    <row r="82" spans="1:6" ht="15">
      <c r="A82" s="225" t="s">
        <v>87</v>
      </c>
      <c r="B82" s="223" t="s">
        <v>7132</v>
      </c>
      <c r="C82" s="220" t="s">
        <v>6583</v>
      </c>
      <c r="D82" s="221">
        <v>8.03</v>
      </c>
      <c r="E82" s="221"/>
      <c r="F82" s="221">
        <v>8.03</v>
      </c>
    </row>
    <row r="83" spans="1:6" ht="15">
      <c r="A83" s="225" t="s">
        <v>88</v>
      </c>
      <c r="B83" s="223" t="s">
        <v>7133</v>
      </c>
      <c r="C83" s="220" t="s">
        <v>6583</v>
      </c>
      <c r="D83" s="221">
        <v>10.72</v>
      </c>
      <c r="E83" s="221"/>
      <c r="F83" s="221">
        <v>10.72</v>
      </c>
    </row>
    <row r="84" spans="1:6" ht="27.75">
      <c r="A84" s="225" t="s">
        <v>89</v>
      </c>
      <c r="B84" s="223" t="s">
        <v>7134</v>
      </c>
      <c r="C84" s="220" t="s">
        <v>6583</v>
      </c>
      <c r="D84" s="221">
        <v>10.74</v>
      </c>
      <c r="E84" s="221"/>
      <c r="F84" s="221">
        <v>10.74</v>
      </c>
    </row>
    <row r="85" spans="1:6" ht="15">
      <c r="A85" s="225" t="s">
        <v>90</v>
      </c>
      <c r="B85" s="223" t="s">
        <v>7135</v>
      </c>
      <c r="C85" s="220" t="s">
        <v>6583</v>
      </c>
      <c r="D85" s="221">
        <v>12.49</v>
      </c>
      <c r="E85" s="221"/>
      <c r="F85" s="221">
        <v>12.49</v>
      </c>
    </row>
    <row r="86" spans="1:6" ht="15">
      <c r="A86" s="225" t="s">
        <v>91</v>
      </c>
      <c r="B86" s="223" t="s">
        <v>7136</v>
      </c>
      <c r="C86" s="220" t="s">
        <v>6583</v>
      </c>
      <c r="D86" s="221">
        <v>16.41</v>
      </c>
      <c r="E86" s="221"/>
      <c r="F86" s="221">
        <v>16.41</v>
      </c>
    </row>
    <row r="87" spans="1:6" ht="15">
      <c r="A87" s="225" t="s">
        <v>92</v>
      </c>
      <c r="B87" s="223" t="s">
        <v>7137</v>
      </c>
      <c r="C87" s="220" t="s">
        <v>6583</v>
      </c>
      <c r="D87" s="221">
        <v>19.12</v>
      </c>
      <c r="E87" s="221"/>
      <c r="F87" s="221">
        <v>19.12</v>
      </c>
    </row>
    <row r="88" spans="1:6" ht="15">
      <c r="A88" s="225" t="s">
        <v>93</v>
      </c>
      <c r="B88" s="223" t="s">
        <v>7138</v>
      </c>
      <c r="C88" s="220" t="s">
        <v>6583</v>
      </c>
      <c r="D88" s="221">
        <v>15.51</v>
      </c>
      <c r="E88" s="221"/>
      <c r="F88" s="221">
        <v>15.51</v>
      </c>
    </row>
    <row r="89" spans="1:6" ht="15">
      <c r="A89" s="225" t="s">
        <v>94</v>
      </c>
      <c r="B89" s="223" t="s">
        <v>7139</v>
      </c>
      <c r="C89" s="220" t="s">
        <v>6583</v>
      </c>
      <c r="D89" s="221">
        <v>16.38</v>
      </c>
      <c r="E89" s="221"/>
      <c r="F89" s="221">
        <v>16.38</v>
      </c>
    </row>
    <row r="90" spans="1:6" ht="15">
      <c r="A90" s="225" t="s">
        <v>95</v>
      </c>
      <c r="B90" s="223" t="s">
        <v>7140</v>
      </c>
      <c r="C90" s="220" t="s">
        <v>6583</v>
      </c>
      <c r="D90" s="221">
        <v>22.07</v>
      </c>
      <c r="E90" s="221"/>
      <c r="F90" s="221">
        <v>22.07</v>
      </c>
    </row>
    <row r="91" spans="1:6" ht="15">
      <c r="A91" s="225" t="s">
        <v>96</v>
      </c>
      <c r="B91" s="223" t="s">
        <v>7141</v>
      </c>
      <c r="C91" s="220" t="s">
        <v>6583</v>
      </c>
      <c r="D91" s="221">
        <v>26.42</v>
      </c>
      <c r="E91" s="221"/>
      <c r="F91" s="221">
        <v>26.42</v>
      </c>
    </row>
    <row r="92" spans="1:6" ht="15">
      <c r="A92" s="225" t="s">
        <v>97</v>
      </c>
      <c r="B92" s="223" t="s">
        <v>6621</v>
      </c>
      <c r="C92" s="220" t="s">
        <v>7546</v>
      </c>
      <c r="D92" s="221">
        <v>193.46</v>
      </c>
      <c r="E92" s="221"/>
      <c r="F92" s="221">
        <v>193.46</v>
      </c>
    </row>
    <row r="93" spans="1:6" ht="15">
      <c r="A93" s="225" t="s">
        <v>98</v>
      </c>
      <c r="B93" s="223" t="s">
        <v>6622</v>
      </c>
      <c r="C93" s="220" t="s">
        <v>7546</v>
      </c>
      <c r="D93" s="221">
        <v>251.03</v>
      </c>
      <c r="E93" s="221"/>
      <c r="F93" s="221">
        <v>251.03</v>
      </c>
    </row>
    <row r="94" spans="1:6" ht="15">
      <c r="A94" s="225" t="s">
        <v>99</v>
      </c>
      <c r="B94" s="223" t="s">
        <v>6623</v>
      </c>
      <c r="C94" s="220" t="s">
        <v>7546</v>
      </c>
      <c r="D94" s="221">
        <v>283.85</v>
      </c>
      <c r="E94" s="221"/>
      <c r="F94" s="221">
        <v>283.85</v>
      </c>
    </row>
    <row r="95" spans="1:6" ht="15">
      <c r="A95" s="225" t="s">
        <v>100</v>
      </c>
      <c r="B95" s="223" t="s">
        <v>6624</v>
      </c>
      <c r="C95" s="220" t="s">
        <v>7546</v>
      </c>
      <c r="D95" s="221">
        <v>312.53</v>
      </c>
      <c r="E95" s="221"/>
      <c r="F95" s="221">
        <v>312.53</v>
      </c>
    </row>
    <row r="96" spans="1:6" ht="15">
      <c r="A96" s="225" t="s">
        <v>101</v>
      </c>
      <c r="B96" s="223" t="s">
        <v>6625</v>
      </c>
      <c r="C96" s="220" t="s">
        <v>7546</v>
      </c>
      <c r="D96" s="221">
        <v>364.34</v>
      </c>
      <c r="E96" s="221"/>
      <c r="F96" s="221">
        <v>364.34</v>
      </c>
    </row>
    <row r="97" spans="1:6" ht="15">
      <c r="A97" s="225" t="s">
        <v>102</v>
      </c>
      <c r="B97" s="223" t="s">
        <v>6626</v>
      </c>
      <c r="C97" s="220" t="s">
        <v>7546</v>
      </c>
      <c r="D97" s="221">
        <v>429.88</v>
      </c>
      <c r="E97" s="221"/>
      <c r="F97" s="221">
        <v>429.88</v>
      </c>
    </row>
    <row r="98" spans="1:6" ht="15">
      <c r="A98" s="225" t="s">
        <v>103</v>
      </c>
      <c r="B98" s="223" t="s">
        <v>104</v>
      </c>
      <c r="C98" s="220" t="s">
        <v>7546</v>
      </c>
      <c r="D98" s="221">
        <v>187.85</v>
      </c>
      <c r="E98" s="221"/>
      <c r="F98" s="221">
        <v>187.85</v>
      </c>
    </row>
    <row r="99" spans="1:6" ht="15">
      <c r="A99" s="225" t="s">
        <v>7000</v>
      </c>
      <c r="B99" s="223" t="s">
        <v>7001</v>
      </c>
      <c r="C99" s="220" t="s">
        <v>7542</v>
      </c>
      <c r="D99" s="221">
        <v>1407.84</v>
      </c>
      <c r="E99" s="221">
        <v>2978.54</v>
      </c>
      <c r="F99" s="221">
        <v>4386.38</v>
      </c>
    </row>
    <row r="100" spans="1:6" ht="27.75">
      <c r="A100" s="225" t="s">
        <v>7002</v>
      </c>
      <c r="B100" s="223" t="s">
        <v>7003</v>
      </c>
      <c r="C100" s="220" t="s">
        <v>7543</v>
      </c>
      <c r="D100" s="221">
        <v>6.48</v>
      </c>
      <c r="E100" s="221">
        <v>31.43</v>
      </c>
      <c r="F100" s="221">
        <v>37.91</v>
      </c>
    </row>
    <row r="101" spans="1:6" ht="15">
      <c r="A101" s="225" t="s">
        <v>7004</v>
      </c>
      <c r="B101" s="223" t="s">
        <v>7278</v>
      </c>
      <c r="C101" s="220" t="s">
        <v>7543</v>
      </c>
      <c r="D101" s="221">
        <v>272.76</v>
      </c>
      <c r="E101" s="221">
        <v>227.41</v>
      </c>
      <c r="F101" s="221">
        <v>500.17</v>
      </c>
    </row>
    <row r="102" spans="1:6" ht="15">
      <c r="A102" s="225" t="s">
        <v>105</v>
      </c>
      <c r="B102" s="223" t="s">
        <v>7550</v>
      </c>
      <c r="C102" s="220"/>
      <c r="D102" s="221"/>
      <c r="E102" s="221"/>
      <c r="F102" s="221"/>
    </row>
    <row r="103" spans="1:6" ht="15">
      <c r="A103" s="225" t="s">
        <v>6627</v>
      </c>
      <c r="B103" s="223" t="s">
        <v>106</v>
      </c>
      <c r="C103" s="220" t="s">
        <v>6583</v>
      </c>
      <c r="D103" s="221">
        <v>181.5</v>
      </c>
      <c r="E103" s="221">
        <v>6792.21</v>
      </c>
      <c r="F103" s="221">
        <v>6973.71</v>
      </c>
    </row>
    <row r="104" spans="1:6" ht="15">
      <c r="A104" s="225" t="s">
        <v>6628</v>
      </c>
      <c r="B104" s="223" t="s">
        <v>107</v>
      </c>
      <c r="C104" s="220" t="s">
        <v>6583</v>
      </c>
      <c r="D104" s="221">
        <v>181.5</v>
      </c>
      <c r="E104" s="221">
        <v>9098.17</v>
      </c>
      <c r="F104" s="221">
        <v>9279.67</v>
      </c>
    </row>
    <row r="105" spans="1:6" ht="15">
      <c r="A105" s="225" t="s">
        <v>6629</v>
      </c>
      <c r="B105" s="223" t="s">
        <v>7279</v>
      </c>
      <c r="C105" s="220" t="s">
        <v>6583</v>
      </c>
      <c r="D105" s="221">
        <v>181.5</v>
      </c>
      <c r="E105" s="221">
        <v>8050.41</v>
      </c>
      <c r="F105" s="221">
        <v>8231.91</v>
      </c>
    </row>
    <row r="106" spans="1:6" ht="15">
      <c r="A106" s="225" t="s">
        <v>6630</v>
      </c>
      <c r="B106" s="223" t="s">
        <v>108</v>
      </c>
      <c r="C106" s="220" t="s">
        <v>6583</v>
      </c>
      <c r="D106" s="221">
        <v>522.75</v>
      </c>
      <c r="E106" s="221">
        <v>18747.56</v>
      </c>
      <c r="F106" s="221">
        <v>19270.31</v>
      </c>
    </row>
    <row r="107" spans="1:6" ht="15">
      <c r="A107" s="225" t="s">
        <v>6631</v>
      </c>
      <c r="B107" s="223" t="s">
        <v>109</v>
      </c>
      <c r="C107" s="220" t="s">
        <v>6583</v>
      </c>
      <c r="D107" s="221">
        <v>522.75</v>
      </c>
      <c r="E107" s="221">
        <v>28767.72</v>
      </c>
      <c r="F107" s="221">
        <v>29290.47</v>
      </c>
    </row>
    <row r="108" spans="1:6" ht="15">
      <c r="A108" s="225" t="s">
        <v>6632</v>
      </c>
      <c r="B108" s="223" t="s">
        <v>110</v>
      </c>
      <c r="C108" s="220" t="s">
        <v>6583</v>
      </c>
      <c r="D108" s="221">
        <v>522.75</v>
      </c>
      <c r="E108" s="221">
        <v>11404.23</v>
      </c>
      <c r="F108" s="221">
        <v>11926.98</v>
      </c>
    </row>
    <row r="109" spans="1:6" ht="15">
      <c r="A109" s="225" t="s">
        <v>6633</v>
      </c>
      <c r="B109" s="223" t="s">
        <v>111</v>
      </c>
      <c r="C109" s="220" t="s">
        <v>6583</v>
      </c>
      <c r="D109" s="221">
        <v>425.25</v>
      </c>
      <c r="E109" s="221">
        <v>13687.71</v>
      </c>
      <c r="F109" s="221">
        <v>14112.96</v>
      </c>
    </row>
    <row r="110" spans="1:6" ht="15">
      <c r="A110" s="225" t="s">
        <v>6634</v>
      </c>
      <c r="B110" s="223" t="s">
        <v>6635</v>
      </c>
      <c r="C110" s="220" t="s">
        <v>6583</v>
      </c>
      <c r="D110" s="221">
        <v>259.5</v>
      </c>
      <c r="E110" s="221">
        <v>22170</v>
      </c>
      <c r="F110" s="221">
        <v>22429.5</v>
      </c>
    </row>
    <row r="111" spans="1:6" ht="15">
      <c r="A111" s="225" t="s">
        <v>112</v>
      </c>
      <c r="B111" s="223" t="s">
        <v>7551</v>
      </c>
      <c r="C111" s="220"/>
      <c r="D111" s="221"/>
      <c r="E111" s="221"/>
      <c r="F111" s="221"/>
    </row>
    <row r="112" spans="1:6" ht="27.75">
      <c r="A112" s="225" t="s">
        <v>113</v>
      </c>
      <c r="B112" s="223" t="s">
        <v>114</v>
      </c>
      <c r="C112" s="220" t="s">
        <v>7542</v>
      </c>
      <c r="D112" s="221">
        <v>8405.03</v>
      </c>
      <c r="E112" s="221"/>
      <c r="F112" s="221">
        <v>8405.03</v>
      </c>
    </row>
    <row r="113" spans="1:6" ht="27.75">
      <c r="A113" s="225" t="s">
        <v>115</v>
      </c>
      <c r="B113" s="223" t="s">
        <v>116</v>
      </c>
      <c r="C113" s="220" t="s">
        <v>7542</v>
      </c>
      <c r="D113" s="221">
        <v>10098</v>
      </c>
      <c r="E113" s="221"/>
      <c r="F113" s="221">
        <v>10098</v>
      </c>
    </row>
    <row r="114" spans="1:6" ht="27.75">
      <c r="A114" s="225" t="s">
        <v>117</v>
      </c>
      <c r="B114" s="223" t="s">
        <v>118</v>
      </c>
      <c r="C114" s="220" t="s">
        <v>7542</v>
      </c>
      <c r="D114" s="221">
        <v>12735.34</v>
      </c>
      <c r="E114" s="221"/>
      <c r="F114" s="221">
        <v>12735.34</v>
      </c>
    </row>
    <row r="115" spans="1:6" ht="27.75">
      <c r="A115" s="225" t="s">
        <v>119</v>
      </c>
      <c r="B115" s="223" t="s">
        <v>6636</v>
      </c>
      <c r="C115" s="220" t="s">
        <v>7546</v>
      </c>
      <c r="D115" s="221">
        <v>353.74</v>
      </c>
      <c r="E115" s="221"/>
      <c r="F115" s="221">
        <v>353.74</v>
      </c>
    </row>
    <row r="116" spans="1:6" ht="27.75">
      <c r="A116" s="225" t="s">
        <v>120</v>
      </c>
      <c r="B116" s="223" t="s">
        <v>121</v>
      </c>
      <c r="C116" s="220" t="s">
        <v>7546</v>
      </c>
      <c r="D116" s="221">
        <v>378.73</v>
      </c>
      <c r="E116" s="221"/>
      <c r="F116" s="221">
        <v>378.73</v>
      </c>
    </row>
    <row r="117" spans="1:6" ht="27.75">
      <c r="A117" s="225" t="s">
        <v>122</v>
      </c>
      <c r="B117" s="223" t="s">
        <v>123</v>
      </c>
      <c r="C117" s="220" t="s">
        <v>7546</v>
      </c>
      <c r="D117" s="221">
        <v>584.62</v>
      </c>
      <c r="E117" s="221"/>
      <c r="F117" s="221">
        <v>584.62</v>
      </c>
    </row>
    <row r="118" spans="1:6" ht="27.75">
      <c r="A118" s="225" t="s">
        <v>124</v>
      </c>
      <c r="B118" s="223" t="s">
        <v>125</v>
      </c>
      <c r="C118" s="220" t="s">
        <v>7546</v>
      </c>
      <c r="D118" s="221">
        <v>859.81</v>
      </c>
      <c r="E118" s="221"/>
      <c r="F118" s="221">
        <v>859.81</v>
      </c>
    </row>
    <row r="119" spans="1:6" ht="27.75">
      <c r="A119" s="225" t="s">
        <v>126</v>
      </c>
      <c r="B119" s="223" t="s">
        <v>127</v>
      </c>
      <c r="C119" s="220" t="s">
        <v>7546</v>
      </c>
      <c r="D119" s="221">
        <v>1064.8</v>
      </c>
      <c r="E119" s="221"/>
      <c r="F119" s="221">
        <v>1064.8</v>
      </c>
    </row>
    <row r="120" spans="1:6" ht="27.75">
      <c r="A120" s="225" t="s">
        <v>128</v>
      </c>
      <c r="B120" s="223" t="s">
        <v>129</v>
      </c>
      <c r="C120" s="220" t="s">
        <v>7546</v>
      </c>
      <c r="D120" s="221">
        <v>1276.14</v>
      </c>
      <c r="E120" s="221"/>
      <c r="F120" s="221">
        <v>1276.14</v>
      </c>
    </row>
    <row r="121" spans="1:6" ht="27.75">
      <c r="A121" s="225" t="s">
        <v>130</v>
      </c>
      <c r="B121" s="223" t="s">
        <v>131</v>
      </c>
      <c r="C121" s="220" t="s">
        <v>7546</v>
      </c>
      <c r="D121" s="221">
        <v>1437.25</v>
      </c>
      <c r="E121" s="221"/>
      <c r="F121" s="221">
        <v>1437.25</v>
      </c>
    </row>
    <row r="122" spans="1:6" ht="27.75">
      <c r="A122" s="225" t="s">
        <v>132</v>
      </c>
      <c r="B122" s="223" t="s">
        <v>133</v>
      </c>
      <c r="C122" s="220" t="s">
        <v>7546</v>
      </c>
      <c r="D122" s="221">
        <v>1534.21</v>
      </c>
      <c r="E122" s="221"/>
      <c r="F122" s="221">
        <v>1534.21</v>
      </c>
    </row>
    <row r="123" spans="1:6" ht="27.75">
      <c r="A123" s="225" t="s">
        <v>134</v>
      </c>
      <c r="B123" s="223" t="s">
        <v>135</v>
      </c>
      <c r="C123" s="220" t="s">
        <v>7546</v>
      </c>
      <c r="D123" s="221">
        <v>2036.71</v>
      </c>
      <c r="E123" s="221"/>
      <c r="F123" s="221">
        <v>2036.71</v>
      </c>
    </row>
    <row r="124" spans="1:6" ht="27.75">
      <c r="A124" s="225" t="s">
        <v>136</v>
      </c>
      <c r="B124" s="223" t="s">
        <v>137</v>
      </c>
      <c r="C124" s="220" t="s">
        <v>7546</v>
      </c>
      <c r="D124" s="221">
        <v>577.67</v>
      </c>
      <c r="E124" s="221"/>
      <c r="F124" s="221">
        <v>577.67</v>
      </c>
    </row>
    <row r="125" spans="1:6" ht="27.75">
      <c r="A125" s="225" t="s">
        <v>138</v>
      </c>
      <c r="B125" s="223" t="s">
        <v>6637</v>
      </c>
      <c r="C125" s="220" t="s">
        <v>7546</v>
      </c>
      <c r="D125" s="221">
        <v>990.33</v>
      </c>
      <c r="E125" s="221"/>
      <c r="F125" s="221">
        <v>990.33</v>
      </c>
    </row>
    <row r="126" spans="1:6" ht="15">
      <c r="A126" s="225" t="s">
        <v>139</v>
      </c>
      <c r="B126" s="223" t="s">
        <v>140</v>
      </c>
      <c r="C126" s="220" t="s">
        <v>7546</v>
      </c>
      <c r="D126" s="221">
        <v>4393.46</v>
      </c>
      <c r="E126" s="221"/>
      <c r="F126" s="221">
        <v>4393.46</v>
      </c>
    </row>
    <row r="127" spans="1:6" ht="27.75">
      <c r="A127" s="225" t="s">
        <v>141</v>
      </c>
      <c r="B127" s="223" t="s">
        <v>142</v>
      </c>
      <c r="C127" s="220" t="s">
        <v>7546</v>
      </c>
      <c r="D127" s="221">
        <v>341.03</v>
      </c>
      <c r="E127" s="221"/>
      <c r="F127" s="221">
        <v>341.03</v>
      </c>
    </row>
    <row r="128" spans="1:6" ht="27.75">
      <c r="A128" s="225" t="s">
        <v>143</v>
      </c>
      <c r="B128" s="223" t="s">
        <v>144</v>
      </c>
      <c r="C128" s="220" t="s">
        <v>7546</v>
      </c>
      <c r="D128" s="221">
        <v>417.64</v>
      </c>
      <c r="E128" s="221"/>
      <c r="F128" s="221">
        <v>417.64</v>
      </c>
    </row>
    <row r="129" spans="1:6" ht="27.75">
      <c r="A129" s="225" t="s">
        <v>145</v>
      </c>
      <c r="B129" s="223" t="s">
        <v>146</v>
      </c>
      <c r="C129" s="220" t="s">
        <v>7546</v>
      </c>
      <c r="D129" s="221">
        <v>470.76</v>
      </c>
      <c r="E129" s="221"/>
      <c r="F129" s="221">
        <v>470.76</v>
      </c>
    </row>
    <row r="130" spans="1:6" ht="15">
      <c r="A130" s="225" t="s">
        <v>147</v>
      </c>
      <c r="B130" s="223" t="s">
        <v>148</v>
      </c>
      <c r="C130" s="220" t="s">
        <v>7546</v>
      </c>
      <c r="D130" s="221">
        <v>265.99</v>
      </c>
      <c r="E130" s="221"/>
      <c r="F130" s="221">
        <v>265.99</v>
      </c>
    </row>
    <row r="131" spans="1:6" ht="15">
      <c r="A131" s="225" t="s">
        <v>149</v>
      </c>
      <c r="B131" s="223" t="s">
        <v>150</v>
      </c>
      <c r="C131" s="220" t="s">
        <v>7546</v>
      </c>
      <c r="D131" s="221">
        <v>418.4</v>
      </c>
      <c r="E131" s="221"/>
      <c r="F131" s="221">
        <v>418.4</v>
      </c>
    </row>
    <row r="132" spans="1:6" ht="15">
      <c r="A132" s="225" t="s">
        <v>151</v>
      </c>
      <c r="B132" s="223" t="s">
        <v>152</v>
      </c>
      <c r="C132" s="220" t="s">
        <v>7546</v>
      </c>
      <c r="D132" s="221">
        <v>611.66</v>
      </c>
      <c r="E132" s="221"/>
      <c r="F132" s="221">
        <v>611.66</v>
      </c>
    </row>
    <row r="133" spans="1:6" ht="15">
      <c r="A133" s="225" t="s">
        <v>153</v>
      </c>
      <c r="B133" s="223" t="s">
        <v>154</v>
      </c>
      <c r="C133" s="220" t="s">
        <v>7546</v>
      </c>
      <c r="D133" s="221">
        <v>1655.68</v>
      </c>
      <c r="E133" s="221"/>
      <c r="F133" s="221">
        <v>1655.68</v>
      </c>
    </row>
    <row r="134" spans="1:6" ht="15">
      <c r="A134" s="225" t="s">
        <v>155</v>
      </c>
      <c r="B134" s="223" t="s">
        <v>156</v>
      </c>
      <c r="C134" s="220" t="s">
        <v>7546</v>
      </c>
      <c r="D134" s="221">
        <v>1890.21</v>
      </c>
      <c r="E134" s="221"/>
      <c r="F134" s="221">
        <v>1890.21</v>
      </c>
    </row>
    <row r="135" spans="1:6" ht="15">
      <c r="A135" s="225" t="s">
        <v>157</v>
      </c>
      <c r="B135" s="223" t="s">
        <v>158</v>
      </c>
      <c r="C135" s="220" t="s">
        <v>7546</v>
      </c>
      <c r="D135" s="221">
        <v>2446.62</v>
      </c>
      <c r="E135" s="221"/>
      <c r="F135" s="221">
        <v>2446.62</v>
      </c>
    </row>
    <row r="136" spans="1:6" ht="27.75">
      <c r="A136" s="225" t="s">
        <v>159</v>
      </c>
      <c r="B136" s="223" t="s">
        <v>160</v>
      </c>
      <c r="C136" s="220" t="s">
        <v>7546</v>
      </c>
      <c r="D136" s="221">
        <v>503.22</v>
      </c>
      <c r="E136" s="221"/>
      <c r="F136" s="221">
        <v>503.22</v>
      </c>
    </row>
    <row r="137" spans="1:6" ht="27.75">
      <c r="A137" s="225" t="s">
        <v>161</v>
      </c>
      <c r="B137" s="223" t="s">
        <v>6638</v>
      </c>
      <c r="C137" s="220" t="s">
        <v>7546</v>
      </c>
      <c r="D137" s="221">
        <v>306.01</v>
      </c>
      <c r="E137" s="221"/>
      <c r="F137" s="221">
        <v>306.01</v>
      </c>
    </row>
    <row r="138" spans="1:6" ht="27.75">
      <c r="A138" s="225" t="s">
        <v>162</v>
      </c>
      <c r="B138" s="223" t="s">
        <v>6639</v>
      </c>
      <c r="C138" s="220" t="s">
        <v>7546</v>
      </c>
      <c r="D138" s="221">
        <v>625.3</v>
      </c>
      <c r="E138" s="221"/>
      <c r="F138" s="221">
        <v>625.3</v>
      </c>
    </row>
    <row r="139" spans="1:6" ht="15">
      <c r="A139" s="225" t="s">
        <v>163</v>
      </c>
      <c r="B139" s="223" t="s">
        <v>6640</v>
      </c>
      <c r="C139" s="220" t="s">
        <v>7546</v>
      </c>
      <c r="D139" s="221">
        <v>520.77</v>
      </c>
      <c r="E139" s="221"/>
      <c r="F139" s="221">
        <v>520.77</v>
      </c>
    </row>
    <row r="140" spans="1:6" ht="15">
      <c r="A140" s="225" t="s">
        <v>164</v>
      </c>
      <c r="B140" s="223" t="s">
        <v>6641</v>
      </c>
      <c r="C140" s="220" t="s">
        <v>7546</v>
      </c>
      <c r="D140" s="221">
        <v>528.72</v>
      </c>
      <c r="E140" s="221"/>
      <c r="F140" s="221">
        <v>528.72</v>
      </c>
    </row>
    <row r="141" spans="1:6" ht="15">
      <c r="A141" s="225" t="s">
        <v>165</v>
      </c>
      <c r="B141" s="223" t="s">
        <v>6642</v>
      </c>
      <c r="C141" s="220" t="s">
        <v>7546</v>
      </c>
      <c r="D141" s="221">
        <v>746.36</v>
      </c>
      <c r="E141" s="221"/>
      <c r="F141" s="221">
        <v>746.36</v>
      </c>
    </row>
    <row r="142" spans="1:6" ht="27.75">
      <c r="A142" s="225" t="s">
        <v>166</v>
      </c>
      <c r="B142" s="223" t="s">
        <v>7142</v>
      </c>
      <c r="C142" s="220" t="s">
        <v>7546</v>
      </c>
      <c r="D142" s="221">
        <v>1359.7</v>
      </c>
      <c r="E142" s="221"/>
      <c r="F142" s="221">
        <v>1359.7</v>
      </c>
    </row>
    <row r="143" spans="1:6" ht="15">
      <c r="A143" s="225" t="s">
        <v>167</v>
      </c>
      <c r="B143" s="223" t="s">
        <v>6643</v>
      </c>
      <c r="C143" s="220" t="s">
        <v>7546</v>
      </c>
      <c r="D143" s="221">
        <v>971.81</v>
      </c>
      <c r="E143" s="221"/>
      <c r="F143" s="221">
        <v>971.81</v>
      </c>
    </row>
    <row r="144" spans="1:6" ht="15">
      <c r="A144" s="225" t="s">
        <v>168</v>
      </c>
      <c r="B144" s="223" t="s">
        <v>6644</v>
      </c>
      <c r="C144" s="220" t="s">
        <v>7546</v>
      </c>
      <c r="D144" s="221">
        <v>1080.57</v>
      </c>
      <c r="E144" s="221"/>
      <c r="F144" s="221">
        <v>1080.57</v>
      </c>
    </row>
    <row r="145" spans="1:6" ht="15">
      <c r="A145" s="225" t="s">
        <v>169</v>
      </c>
      <c r="B145" s="223" t="s">
        <v>6645</v>
      </c>
      <c r="C145" s="220" t="s">
        <v>7546</v>
      </c>
      <c r="D145" s="221">
        <v>1405.12</v>
      </c>
      <c r="E145" s="221"/>
      <c r="F145" s="221">
        <v>1405.12</v>
      </c>
    </row>
    <row r="146" spans="1:6" ht="15">
      <c r="A146" s="225" t="s">
        <v>170</v>
      </c>
      <c r="B146" s="223" t="s">
        <v>6646</v>
      </c>
      <c r="C146" s="220" t="s">
        <v>7546</v>
      </c>
      <c r="D146" s="221">
        <v>1219.66</v>
      </c>
      <c r="E146" s="221"/>
      <c r="F146" s="221">
        <v>1219.66</v>
      </c>
    </row>
    <row r="147" spans="1:6" ht="15">
      <c r="A147" s="225" t="s">
        <v>171</v>
      </c>
      <c r="B147" s="223" t="s">
        <v>6647</v>
      </c>
      <c r="C147" s="220" t="s">
        <v>7546</v>
      </c>
      <c r="D147" s="221">
        <v>452.4</v>
      </c>
      <c r="E147" s="221"/>
      <c r="F147" s="221">
        <v>452.4</v>
      </c>
    </row>
    <row r="148" spans="1:6" ht="15">
      <c r="A148" s="225" t="s">
        <v>172</v>
      </c>
      <c r="B148" s="223" t="s">
        <v>6648</v>
      </c>
      <c r="C148" s="220" t="s">
        <v>7546</v>
      </c>
      <c r="D148" s="221">
        <v>786.87</v>
      </c>
      <c r="E148" s="221"/>
      <c r="F148" s="221">
        <v>786.87</v>
      </c>
    </row>
    <row r="149" spans="1:6" ht="15">
      <c r="A149" s="225" t="s">
        <v>173</v>
      </c>
      <c r="B149" s="223" t="s">
        <v>6649</v>
      </c>
      <c r="C149" s="220" t="s">
        <v>7546</v>
      </c>
      <c r="D149" s="221">
        <v>1049.77</v>
      </c>
      <c r="E149" s="221"/>
      <c r="F149" s="221">
        <v>1049.77</v>
      </c>
    </row>
    <row r="150" spans="1:6" ht="15">
      <c r="A150" s="225" t="s">
        <v>174</v>
      </c>
      <c r="B150" s="223" t="s">
        <v>6650</v>
      </c>
      <c r="C150" s="220" t="s">
        <v>7546</v>
      </c>
      <c r="D150" s="221">
        <v>1206.18</v>
      </c>
      <c r="E150" s="221"/>
      <c r="F150" s="221">
        <v>1206.18</v>
      </c>
    </row>
    <row r="151" spans="1:6" ht="15">
      <c r="A151" s="225" t="s">
        <v>175</v>
      </c>
      <c r="B151" s="223" t="s">
        <v>6651</v>
      </c>
      <c r="C151" s="220" t="s">
        <v>7546</v>
      </c>
      <c r="D151" s="221">
        <v>2297.67</v>
      </c>
      <c r="E151" s="221"/>
      <c r="F151" s="221">
        <v>2297.67</v>
      </c>
    </row>
    <row r="152" spans="1:6" ht="15">
      <c r="A152" s="225" t="s">
        <v>176</v>
      </c>
      <c r="B152" s="223" t="s">
        <v>6652</v>
      </c>
      <c r="C152" s="220" t="s">
        <v>7546</v>
      </c>
      <c r="D152" s="221">
        <v>857.48</v>
      </c>
      <c r="E152" s="221"/>
      <c r="F152" s="221">
        <v>857.48</v>
      </c>
    </row>
    <row r="153" spans="1:6" ht="15">
      <c r="A153" s="225" t="s">
        <v>177</v>
      </c>
      <c r="B153" s="223" t="s">
        <v>178</v>
      </c>
      <c r="C153" s="220" t="s">
        <v>7549</v>
      </c>
      <c r="D153" s="221">
        <v>1375.58</v>
      </c>
      <c r="E153" s="221"/>
      <c r="F153" s="221">
        <v>1375.58</v>
      </c>
    </row>
    <row r="154" spans="1:6" ht="15">
      <c r="A154" s="225" t="s">
        <v>179</v>
      </c>
      <c r="B154" s="223" t="s">
        <v>180</v>
      </c>
      <c r="C154" s="220" t="s">
        <v>7549</v>
      </c>
      <c r="D154" s="221">
        <v>1651.88</v>
      </c>
      <c r="E154" s="221"/>
      <c r="F154" s="221">
        <v>1651.88</v>
      </c>
    </row>
    <row r="155" spans="1:6" ht="15">
      <c r="A155" s="225" t="s">
        <v>181</v>
      </c>
      <c r="B155" s="223" t="s">
        <v>182</v>
      </c>
      <c r="C155" s="220" t="s">
        <v>7546</v>
      </c>
      <c r="D155" s="221">
        <v>80.64</v>
      </c>
      <c r="E155" s="221"/>
      <c r="F155" s="221">
        <v>80.64</v>
      </c>
    </row>
    <row r="156" spans="1:6" ht="15">
      <c r="A156" s="225" t="s">
        <v>183</v>
      </c>
      <c r="B156" s="223" t="s">
        <v>184</v>
      </c>
      <c r="C156" s="220" t="s">
        <v>7546</v>
      </c>
      <c r="D156" s="221">
        <v>150</v>
      </c>
      <c r="E156" s="221"/>
      <c r="F156" s="221">
        <v>150</v>
      </c>
    </row>
    <row r="157" spans="1:6" ht="27.75">
      <c r="A157" s="225" t="s">
        <v>185</v>
      </c>
      <c r="B157" s="223" t="s">
        <v>186</v>
      </c>
      <c r="C157" s="220" t="s">
        <v>7542</v>
      </c>
      <c r="D157" s="221">
        <v>3166.37</v>
      </c>
      <c r="E157" s="221"/>
      <c r="F157" s="221">
        <v>3166.37</v>
      </c>
    </row>
    <row r="158" spans="1:6" ht="15">
      <c r="A158" s="225" t="s">
        <v>187</v>
      </c>
      <c r="B158" s="223" t="s">
        <v>188</v>
      </c>
      <c r="C158" s="220" t="s">
        <v>7552</v>
      </c>
      <c r="D158" s="221">
        <v>372.09</v>
      </c>
      <c r="E158" s="221"/>
      <c r="F158" s="221">
        <v>372.09</v>
      </c>
    </row>
    <row r="159" spans="1:6" ht="15">
      <c r="A159" s="225" t="s">
        <v>189</v>
      </c>
      <c r="B159" s="223" t="s">
        <v>190</v>
      </c>
      <c r="C159" s="220" t="s">
        <v>7552</v>
      </c>
      <c r="D159" s="221">
        <v>314.7</v>
      </c>
      <c r="E159" s="221"/>
      <c r="F159" s="221">
        <v>314.7</v>
      </c>
    </row>
    <row r="160" spans="1:6" ht="15">
      <c r="A160" s="225" t="s">
        <v>191</v>
      </c>
      <c r="B160" s="223" t="s">
        <v>192</v>
      </c>
      <c r="C160" s="220" t="s">
        <v>7552</v>
      </c>
      <c r="D160" s="221">
        <v>295.75</v>
      </c>
      <c r="E160" s="221"/>
      <c r="F160" s="221">
        <v>295.75</v>
      </c>
    </row>
    <row r="161" spans="1:6" ht="15">
      <c r="A161" s="225" t="s">
        <v>193</v>
      </c>
      <c r="B161" s="223" t="s">
        <v>194</v>
      </c>
      <c r="C161" s="220" t="s">
        <v>7552</v>
      </c>
      <c r="D161" s="221">
        <v>273.88</v>
      </c>
      <c r="E161" s="221"/>
      <c r="F161" s="221">
        <v>273.88</v>
      </c>
    </row>
    <row r="162" spans="1:6" ht="15">
      <c r="A162" s="225" t="s">
        <v>195</v>
      </c>
      <c r="B162" s="223" t="s">
        <v>196</v>
      </c>
      <c r="C162" s="220" t="s">
        <v>6583</v>
      </c>
      <c r="D162" s="221">
        <v>1942.24</v>
      </c>
      <c r="E162" s="221"/>
      <c r="F162" s="221">
        <v>1942.24</v>
      </c>
    </row>
    <row r="163" spans="1:6" ht="15">
      <c r="A163" s="225" t="s">
        <v>197</v>
      </c>
      <c r="B163" s="223" t="s">
        <v>198</v>
      </c>
      <c r="C163" s="220" t="s">
        <v>7553</v>
      </c>
      <c r="D163" s="221">
        <v>2948.73</v>
      </c>
      <c r="E163" s="221"/>
      <c r="F163" s="221">
        <v>2948.73</v>
      </c>
    </row>
    <row r="164" spans="1:6" ht="15">
      <c r="A164" s="225" t="s">
        <v>199</v>
      </c>
      <c r="B164" s="223" t="s">
        <v>7143</v>
      </c>
      <c r="C164" s="220" t="s">
        <v>6583</v>
      </c>
      <c r="D164" s="221">
        <v>353.03</v>
      </c>
      <c r="E164" s="221"/>
      <c r="F164" s="221">
        <v>353.03</v>
      </c>
    </row>
    <row r="165" spans="1:6" ht="27.75">
      <c r="A165" s="225" t="s">
        <v>200</v>
      </c>
      <c r="B165" s="223" t="s">
        <v>201</v>
      </c>
      <c r="C165" s="220" t="s">
        <v>7549</v>
      </c>
      <c r="D165" s="221">
        <v>1660.91</v>
      </c>
      <c r="E165" s="221"/>
      <c r="F165" s="221">
        <v>1660.91</v>
      </c>
    </row>
    <row r="166" spans="1:6" ht="15">
      <c r="A166" s="225" t="s">
        <v>202</v>
      </c>
      <c r="B166" s="223" t="s">
        <v>203</v>
      </c>
      <c r="C166" s="220" t="s">
        <v>6583</v>
      </c>
      <c r="D166" s="221">
        <v>1259.46</v>
      </c>
      <c r="E166" s="221">
        <v>377.75</v>
      </c>
      <c r="F166" s="221">
        <v>1637.21</v>
      </c>
    </row>
    <row r="167" spans="1:6" ht="15">
      <c r="A167" s="225" t="s">
        <v>204</v>
      </c>
      <c r="B167" s="223" t="s">
        <v>205</v>
      </c>
      <c r="C167" s="220" t="s">
        <v>6583</v>
      </c>
      <c r="D167" s="221">
        <v>818.98</v>
      </c>
      <c r="E167" s="221"/>
      <c r="F167" s="221">
        <v>818.98</v>
      </c>
    </row>
    <row r="168" spans="1:6" ht="15">
      <c r="A168" s="225" t="s">
        <v>206</v>
      </c>
      <c r="B168" s="223" t="s">
        <v>207</v>
      </c>
      <c r="C168" s="220" t="s">
        <v>6583</v>
      </c>
      <c r="D168" s="221">
        <v>5346.58</v>
      </c>
      <c r="E168" s="221"/>
      <c r="F168" s="221">
        <v>5346.58</v>
      </c>
    </row>
    <row r="169" spans="1:6" ht="15">
      <c r="A169" s="225" t="s">
        <v>208</v>
      </c>
      <c r="B169" s="223" t="s">
        <v>209</v>
      </c>
      <c r="C169" s="220" t="s">
        <v>6583</v>
      </c>
      <c r="D169" s="221">
        <v>3927.9</v>
      </c>
      <c r="E169" s="221"/>
      <c r="F169" s="221">
        <v>3927.9</v>
      </c>
    </row>
    <row r="170" spans="1:6" ht="15">
      <c r="A170" s="225" t="s">
        <v>210</v>
      </c>
      <c r="B170" s="223" t="s">
        <v>211</v>
      </c>
      <c r="C170" s="220" t="s">
        <v>6583</v>
      </c>
      <c r="D170" s="221">
        <v>6178.6</v>
      </c>
      <c r="E170" s="221"/>
      <c r="F170" s="221">
        <v>6178.6</v>
      </c>
    </row>
    <row r="171" spans="1:6" ht="15">
      <c r="A171" s="225" t="s">
        <v>212</v>
      </c>
      <c r="B171" s="223" t="s">
        <v>7554</v>
      </c>
      <c r="C171" s="220"/>
      <c r="D171" s="221"/>
      <c r="E171" s="221"/>
      <c r="F171" s="221"/>
    </row>
    <row r="172" spans="1:6" ht="15">
      <c r="A172" s="225" t="s">
        <v>213</v>
      </c>
      <c r="B172" s="223" t="s">
        <v>7555</v>
      </c>
      <c r="C172" s="220"/>
      <c r="D172" s="221"/>
      <c r="E172" s="221"/>
      <c r="F172" s="221"/>
    </row>
    <row r="173" spans="1:6" ht="15">
      <c r="A173" s="225" t="s">
        <v>6653</v>
      </c>
      <c r="B173" s="223" t="s">
        <v>214</v>
      </c>
      <c r="C173" s="220" t="s">
        <v>7543</v>
      </c>
      <c r="D173" s="221">
        <v>370.66</v>
      </c>
      <c r="E173" s="221">
        <v>93.29</v>
      </c>
      <c r="F173" s="221">
        <v>463.95</v>
      </c>
    </row>
    <row r="174" spans="1:6" ht="15">
      <c r="A174" s="225" t="s">
        <v>6654</v>
      </c>
      <c r="B174" s="223" t="s">
        <v>215</v>
      </c>
      <c r="C174" s="220" t="s">
        <v>7543</v>
      </c>
      <c r="D174" s="221">
        <v>563.39</v>
      </c>
      <c r="E174" s="221">
        <v>235.18</v>
      </c>
      <c r="F174" s="221">
        <v>798.57</v>
      </c>
    </row>
    <row r="175" spans="1:6" ht="15">
      <c r="A175" s="225" t="s">
        <v>216</v>
      </c>
      <c r="B175" s="223" t="s">
        <v>6655</v>
      </c>
      <c r="C175" s="220" t="s">
        <v>7556</v>
      </c>
      <c r="D175" s="221">
        <v>592.03</v>
      </c>
      <c r="E175" s="221"/>
      <c r="F175" s="221">
        <v>592.03</v>
      </c>
    </row>
    <row r="176" spans="1:6" ht="15">
      <c r="A176" s="225" t="s">
        <v>217</v>
      </c>
      <c r="B176" s="223" t="s">
        <v>218</v>
      </c>
      <c r="C176" s="220" t="s">
        <v>7543</v>
      </c>
      <c r="D176" s="221">
        <v>14.79</v>
      </c>
      <c r="E176" s="221">
        <v>5.13</v>
      </c>
      <c r="F176" s="221">
        <v>19.92</v>
      </c>
    </row>
    <row r="177" spans="1:6" ht="15">
      <c r="A177" s="225" t="s">
        <v>219</v>
      </c>
      <c r="B177" s="223" t="s">
        <v>7557</v>
      </c>
      <c r="C177" s="220"/>
      <c r="D177" s="221"/>
      <c r="E177" s="221"/>
      <c r="F177" s="221"/>
    </row>
    <row r="178" spans="1:6" ht="15">
      <c r="A178" s="225" t="s">
        <v>220</v>
      </c>
      <c r="B178" s="223" t="s">
        <v>221</v>
      </c>
      <c r="C178" s="220" t="s">
        <v>7556</v>
      </c>
      <c r="D178" s="221">
        <v>636</v>
      </c>
      <c r="E178" s="221">
        <v>59.99</v>
      </c>
      <c r="F178" s="221">
        <v>695.99</v>
      </c>
    </row>
    <row r="179" spans="1:6" ht="27.75">
      <c r="A179" s="225" t="s">
        <v>222</v>
      </c>
      <c r="B179" s="223" t="s">
        <v>223</v>
      </c>
      <c r="C179" s="220" t="s">
        <v>7556</v>
      </c>
      <c r="D179" s="221">
        <v>947.19</v>
      </c>
      <c r="E179" s="221">
        <v>100.81</v>
      </c>
      <c r="F179" s="221">
        <v>1048</v>
      </c>
    </row>
    <row r="180" spans="1:6" ht="27.75">
      <c r="A180" s="225" t="s">
        <v>224</v>
      </c>
      <c r="B180" s="223" t="s">
        <v>225</v>
      </c>
      <c r="C180" s="220" t="s">
        <v>7556</v>
      </c>
      <c r="D180" s="221">
        <v>888.4</v>
      </c>
      <c r="E180" s="221">
        <v>100.81</v>
      </c>
      <c r="F180" s="221">
        <v>989.21</v>
      </c>
    </row>
    <row r="181" spans="1:6" ht="15">
      <c r="A181" s="225" t="s">
        <v>226</v>
      </c>
      <c r="B181" s="223" t="s">
        <v>6656</v>
      </c>
      <c r="C181" s="220" t="s">
        <v>7556</v>
      </c>
      <c r="D181" s="221">
        <v>574.6</v>
      </c>
      <c r="E181" s="221">
        <v>59.99</v>
      </c>
      <c r="F181" s="221">
        <v>634.59</v>
      </c>
    </row>
    <row r="182" spans="1:6" ht="15">
      <c r="A182" s="225" t="s">
        <v>227</v>
      </c>
      <c r="B182" s="223" t="s">
        <v>228</v>
      </c>
      <c r="C182" s="220" t="s">
        <v>7556</v>
      </c>
      <c r="D182" s="221">
        <v>462.15</v>
      </c>
      <c r="E182" s="221">
        <v>20</v>
      </c>
      <c r="F182" s="221">
        <v>482.15</v>
      </c>
    </row>
    <row r="183" spans="1:6" ht="15">
      <c r="A183" s="225" t="s">
        <v>229</v>
      </c>
      <c r="B183" s="223" t="s">
        <v>7558</v>
      </c>
      <c r="C183" s="220"/>
      <c r="D183" s="221"/>
      <c r="E183" s="221"/>
      <c r="F183" s="221"/>
    </row>
    <row r="184" spans="1:6" ht="15">
      <c r="A184" s="225" t="s">
        <v>230</v>
      </c>
      <c r="B184" s="223" t="s">
        <v>231</v>
      </c>
      <c r="C184" s="220" t="s">
        <v>7543</v>
      </c>
      <c r="D184" s="221">
        <v>0.55</v>
      </c>
      <c r="E184" s="221">
        <v>1.45</v>
      </c>
      <c r="F184" s="221">
        <v>2</v>
      </c>
    </row>
    <row r="185" spans="1:6" ht="15">
      <c r="A185" s="225" t="s">
        <v>232</v>
      </c>
      <c r="B185" s="223" t="s">
        <v>233</v>
      </c>
      <c r="C185" s="220" t="s">
        <v>7543</v>
      </c>
      <c r="D185" s="221">
        <v>5.04</v>
      </c>
      <c r="E185" s="221">
        <v>14.32</v>
      </c>
      <c r="F185" s="221">
        <v>19.36</v>
      </c>
    </row>
    <row r="186" spans="1:6" ht="15">
      <c r="A186" s="225" t="s">
        <v>234</v>
      </c>
      <c r="B186" s="223" t="s">
        <v>235</v>
      </c>
      <c r="C186" s="220" t="s">
        <v>7543</v>
      </c>
      <c r="D186" s="221">
        <v>19.12</v>
      </c>
      <c r="E186" s="221">
        <v>21.34</v>
      </c>
      <c r="F186" s="221">
        <v>40.46</v>
      </c>
    </row>
    <row r="187" spans="1:6" ht="15">
      <c r="A187" s="225" t="s">
        <v>236</v>
      </c>
      <c r="B187" s="223" t="s">
        <v>237</v>
      </c>
      <c r="C187" s="220" t="s">
        <v>7543</v>
      </c>
      <c r="D187" s="221">
        <v>55.54</v>
      </c>
      <c r="E187" s="221">
        <v>38.69</v>
      </c>
      <c r="F187" s="221">
        <v>94.23</v>
      </c>
    </row>
    <row r="188" spans="1:6" ht="15">
      <c r="A188" s="225" t="s">
        <v>238</v>
      </c>
      <c r="B188" s="223" t="s">
        <v>239</v>
      </c>
      <c r="C188" s="220" t="s">
        <v>7543</v>
      </c>
      <c r="D188" s="221">
        <v>55.54</v>
      </c>
      <c r="E188" s="221">
        <v>38.44</v>
      </c>
      <c r="F188" s="221">
        <v>93.98</v>
      </c>
    </row>
    <row r="189" spans="1:6" ht="15">
      <c r="A189" s="225" t="s">
        <v>240</v>
      </c>
      <c r="B189" s="223" t="s">
        <v>241</v>
      </c>
      <c r="C189" s="220" t="s">
        <v>7559</v>
      </c>
      <c r="D189" s="221">
        <v>36.84</v>
      </c>
      <c r="E189" s="221">
        <v>0.73</v>
      </c>
      <c r="F189" s="221">
        <v>37.57</v>
      </c>
    </row>
    <row r="190" spans="1:6" ht="15">
      <c r="A190" s="225" t="s">
        <v>242</v>
      </c>
      <c r="B190" s="223" t="s">
        <v>243</v>
      </c>
      <c r="C190" s="220" t="s">
        <v>7543</v>
      </c>
      <c r="D190" s="221">
        <v>13.16</v>
      </c>
      <c r="E190" s="221">
        <v>2.9</v>
      </c>
      <c r="F190" s="221">
        <v>16.06</v>
      </c>
    </row>
    <row r="191" spans="1:6" ht="15">
      <c r="A191" s="225" t="s">
        <v>244</v>
      </c>
      <c r="B191" s="223" t="s">
        <v>245</v>
      </c>
      <c r="C191" s="220" t="s">
        <v>7543</v>
      </c>
      <c r="D191" s="221">
        <v>84.12</v>
      </c>
      <c r="E191" s="221">
        <v>27.67</v>
      </c>
      <c r="F191" s="221">
        <v>111.79</v>
      </c>
    </row>
    <row r="192" spans="1:6" ht="15">
      <c r="A192" s="225" t="s">
        <v>246</v>
      </c>
      <c r="B192" s="223" t="s">
        <v>247</v>
      </c>
      <c r="C192" s="220" t="s">
        <v>7543</v>
      </c>
      <c r="D192" s="221">
        <v>86.35</v>
      </c>
      <c r="E192" s="221">
        <v>27.67</v>
      </c>
      <c r="F192" s="221">
        <v>114.02</v>
      </c>
    </row>
    <row r="193" spans="1:6" ht="15">
      <c r="A193" s="225" t="s">
        <v>248</v>
      </c>
      <c r="B193" s="223" t="s">
        <v>249</v>
      </c>
      <c r="C193" s="220" t="s">
        <v>7543</v>
      </c>
      <c r="D193" s="221">
        <v>100.7</v>
      </c>
      <c r="E193" s="221">
        <v>27.67</v>
      </c>
      <c r="F193" s="221">
        <v>128.37</v>
      </c>
    </row>
    <row r="194" spans="1:6" ht="27.75">
      <c r="A194" s="225" t="s">
        <v>250</v>
      </c>
      <c r="B194" s="223" t="s">
        <v>6657</v>
      </c>
      <c r="C194" s="220" t="s">
        <v>7549</v>
      </c>
      <c r="D194" s="221">
        <v>54.88</v>
      </c>
      <c r="E194" s="221">
        <v>31.93</v>
      </c>
      <c r="F194" s="221">
        <v>86.81</v>
      </c>
    </row>
    <row r="195" spans="1:6" ht="15">
      <c r="A195" s="225" t="s">
        <v>251</v>
      </c>
      <c r="B195" s="223" t="s">
        <v>7560</v>
      </c>
      <c r="C195" s="220"/>
      <c r="D195" s="221"/>
      <c r="E195" s="221"/>
      <c r="F195" s="221"/>
    </row>
    <row r="196" spans="1:6" ht="15">
      <c r="A196" s="225" t="s">
        <v>252</v>
      </c>
      <c r="B196" s="223" t="s">
        <v>253</v>
      </c>
      <c r="C196" s="220" t="s">
        <v>7546</v>
      </c>
      <c r="D196" s="221"/>
      <c r="E196" s="221">
        <v>9.01</v>
      </c>
      <c r="F196" s="221">
        <v>9.01</v>
      </c>
    </row>
    <row r="197" spans="1:6" ht="15">
      <c r="A197" s="225" t="s">
        <v>254</v>
      </c>
      <c r="B197" s="223" t="s">
        <v>255</v>
      </c>
      <c r="C197" s="220" t="s">
        <v>7546</v>
      </c>
      <c r="D197" s="221"/>
      <c r="E197" s="221">
        <v>22.65</v>
      </c>
      <c r="F197" s="221">
        <v>22.65</v>
      </c>
    </row>
    <row r="198" spans="1:6" ht="15">
      <c r="A198" s="225" t="s">
        <v>256</v>
      </c>
      <c r="B198" s="223" t="s">
        <v>257</v>
      </c>
      <c r="C198" s="220" t="s">
        <v>7543</v>
      </c>
      <c r="D198" s="221"/>
      <c r="E198" s="221">
        <v>9.01</v>
      </c>
      <c r="F198" s="221">
        <v>9.01</v>
      </c>
    </row>
    <row r="199" spans="1:6" ht="15">
      <c r="A199" s="225" t="s">
        <v>258</v>
      </c>
      <c r="B199" s="223" t="s">
        <v>259</v>
      </c>
      <c r="C199" s="220" t="s">
        <v>7543</v>
      </c>
      <c r="D199" s="221"/>
      <c r="E199" s="221">
        <v>22.65</v>
      </c>
      <c r="F199" s="221">
        <v>22.65</v>
      </c>
    </row>
    <row r="200" spans="1:6" ht="15">
      <c r="A200" s="225" t="s">
        <v>260</v>
      </c>
      <c r="B200" s="223" t="s">
        <v>261</v>
      </c>
      <c r="C200" s="220" t="s">
        <v>7556</v>
      </c>
      <c r="D200" s="221">
        <v>1664.07</v>
      </c>
      <c r="E200" s="221"/>
      <c r="F200" s="221">
        <v>1664.07</v>
      </c>
    </row>
    <row r="201" spans="1:6" ht="15">
      <c r="A201" s="225" t="s">
        <v>6658</v>
      </c>
      <c r="B201" s="223" t="s">
        <v>262</v>
      </c>
      <c r="C201" s="220" t="s">
        <v>7561</v>
      </c>
      <c r="D201" s="221">
        <v>18.28</v>
      </c>
      <c r="E201" s="221">
        <v>3.48</v>
      </c>
      <c r="F201" s="221">
        <v>21.76</v>
      </c>
    </row>
    <row r="202" spans="1:6" ht="15">
      <c r="A202" s="225" t="s">
        <v>6659</v>
      </c>
      <c r="B202" s="223" t="s">
        <v>263</v>
      </c>
      <c r="C202" s="220" t="s">
        <v>7559</v>
      </c>
      <c r="D202" s="221">
        <v>7.4</v>
      </c>
      <c r="E202" s="221">
        <v>3.48</v>
      </c>
      <c r="F202" s="221">
        <v>10.88</v>
      </c>
    </row>
    <row r="203" spans="1:6" ht="15">
      <c r="A203" s="225" t="s">
        <v>264</v>
      </c>
      <c r="B203" s="223" t="s">
        <v>7562</v>
      </c>
      <c r="C203" s="220"/>
      <c r="D203" s="221"/>
      <c r="E203" s="221"/>
      <c r="F203" s="221"/>
    </row>
    <row r="204" spans="1:6" ht="27.75">
      <c r="A204" s="225" t="s">
        <v>265</v>
      </c>
      <c r="B204" s="223" t="s">
        <v>7144</v>
      </c>
      <c r="C204" s="220" t="s">
        <v>7556</v>
      </c>
      <c r="D204" s="221">
        <v>7628.75</v>
      </c>
      <c r="E204" s="221">
        <v>2568.6</v>
      </c>
      <c r="F204" s="221">
        <v>10197.35</v>
      </c>
    </row>
    <row r="205" spans="1:6" ht="27.75">
      <c r="A205" s="225" t="s">
        <v>266</v>
      </c>
      <c r="B205" s="223" t="s">
        <v>7145</v>
      </c>
      <c r="C205" s="220" t="s">
        <v>7556</v>
      </c>
      <c r="D205" s="221">
        <v>15341.5</v>
      </c>
      <c r="E205" s="221">
        <v>2568.6</v>
      </c>
      <c r="F205" s="221">
        <v>17910.1</v>
      </c>
    </row>
    <row r="206" spans="1:6" ht="15">
      <c r="A206" s="225" t="s">
        <v>267</v>
      </c>
      <c r="B206" s="223" t="s">
        <v>7563</v>
      </c>
      <c r="C206" s="220"/>
      <c r="D206" s="221"/>
      <c r="E206" s="221"/>
      <c r="F206" s="221"/>
    </row>
    <row r="207" spans="1:6" ht="15">
      <c r="A207" s="225" t="s">
        <v>268</v>
      </c>
      <c r="B207" s="223" t="s">
        <v>269</v>
      </c>
      <c r="C207" s="220" t="s">
        <v>7543</v>
      </c>
      <c r="D207" s="221">
        <v>566.92</v>
      </c>
      <c r="E207" s="221">
        <v>66.65</v>
      </c>
      <c r="F207" s="221">
        <v>633.57</v>
      </c>
    </row>
    <row r="208" spans="1:6" ht="15">
      <c r="A208" s="225" t="s">
        <v>270</v>
      </c>
      <c r="B208" s="223" t="s">
        <v>271</v>
      </c>
      <c r="C208" s="220" t="s">
        <v>7543</v>
      </c>
      <c r="D208" s="221">
        <v>438.01</v>
      </c>
      <c r="E208" s="221">
        <v>19.26</v>
      </c>
      <c r="F208" s="221">
        <v>457.27</v>
      </c>
    </row>
    <row r="209" spans="1:6" ht="15">
      <c r="A209" s="225" t="s">
        <v>272</v>
      </c>
      <c r="B209" s="223" t="s">
        <v>273</v>
      </c>
      <c r="C209" s="220" t="s">
        <v>7543</v>
      </c>
      <c r="D209" s="221">
        <v>122.81</v>
      </c>
      <c r="E209" s="221">
        <v>38.05</v>
      </c>
      <c r="F209" s="221">
        <v>160.86</v>
      </c>
    </row>
    <row r="210" spans="1:6" ht="15">
      <c r="A210" s="225" t="s">
        <v>274</v>
      </c>
      <c r="B210" s="223" t="s">
        <v>7564</v>
      </c>
      <c r="C210" s="220"/>
      <c r="D210" s="221"/>
      <c r="E210" s="221"/>
      <c r="F210" s="221"/>
    </row>
    <row r="211" spans="1:6" ht="27.75">
      <c r="A211" s="225" t="s">
        <v>275</v>
      </c>
      <c r="B211" s="223" t="s">
        <v>7146</v>
      </c>
      <c r="C211" s="220" t="s">
        <v>7543</v>
      </c>
      <c r="D211" s="221">
        <v>2.24</v>
      </c>
      <c r="E211" s="221">
        <v>3.63</v>
      </c>
      <c r="F211" s="221">
        <v>5.87</v>
      </c>
    </row>
    <row r="212" spans="1:6" ht="27.75">
      <c r="A212" s="225" t="s">
        <v>276</v>
      </c>
      <c r="B212" s="223" t="s">
        <v>7147</v>
      </c>
      <c r="C212" s="220" t="s">
        <v>7543</v>
      </c>
      <c r="D212" s="221">
        <v>3.53</v>
      </c>
      <c r="E212" s="221">
        <v>0.12</v>
      </c>
      <c r="F212" s="221">
        <v>3.65</v>
      </c>
    </row>
    <row r="213" spans="1:6" ht="27.75">
      <c r="A213" s="225" t="s">
        <v>277</v>
      </c>
      <c r="B213" s="223" t="s">
        <v>7148</v>
      </c>
      <c r="C213" s="220" t="s">
        <v>7543</v>
      </c>
      <c r="D213" s="221">
        <v>3.79</v>
      </c>
      <c r="E213" s="221">
        <v>0.12</v>
      </c>
      <c r="F213" s="221">
        <v>3.91</v>
      </c>
    </row>
    <row r="214" spans="1:6" ht="15">
      <c r="A214" s="225" t="s">
        <v>278</v>
      </c>
      <c r="B214" s="223" t="s">
        <v>7280</v>
      </c>
      <c r="C214" s="220" t="s">
        <v>7549</v>
      </c>
      <c r="D214" s="221">
        <v>67.45</v>
      </c>
      <c r="E214" s="221">
        <v>6.53</v>
      </c>
      <c r="F214" s="221">
        <v>73.98</v>
      </c>
    </row>
    <row r="215" spans="1:6" ht="15">
      <c r="A215" s="225" t="s">
        <v>279</v>
      </c>
      <c r="B215" s="223" t="s">
        <v>7281</v>
      </c>
      <c r="C215" s="220" t="s">
        <v>7549</v>
      </c>
      <c r="D215" s="221">
        <v>79.44</v>
      </c>
      <c r="E215" s="221">
        <v>7.7</v>
      </c>
      <c r="F215" s="221">
        <v>87.14</v>
      </c>
    </row>
    <row r="216" spans="1:6" ht="15">
      <c r="A216" s="225" t="s">
        <v>280</v>
      </c>
      <c r="B216" s="223" t="s">
        <v>7565</v>
      </c>
      <c r="C216" s="220"/>
      <c r="D216" s="221"/>
      <c r="E216" s="221"/>
      <c r="F216" s="221"/>
    </row>
    <row r="217" spans="1:6" ht="15">
      <c r="A217" s="225" t="s">
        <v>281</v>
      </c>
      <c r="B217" s="223" t="s">
        <v>282</v>
      </c>
      <c r="C217" s="220" t="s">
        <v>7543</v>
      </c>
      <c r="D217" s="221">
        <v>9.58</v>
      </c>
      <c r="E217" s="221">
        <v>4.18</v>
      </c>
      <c r="F217" s="221">
        <v>13.76</v>
      </c>
    </row>
    <row r="218" spans="1:6" ht="15">
      <c r="A218" s="225" t="s">
        <v>283</v>
      </c>
      <c r="B218" s="223" t="s">
        <v>284</v>
      </c>
      <c r="C218" s="220" t="s">
        <v>7546</v>
      </c>
      <c r="D218" s="221">
        <v>0.88</v>
      </c>
      <c r="E218" s="221">
        <v>0.3</v>
      </c>
      <c r="F218" s="221">
        <v>1.18</v>
      </c>
    </row>
    <row r="219" spans="1:6" ht="15">
      <c r="A219" s="225" t="s">
        <v>285</v>
      </c>
      <c r="B219" s="223" t="s">
        <v>286</v>
      </c>
      <c r="C219" s="220" t="s">
        <v>7546</v>
      </c>
      <c r="D219" s="221">
        <v>0.88</v>
      </c>
      <c r="E219" s="221">
        <v>0.3</v>
      </c>
      <c r="F219" s="221">
        <v>1.18</v>
      </c>
    </row>
    <row r="220" spans="1:6" ht="15">
      <c r="A220" s="225" t="s">
        <v>287</v>
      </c>
      <c r="B220" s="223" t="s">
        <v>288</v>
      </c>
      <c r="C220" s="220" t="s">
        <v>7543</v>
      </c>
      <c r="D220" s="221">
        <v>0.9</v>
      </c>
      <c r="E220" s="221">
        <v>0.6</v>
      </c>
      <c r="F220" s="221">
        <v>1.5</v>
      </c>
    </row>
    <row r="221" spans="1:6" ht="15">
      <c r="A221" s="225" t="s">
        <v>289</v>
      </c>
      <c r="B221" s="223" t="s">
        <v>7566</v>
      </c>
      <c r="C221" s="220"/>
      <c r="D221" s="221"/>
      <c r="E221" s="221"/>
      <c r="F221" s="221"/>
    </row>
    <row r="222" spans="1:6" ht="15">
      <c r="A222" s="225" t="s">
        <v>290</v>
      </c>
      <c r="B222" s="223" t="s">
        <v>7567</v>
      </c>
      <c r="C222" s="220"/>
      <c r="D222" s="221"/>
      <c r="E222" s="221"/>
      <c r="F222" s="221"/>
    </row>
    <row r="223" spans="1:6" ht="15">
      <c r="A223" s="225" t="s">
        <v>291</v>
      </c>
      <c r="B223" s="223" t="s">
        <v>292</v>
      </c>
      <c r="C223" s="220" t="s">
        <v>7549</v>
      </c>
      <c r="D223" s="221"/>
      <c r="E223" s="221">
        <v>159.72</v>
      </c>
      <c r="F223" s="221">
        <v>159.72</v>
      </c>
    </row>
    <row r="224" spans="1:6" ht="15">
      <c r="A224" s="225" t="s">
        <v>293</v>
      </c>
      <c r="B224" s="223" t="s">
        <v>294</v>
      </c>
      <c r="C224" s="220" t="s">
        <v>7549</v>
      </c>
      <c r="D224" s="221"/>
      <c r="E224" s="221">
        <v>290.4</v>
      </c>
      <c r="F224" s="221">
        <v>290.4</v>
      </c>
    </row>
    <row r="225" spans="1:6" ht="15">
      <c r="A225" s="225" t="s">
        <v>295</v>
      </c>
      <c r="B225" s="223" t="s">
        <v>296</v>
      </c>
      <c r="C225" s="220" t="s">
        <v>7543</v>
      </c>
      <c r="D225" s="221"/>
      <c r="E225" s="221">
        <v>21.78</v>
      </c>
      <c r="F225" s="221">
        <v>21.78</v>
      </c>
    </row>
    <row r="226" spans="1:6" ht="27.75">
      <c r="A226" s="225" t="s">
        <v>297</v>
      </c>
      <c r="B226" s="223" t="s">
        <v>7149</v>
      </c>
      <c r="C226" s="220" t="s">
        <v>7549</v>
      </c>
      <c r="D226" s="221">
        <v>406.38</v>
      </c>
      <c r="E226" s="221">
        <v>87.12</v>
      </c>
      <c r="F226" s="221">
        <v>493.5</v>
      </c>
    </row>
    <row r="227" spans="1:6" ht="15">
      <c r="A227" s="225" t="s">
        <v>298</v>
      </c>
      <c r="B227" s="223" t="s">
        <v>299</v>
      </c>
      <c r="C227" s="220" t="s">
        <v>7549</v>
      </c>
      <c r="D227" s="221">
        <v>387.88</v>
      </c>
      <c r="E227" s="221">
        <v>87.12</v>
      </c>
      <c r="F227" s="221">
        <v>475</v>
      </c>
    </row>
    <row r="228" spans="1:6" ht="27.75">
      <c r="A228" s="225" t="s">
        <v>300</v>
      </c>
      <c r="B228" s="223" t="s">
        <v>7150</v>
      </c>
      <c r="C228" s="220" t="s">
        <v>7549</v>
      </c>
      <c r="D228" s="221">
        <v>212.44</v>
      </c>
      <c r="E228" s="221">
        <v>58.08</v>
      </c>
      <c r="F228" s="221">
        <v>270.52</v>
      </c>
    </row>
    <row r="229" spans="1:6" ht="15">
      <c r="A229" s="225" t="s">
        <v>301</v>
      </c>
      <c r="B229" s="223" t="s">
        <v>302</v>
      </c>
      <c r="C229" s="220" t="s">
        <v>7549</v>
      </c>
      <c r="D229" s="221">
        <v>193.94</v>
      </c>
      <c r="E229" s="221">
        <v>58.08</v>
      </c>
      <c r="F229" s="221">
        <v>252.02</v>
      </c>
    </row>
    <row r="230" spans="1:6" ht="27.75">
      <c r="A230" s="225" t="s">
        <v>303</v>
      </c>
      <c r="B230" s="223" t="s">
        <v>7151</v>
      </c>
      <c r="C230" s="220" t="s">
        <v>7543</v>
      </c>
      <c r="D230" s="221">
        <v>20.84</v>
      </c>
      <c r="E230" s="221">
        <v>5.81</v>
      </c>
      <c r="F230" s="221">
        <v>26.65</v>
      </c>
    </row>
    <row r="231" spans="1:6" ht="27.75">
      <c r="A231" s="225" t="s">
        <v>304</v>
      </c>
      <c r="B231" s="223" t="s">
        <v>305</v>
      </c>
      <c r="C231" s="220" t="s">
        <v>7543</v>
      </c>
      <c r="D231" s="221">
        <v>19.4</v>
      </c>
      <c r="E231" s="221">
        <v>5.81</v>
      </c>
      <c r="F231" s="221">
        <v>25.21</v>
      </c>
    </row>
    <row r="232" spans="1:6" ht="27.75">
      <c r="A232" s="225" t="s">
        <v>306</v>
      </c>
      <c r="B232" s="223" t="s">
        <v>7152</v>
      </c>
      <c r="C232" s="220" t="s">
        <v>7549</v>
      </c>
      <c r="D232" s="221">
        <v>208.33</v>
      </c>
      <c r="E232" s="221">
        <v>58.08</v>
      </c>
      <c r="F232" s="221">
        <v>266.41</v>
      </c>
    </row>
    <row r="233" spans="1:6" ht="15">
      <c r="A233" s="225" t="s">
        <v>307</v>
      </c>
      <c r="B233" s="223" t="s">
        <v>308</v>
      </c>
      <c r="C233" s="220" t="s">
        <v>7549</v>
      </c>
      <c r="D233" s="221">
        <v>193.94</v>
      </c>
      <c r="E233" s="221">
        <v>58.08</v>
      </c>
      <c r="F233" s="221">
        <v>252.02</v>
      </c>
    </row>
    <row r="234" spans="1:6" ht="15">
      <c r="A234" s="225" t="s">
        <v>309</v>
      </c>
      <c r="B234" s="223" t="s">
        <v>7568</v>
      </c>
      <c r="C234" s="220"/>
      <c r="D234" s="221"/>
      <c r="E234" s="221"/>
      <c r="F234" s="221"/>
    </row>
    <row r="235" spans="1:6" ht="15">
      <c r="A235" s="225" t="s">
        <v>310</v>
      </c>
      <c r="B235" s="223" t="s">
        <v>311</v>
      </c>
      <c r="C235" s="220" t="s">
        <v>7549</v>
      </c>
      <c r="D235" s="221"/>
      <c r="E235" s="221">
        <v>87.12</v>
      </c>
      <c r="F235" s="221">
        <v>87.12</v>
      </c>
    </row>
    <row r="236" spans="1:6" ht="15">
      <c r="A236" s="225" t="s">
        <v>312</v>
      </c>
      <c r="B236" s="223" t="s">
        <v>313</v>
      </c>
      <c r="C236" s="220" t="s">
        <v>7549</v>
      </c>
      <c r="D236" s="221"/>
      <c r="E236" s="221">
        <v>58.08</v>
      </c>
      <c r="F236" s="221">
        <v>58.08</v>
      </c>
    </row>
    <row r="237" spans="1:6" ht="15">
      <c r="A237" s="225" t="s">
        <v>314</v>
      </c>
      <c r="B237" s="223" t="s">
        <v>7569</v>
      </c>
      <c r="C237" s="220"/>
      <c r="D237" s="221"/>
      <c r="E237" s="221"/>
      <c r="F237" s="221"/>
    </row>
    <row r="238" spans="1:6" ht="15">
      <c r="A238" s="225" t="s">
        <v>315</v>
      </c>
      <c r="B238" s="223" t="s">
        <v>316</v>
      </c>
      <c r="C238" s="220" t="s">
        <v>7543</v>
      </c>
      <c r="D238" s="221"/>
      <c r="E238" s="221">
        <v>2.18</v>
      </c>
      <c r="F238" s="221">
        <v>2.18</v>
      </c>
    </row>
    <row r="239" spans="1:6" ht="15">
      <c r="A239" s="225" t="s">
        <v>317</v>
      </c>
      <c r="B239" s="223" t="s">
        <v>318</v>
      </c>
      <c r="C239" s="220" t="s">
        <v>7543</v>
      </c>
      <c r="D239" s="221"/>
      <c r="E239" s="221">
        <v>4.36</v>
      </c>
      <c r="F239" s="221">
        <v>4.36</v>
      </c>
    </row>
    <row r="240" spans="1:6" ht="15">
      <c r="A240" s="225" t="s">
        <v>319</v>
      </c>
      <c r="B240" s="223" t="s">
        <v>320</v>
      </c>
      <c r="C240" s="220" t="s">
        <v>7543</v>
      </c>
      <c r="D240" s="221"/>
      <c r="E240" s="221">
        <v>7.26</v>
      </c>
      <c r="F240" s="221">
        <v>7.26</v>
      </c>
    </row>
    <row r="241" spans="1:6" ht="15">
      <c r="A241" s="225" t="s">
        <v>321</v>
      </c>
      <c r="B241" s="223" t="s">
        <v>7570</v>
      </c>
      <c r="C241" s="220"/>
      <c r="D241" s="221"/>
      <c r="E241" s="221"/>
      <c r="F241" s="221"/>
    </row>
    <row r="242" spans="1:6" ht="15">
      <c r="A242" s="225" t="s">
        <v>322</v>
      </c>
      <c r="B242" s="223" t="s">
        <v>323</v>
      </c>
      <c r="C242" s="220" t="s">
        <v>7543</v>
      </c>
      <c r="D242" s="221"/>
      <c r="E242" s="221">
        <v>8.71</v>
      </c>
      <c r="F242" s="221">
        <v>8.71</v>
      </c>
    </row>
    <row r="243" spans="1:6" ht="15">
      <c r="A243" s="225" t="s">
        <v>324</v>
      </c>
      <c r="B243" s="223" t="s">
        <v>325</v>
      </c>
      <c r="C243" s="220" t="s">
        <v>7543</v>
      </c>
      <c r="D243" s="221"/>
      <c r="E243" s="221">
        <v>7.26</v>
      </c>
      <c r="F243" s="221">
        <v>7.26</v>
      </c>
    </row>
    <row r="244" spans="1:6" ht="27.75">
      <c r="A244" s="225" t="s">
        <v>326</v>
      </c>
      <c r="B244" s="223" t="s">
        <v>327</v>
      </c>
      <c r="C244" s="220" t="s">
        <v>7546</v>
      </c>
      <c r="D244" s="221"/>
      <c r="E244" s="221">
        <v>2.18</v>
      </c>
      <c r="F244" s="221">
        <v>2.18</v>
      </c>
    </row>
    <row r="245" spans="1:6" ht="15">
      <c r="A245" s="225" t="s">
        <v>328</v>
      </c>
      <c r="B245" s="223" t="s">
        <v>7571</v>
      </c>
      <c r="C245" s="220"/>
      <c r="D245" s="221"/>
      <c r="E245" s="221"/>
      <c r="F245" s="221"/>
    </row>
    <row r="246" spans="1:6" ht="15">
      <c r="A246" s="225" t="s">
        <v>329</v>
      </c>
      <c r="B246" s="223" t="s">
        <v>330</v>
      </c>
      <c r="C246" s="220" t="s">
        <v>7543</v>
      </c>
      <c r="D246" s="221"/>
      <c r="E246" s="221">
        <v>5.81</v>
      </c>
      <c r="F246" s="221">
        <v>5.81</v>
      </c>
    </row>
    <row r="247" spans="1:6" ht="15">
      <c r="A247" s="225" t="s">
        <v>331</v>
      </c>
      <c r="B247" s="223" t="s">
        <v>7572</v>
      </c>
      <c r="C247" s="220"/>
      <c r="D247" s="221"/>
      <c r="E247" s="221"/>
      <c r="F247" s="221"/>
    </row>
    <row r="248" spans="1:6" ht="27.75">
      <c r="A248" s="225" t="s">
        <v>332</v>
      </c>
      <c r="B248" s="223" t="s">
        <v>7153</v>
      </c>
      <c r="C248" s="220" t="s">
        <v>7543</v>
      </c>
      <c r="D248" s="221">
        <v>14.84</v>
      </c>
      <c r="E248" s="221">
        <v>7.26</v>
      </c>
      <c r="F248" s="221">
        <v>22.1</v>
      </c>
    </row>
    <row r="249" spans="1:6" ht="27.75">
      <c r="A249" s="225" t="s">
        <v>333</v>
      </c>
      <c r="B249" s="223" t="s">
        <v>334</v>
      </c>
      <c r="C249" s="220" t="s">
        <v>7543</v>
      </c>
      <c r="D249" s="221">
        <v>1.35</v>
      </c>
      <c r="E249" s="221">
        <v>7.26</v>
      </c>
      <c r="F249" s="221">
        <v>8.61</v>
      </c>
    </row>
    <row r="250" spans="1:6" ht="15">
      <c r="A250" s="225" t="s">
        <v>335</v>
      </c>
      <c r="B250" s="223" t="s">
        <v>7573</v>
      </c>
      <c r="C250" s="220"/>
      <c r="D250" s="221"/>
      <c r="E250" s="221"/>
      <c r="F250" s="221"/>
    </row>
    <row r="251" spans="1:6" ht="27.75">
      <c r="A251" s="225" t="s">
        <v>336</v>
      </c>
      <c r="B251" s="223" t="s">
        <v>7154</v>
      </c>
      <c r="C251" s="220" t="s">
        <v>7543</v>
      </c>
      <c r="D251" s="221">
        <v>21.38</v>
      </c>
      <c r="E251" s="221">
        <v>2.9</v>
      </c>
      <c r="F251" s="221">
        <v>24.28</v>
      </c>
    </row>
    <row r="252" spans="1:6" ht="27.75">
      <c r="A252" s="225" t="s">
        <v>337</v>
      </c>
      <c r="B252" s="223" t="s">
        <v>338</v>
      </c>
      <c r="C252" s="220" t="s">
        <v>7543</v>
      </c>
      <c r="D252" s="221">
        <v>19.4</v>
      </c>
      <c r="E252" s="221">
        <v>2.9</v>
      </c>
      <c r="F252" s="221">
        <v>22.3</v>
      </c>
    </row>
    <row r="253" spans="1:6" ht="27.75">
      <c r="A253" s="225" t="s">
        <v>339</v>
      </c>
      <c r="B253" s="223" t="s">
        <v>7155</v>
      </c>
      <c r="C253" s="220" t="s">
        <v>7543</v>
      </c>
      <c r="D253" s="221">
        <v>8.51</v>
      </c>
      <c r="E253" s="221">
        <v>1.02</v>
      </c>
      <c r="F253" s="221">
        <v>9.53</v>
      </c>
    </row>
    <row r="254" spans="1:6" ht="15">
      <c r="A254" s="225" t="s">
        <v>340</v>
      </c>
      <c r="B254" s="223" t="s">
        <v>341</v>
      </c>
      <c r="C254" s="220" t="s">
        <v>7543</v>
      </c>
      <c r="D254" s="221">
        <v>6.26</v>
      </c>
      <c r="E254" s="221">
        <v>1.02</v>
      </c>
      <c r="F254" s="221">
        <v>7.28</v>
      </c>
    </row>
    <row r="255" spans="1:6" ht="27.75">
      <c r="A255" s="225" t="s">
        <v>342</v>
      </c>
      <c r="B255" s="223" t="s">
        <v>7156</v>
      </c>
      <c r="C255" s="220" t="s">
        <v>7543</v>
      </c>
      <c r="D255" s="221">
        <v>11.45</v>
      </c>
      <c r="E255" s="221">
        <v>0.44</v>
      </c>
      <c r="F255" s="221">
        <v>11.89</v>
      </c>
    </row>
    <row r="256" spans="1:6" ht="15">
      <c r="A256" s="225" t="s">
        <v>343</v>
      </c>
      <c r="B256" s="223" t="s">
        <v>7574</v>
      </c>
      <c r="C256" s="220"/>
      <c r="D256" s="221"/>
      <c r="E256" s="221"/>
      <c r="F256" s="221"/>
    </row>
    <row r="257" spans="1:6" ht="15">
      <c r="A257" s="225" t="s">
        <v>344</v>
      </c>
      <c r="B257" s="223" t="s">
        <v>345</v>
      </c>
      <c r="C257" s="220" t="s">
        <v>7543</v>
      </c>
      <c r="D257" s="221"/>
      <c r="E257" s="221">
        <v>7.55</v>
      </c>
      <c r="F257" s="221">
        <v>7.55</v>
      </c>
    </row>
    <row r="258" spans="1:6" ht="15">
      <c r="A258" s="225" t="s">
        <v>346</v>
      </c>
      <c r="B258" s="223" t="s">
        <v>347</v>
      </c>
      <c r="C258" s="220" t="s">
        <v>7543</v>
      </c>
      <c r="D258" s="221"/>
      <c r="E258" s="221">
        <v>4.36</v>
      </c>
      <c r="F258" s="221">
        <v>4.36</v>
      </c>
    </row>
    <row r="259" spans="1:6" ht="15">
      <c r="A259" s="225" t="s">
        <v>348</v>
      </c>
      <c r="B259" s="223" t="s">
        <v>349</v>
      </c>
      <c r="C259" s="220" t="s">
        <v>7543</v>
      </c>
      <c r="D259" s="221"/>
      <c r="E259" s="221">
        <v>4.36</v>
      </c>
      <c r="F259" s="221">
        <v>4.36</v>
      </c>
    </row>
    <row r="260" spans="1:6" ht="15">
      <c r="A260" s="225" t="s">
        <v>350</v>
      </c>
      <c r="B260" s="223" t="s">
        <v>351</v>
      </c>
      <c r="C260" s="220" t="s">
        <v>7543</v>
      </c>
      <c r="D260" s="221"/>
      <c r="E260" s="221">
        <v>4.79</v>
      </c>
      <c r="F260" s="221">
        <v>4.79</v>
      </c>
    </row>
    <row r="261" spans="1:6" ht="15">
      <c r="A261" s="225" t="s">
        <v>352</v>
      </c>
      <c r="B261" s="223" t="s">
        <v>7575</v>
      </c>
      <c r="C261" s="220"/>
      <c r="D261" s="221"/>
      <c r="E261" s="221"/>
      <c r="F261" s="221"/>
    </row>
    <row r="262" spans="1:6" ht="15">
      <c r="A262" s="225" t="s">
        <v>353</v>
      </c>
      <c r="B262" s="223" t="s">
        <v>354</v>
      </c>
      <c r="C262" s="220" t="s">
        <v>7543</v>
      </c>
      <c r="D262" s="221"/>
      <c r="E262" s="221">
        <v>11.67</v>
      </c>
      <c r="F262" s="221">
        <v>11.67</v>
      </c>
    </row>
    <row r="263" spans="1:6" ht="15">
      <c r="A263" s="225" t="s">
        <v>355</v>
      </c>
      <c r="B263" s="223" t="s">
        <v>356</v>
      </c>
      <c r="C263" s="220" t="s">
        <v>7543</v>
      </c>
      <c r="D263" s="221"/>
      <c r="E263" s="221">
        <v>14</v>
      </c>
      <c r="F263" s="221">
        <v>14</v>
      </c>
    </row>
    <row r="264" spans="1:6" ht="15">
      <c r="A264" s="225" t="s">
        <v>357</v>
      </c>
      <c r="B264" s="223" t="s">
        <v>358</v>
      </c>
      <c r="C264" s="220" t="s">
        <v>7546</v>
      </c>
      <c r="D264" s="221"/>
      <c r="E264" s="221">
        <v>4.66</v>
      </c>
      <c r="F264" s="221">
        <v>4.66</v>
      </c>
    </row>
    <row r="265" spans="1:6" ht="15">
      <c r="A265" s="225" t="s">
        <v>359</v>
      </c>
      <c r="B265" s="223" t="s">
        <v>7576</v>
      </c>
      <c r="C265" s="220"/>
      <c r="D265" s="221"/>
      <c r="E265" s="221"/>
      <c r="F265" s="221"/>
    </row>
    <row r="266" spans="1:6" ht="15">
      <c r="A266" s="225" t="s">
        <v>360</v>
      </c>
      <c r="B266" s="223" t="s">
        <v>361</v>
      </c>
      <c r="C266" s="220" t="s">
        <v>7546</v>
      </c>
      <c r="D266" s="221">
        <v>0.07</v>
      </c>
      <c r="E266" s="221">
        <v>1.06</v>
      </c>
      <c r="F266" s="221">
        <v>1.13</v>
      </c>
    </row>
    <row r="267" spans="1:6" ht="15">
      <c r="A267" s="225" t="s">
        <v>362</v>
      </c>
      <c r="B267" s="223" t="s">
        <v>363</v>
      </c>
      <c r="C267" s="220" t="s">
        <v>7546</v>
      </c>
      <c r="D267" s="221">
        <v>0.66</v>
      </c>
      <c r="E267" s="221">
        <v>1.06</v>
      </c>
      <c r="F267" s="221">
        <v>1.72</v>
      </c>
    </row>
    <row r="268" spans="1:6" ht="15">
      <c r="A268" s="225" t="s">
        <v>364</v>
      </c>
      <c r="B268" s="223" t="s">
        <v>365</v>
      </c>
      <c r="C268" s="220" t="s">
        <v>7543</v>
      </c>
      <c r="D268" s="221">
        <v>3.31</v>
      </c>
      <c r="E268" s="221">
        <v>8.46</v>
      </c>
      <c r="F268" s="221">
        <v>11.77</v>
      </c>
    </row>
    <row r="269" spans="1:6" ht="15">
      <c r="A269" s="225" t="s">
        <v>366</v>
      </c>
      <c r="B269" s="223" t="s">
        <v>367</v>
      </c>
      <c r="C269" s="220" t="s">
        <v>7543</v>
      </c>
      <c r="D269" s="221">
        <v>0.37</v>
      </c>
      <c r="E269" s="221">
        <v>6.34</v>
      </c>
      <c r="F269" s="221">
        <v>6.71</v>
      </c>
    </row>
    <row r="270" spans="1:6" ht="15">
      <c r="A270" s="225" t="s">
        <v>368</v>
      </c>
      <c r="B270" s="223" t="s">
        <v>369</v>
      </c>
      <c r="C270" s="220" t="s">
        <v>7543</v>
      </c>
      <c r="D270" s="221">
        <v>3.31</v>
      </c>
      <c r="E270" s="221">
        <v>6.34</v>
      </c>
      <c r="F270" s="221">
        <v>9.65</v>
      </c>
    </row>
    <row r="271" spans="1:6" ht="15">
      <c r="A271" s="225" t="s">
        <v>370</v>
      </c>
      <c r="B271" s="223" t="s">
        <v>371</v>
      </c>
      <c r="C271" s="220" t="s">
        <v>7543</v>
      </c>
      <c r="D271" s="221">
        <v>0.37</v>
      </c>
      <c r="E271" s="221">
        <v>4.23</v>
      </c>
      <c r="F271" s="221">
        <v>4.6</v>
      </c>
    </row>
    <row r="272" spans="1:6" ht="15">
      <c r="A272" s="225" t="s">
        <v>7282</v>
      </c>
      <c r="B272" s="223" t="s">
        <v>7577</v>
      </c>
      <c r="C272" s="220"/>
      <c r="D272" s="221"/>
      <c r="E272" s="221"/>
      <c r="F272" s="221"/>
    </row>
    <row r="273" spans="1:6" ht="15">
      <c r="A273" s="225" t="s">
        <v>7283</v>
      </c>
      <c r="B273" s="223" t="s">
        <v>7284</v>
      </c>
      <c r="C273" s="220" t="s">
        <v>7543</v>
      </c>
      <c r="D273" s="221">
        <v>95.04</v>
      </c>
      <c r="E273" s="221"/>
      <c r="F273" s="221">
        <v>95.04</v>
      </c>
    </row>
    <row r="274" spans="1:6" ht="15">
      <c r="A274" s="225" t="s">
        <v>7285</v>
      </c>
      <c r="B274" s="223" t="s">
        <v>7286</v>
      </c>
      <c r="C274" s="220" t="s">
        <v>6583</v>
      </c>
      <c r="D274" s="221">
        <v>2.65</v>
      </c>
      <c r="E274" s="221">
        <v>6.43</v>
      </c>
      <c r="F274" s="221">
        <v>9.08</v>
      </c>
    </row>
    <row r="275" spans="1:6" ht="15">
      <c r="A275" s="225" t="s">
        <v>372</v>
      </c>
      <c r="B275" s="223" t="s">
        <v>7578</v>
      </c>
      <c r="C275" s="220"/>
      <c r="D275" s="221"/>
      <c r="E275" s="221"/>
      <c r="F275" s="221"/>
    </row>
    <row r="276" spans="1:6" ht="15">
      <c r="A276" s="225" t="s">
        <v>373</v>
      </c>
      <c r="B276" s="223" t="s">
        <v>7579</v>
      </c>
      <c r="C276" s="220"/>
      <c r="D276" s="221"/>
      <c r="E276" s="221"/>
      <c r="F276" s="221"/>
    </row>
    <row r="277" spans="1:6" ht="15">
      <c r="A277" s="225" t="s">
        <v>374</v>
      </c>
      <c r="B277" s="223" t="s">
        <v>375</v>
      </c>
      <c r="C277" s="220" t="s">
        <v>7543</v>
      </c>
      <c r="D277" s="221"/>
      <c r="E277" s="221">
        <v>26.46</v>
      </c>
      <c r="F277" s="221">
        <v>26.46</v>
      </c>
    </row>
    <row r="278" spans="1:6" ht="15">
      <c r="A278" s="225" t="s">
        <v>376</v>
      </c>
      <c r="B278" s="223" t="s">
        <v>377</v>
      </c>
      <c r="C278" s="220" t="s">
        <v>7543</v>
      </c>
      <c r="D278" s="221"/>
      <c r="E278" s="221">
        <v>22.93</v>
      </c>
      <c r="F278" s="221">
        <v>22.93</v>
      </c>
    </row>
    <row r="279" spans="1:6" ht="15">
      <c r="A279" s="225" t="s">
        <v>378</v>
      </c>
      <c r="B279" s="223" t="s">
        <v>379</v>
      </c>
      <c r="C279" s="220" t="s">
        <v>7543</v>
      </c>
      <c r="D279" s="221"/>
      <c r="E279" s="221">
        <v>14.11</v>
      </c>
      <c r="F279" s="221">
        <v>14.11</v>
      </c>
    </row>
    <row r="280" spans="1:6" ht="15">
      <c r="A280" s="225" t="s">
        <v>380</v>
      </c>
      <c r="B280" s="223" t="s">
        <v>381</v>
      </c>
      <c r="C280" s="220" t="s">
        <v>7543</v>
      </c>
      <c r="D280" s="221">
        <v>2.29</v>
      </c>
      <c r="E280" s="221">
        <v>0.49</v>
      </c>
      <c r="F280" s="221">
        <v>2.78</v>
      </c>
    </row>
    <row r="281" spans="1:6" ht="15">
      <c r="A281" s="225" t="s">
        <v>382</v>
      </c>
      <c r="B281" s="223" t="s">
        <v>383</v>
      </c>
      <c r="C281" s="220" t="s">
        <v>7546</v>
      </c>
      <c r="D281" s="221"/>
      <c r="E281" s="221">
        <v>3.06</v>
      </c>
      <c r="F281" s="221">
        <v>3.06</v>
      </c>
    </row>
    <row r="282" spans="1:6" ht="15">
      <c r="A282" s="225" t="s">
        <v>384</v>
      </c>
      <c r="B282" s="223" t="s">
        <v>385</v>
      </c>
      <c r="C282" s="220" t="s">
        <v>7546</v>
      </c>
      <c r="D282" s="221"/>
      <c r="E282" s="221">
        <v>9</v>
      </c>
      <c r="F282" s="221">
        <v>9</v>
      </c>
    </row>
    <row r="283" spans="1:6" ht="15">
      <c r="A283" s="225" t="s">
        <v>386</v>
      </c>
      <c r="B283" s="223" t="s">
        <v>7580</v>
      </c>
      <c r="C283" s="220"/>
      <c r="D283" s="221"/>
      <c r="E283" s="221"/>
      <c r="F283" s="221"/>
    </row>
    <row r="284" spans="1:6" ht="15">
      <c r="A284" s="225" t="s">
        <v>387</v>
      </c>
      <c r="B284" s="223" t="s">
        <v>388</v>
      </c>
      <c r="C284" s="220" t="s">
        <v>7546</v>
      </c>
      <c r="D284" s="221"/>
      <c r="E284" s="221">
        <v>0.97</v>
      </c>
      <c r="F284" s="221">
        <v>0.97</v>
      </c>
    </row>
    <row r="285" spans="1:6" ht="15">
      <c r="A285" s="225" t="s">
        <v>389</v>
      </c>
      <c r="B285" s="223" t="s">
        <v>390</v>
      </c>
      <c r="C285" s="220" t="s">
        <v>7546</v>
      </c>
      <c r="D285" s="221"/>
      <c r="E285" s="221">
        <v>3.21</v>
      </c>
      <c r="F285" s="221">
        <v>3.21</v>
      </c>
    </row>
    <row r="286" spans="1:6" ht="15">
      <c r="A286" s="225" t="s">
        <v>391</v>
      </c>
      <c r="B286" s="223" t="s">
        <v>392</v>
      </c>
      <c r="C286" s="220" t="s">
        <v>7543</v>
      </c>
      <c r="D286" s="221"/>
      <c r="E286" s="221">
        <v>17.69</v>
      </c>
      <c r="F286" s="221">
        <v>17.69</v>
      </c>
    </row>
    <row r="287" spans="1:6" ht="15">
      <c r="A287" s="225" t="s">
        <v>393</v>
      </c>
      <c r="B287" s="223" t="s">
        <v>394</v>
      </c>
      <c r="C287" s="220" t="s">
        <v>7543</v>
      </c>
      <c r="D287" s="221"/>
      <c r="E287" s="221">
        <v>14.47</v>
      </c>
      <c r="F287" s="221">
        <v>14.47</v>
      </c>
    </row>
    <row r="288" spans="1:6" ht="15">
      <c r="A288" s="225" t="s">
        <v>395</v>
      </c>
      <c r="B288" s="223" t="s">
        <v>396</v>
      </c>
      <c r="C288" s="220" t="s">
        <v>7543</v>
      </c>
      <c r="D288" s="221"/>
      <c r="E288" s="221">
        <v>12.87</v>
      </c>
      <c r="F288" s="221">
        <v>12.87</v>
      </c>
    </row>
    <row r="289" spans="1:6" ht="15">
      <c r="A289" s="225" t="s">
        <v>397</v>
      </c>
      <c r="B289" s="223" t="s">
        <v>398</v>
      </c>
      <c r="C289" s="220" t="s">
        <v>7543</v>
      </c>
      <c r="D289" s="221"/>
      <c r="E289" s="221">
        <v>9.65</v>
      </c>
      <c r="F289" s="221">
        <v>9.65</v>
      </c>
    </row>
    <row r="290" spans="1:6" ht="15">
      <c r="A290" s="225" t="s">
        <v>399</v>
      </c>
      <c r="B290" s="223" t="s">
        <v>400</v>
      </c>
      <c r="C290" s="220" t="s">
        <v>7581</v>
      </c>
      <c r="D290" s="221">
        <v>1.91</v>
      </c>
      <c r="E290" s="221"/>
      <c r="F290" s="221">
        <v>1.91</v>
      </c>
    </row>
    <row r="291" spans="1:6" ht="15">
      <c r="A291" s="225" t="s">
        <v>401</v>
      </c>
      <c r="B291" s="223" t="s">
        <v>7582</v>
      </c>
      <c r="C291" s="220"/>
      <c r="D291" s="221"/>
      <c r="E291" s="221"/>
      <c r="F291" s="221"/>
    </row>
    <row r="292" spans="1:6" ht="15">
      <c r="A292" s="225" t="s">
        <v>402</v>
      </c>
      <c r="B292" s="223" t="s">
        <v>403</v>
      </c>
      <c r="C292" s="220" t="s">
        <v>7543</v>
      </c>
      <c r="D292" s="221"/>
      <c r="E292" s="221">
        <v>11.62</v>
      </c>
      <c r="F292" s="221">
        <v>11.62</v>
      </c>
    </row>
    <row r="293" spans="1:6" ht="15">
      <c r="A293" s="225" t="s">
        <v>404</v>
      </c>
      <c r="B293" s="223" t="s">
        <v>405</v>
      </c>
      <c r="C293" s="220" t="s">
        <v>7543</v>
      </c>
      <c r="D293" s="221"/>
      <c r="E293" s="221">
        <v>5.81</v>
      </c>
      <c r="F293" s="221">
        <v>5.81</v>
      </c>
    </row>
    <row r="294" spans="1:6" ht="15">
      <c r="A294" s="225" t="s">
        <v>406</v>
      </c>
      <c r="B294" s="223" t="s">
        <v>407</v>
      </c>
      <c r="C294" s="220" t="s">
        <v>7546</v>
      </c>
      <c r="D294" s="221"/>
      <c r="E294" s="221">
        <v>4.36</v>
      </c>
      <c r="F294" s="221">
        <v>4.36</v>
      </c>
    </row>
    <row r="295" spans="1:6" ht="15">
      <c r="A295" s="225" t="s">
        <v>408</v>
      </c>
      <c r="B295" s="223" t="s">
        <v>409</v>
      </c>
      <c r="C295" s="220" t="s">
        <v>7546</v>
      </c>
      <c r="D295" s="221"/>
      <c r="E295" s="221">
        <v>7.26</v>
      </c>
      <c r="F295" s="221">
        <v>7.26</v>
      </c>
    </row>
    <row r="296" spans="1:6" ht="15">
      <c r="A296" s="225" t="s">
        <v>410</v>
      </c>
      <c r="B296" s="223" t="s">
        <v>411</v>
      </c>
      <c r="C296" s="220" t="s">
        <v>7543</v>
      </c>
      <c r="D296" s="221"/>
      <c r="E296" s="221">
        <v>8.82</v>
      </c>
      <c r="F296" s="221">
        <v>8.82</v>
      </c>
    </row>
    <row r="297" spans="1:6" ht="15">
      <c r="A297" s="225" t="s">
        <v>412</v>
      </c>
      <c r="B297" s="223" t="s">
        <v>7583</v>
      </c>
      <c r="C297" s="220"/>
      <c r="D297" s="221"/>
      <c r="E297" s="221"/>
      <c r="F297" s="221"/>
    </row>
    <row r="298" spans="1:6" ht="15">
      <c r="A298" s="225" t="s">
        <v>413</v>
      </c>
      <c r="B298" s="223" t="s">
        <v>414</v>
      </c>
      <c r="C298" s="220" t="s">
        <v>7543</v>
      </c>
      <c r="D298" s="221"/>
      <c r="E298" s="221">
        <v>31.04</v>
      </c>
      <c r="F298" s="221">
        <v>31.04</v>
      </c>
    </row>
    <row r="299" spans="1:6" ht="15">
      <c r="A299" s="225" t="s">
        <v>415</v>
      </c>
      <c r="B299" s="223" t="s">
        <v>416</v>
      </c>
      <c r="C299" s="220" t="s">
        <v>7543</v>
      </c>
      <c r="D299" s="221"/>
      <c r="E299" s="221">
        <v>18.88</v>
      </c>
      <c r="F299" s="221">
        <v>18.88</v>
      </c>
    </row>
    <row r="300" spans="1:6" ht="15">
      <c r="A300" s="225" t="s">
        <v>417</v>
      </c>
      <c r="B300" s="223" t="s">
        <v>418</v>
      </c>
      <c r="C300" s="220" t="s">
        <v>7546</v>
      </c>
      <c r="D300" s="221"/>
      <c r="E300" s="221">
        <v>13.07</v>
      </c>
      <c r="F300" s="221">
        <v>13.07</v>
      </c>
    </row>
    <row r="301" spans="1:6" ht="15">
      <c r="A301" s="225" t="s">
        <v>419</v>
      </c>
      <c r="B301" s="223" t="s">
        <v>420</v>
      </c>
      <c r="C301" s="220" t="s">
        <v>7546</v>
      </c>
      <c r="D301" s="221"/>
      <c r="E301" s="221">
        <v>14.52</v>
      </c>
      <c r="F301" s="221">
        <v>14.52</v>
      </c>
    </row>
    <row r="302" spans="1:6" ht="15">
      <c r="A302" s="225" t="s">
        <v>421</v>
      </c>
      <c r="B302" s="223" t="s">
        <v>422</v>
      </c>
      <c r="C302" s="220" t="s">
        <v>7546</v>
      </c>
      <c r="D302" s="221"/>
      <c r="E302" s="221">
        <v>11.62</v>
      </c>
      <c r="F302" s="221">
        <v>11.62</v>
      </c>
    </row>
    <row r="303" spans="1:6" ht="15">
      <c r="A303" s="225" t="s">
        <v>423</v>
      </c>
      <c r="B303" s="223" t="s">
        <v>7584</v>
      </c>
      <c r="C303" s="220"/>
      <c r="D303" s="221"/>
      <c r="E303" s="221"/>
      <c r="F303" s="221"/>
    </row>
    <row r="304" spans="1:6" ht="15">
      <c r="A304" s="225" t="s">
        <v>424</v>
      </c>
      <c r="B304" s="223" t="s">
        <v>425</v>
      </c>
      <c r="C304" s="220" t="s">
        <v>7543</v>
      </c>
      <c r="D304" s="221"/>
      <c r="E304" s="221">
        <v>40.71</v>
      </c>
      <c r="F304" s="221">
        <v>40.71</v>
      </c>
    </row>
    <row r="305" spans="1:6" ht="15">
      <c r="A305" s="225" t="s">
        <v>426</v>
      </c>
      <c r="B305" s="223" t="s">
        <v>427</v>
      </c>
      <c r="C305" s="220" t="s">
        <v>7543</v>
      </c>
      <c r="D305" s="221"/>
      <c r="E305" s="221">
        <v>8.71</v>
      </c>
      <c r="F305" s="221">
        <v>8.71</v>
      </c>
    </row>
    <row r="306" spans="1:6" ht="15">
      <c r="A306" s="225" t="s">
        <v>428</v>
      </c>
      <c r="B306" s="223" t="s">
        <v>429</v>
      </c>
      <c r="C306" s="220" t="s">
        <v>7543</v>
      </c>
      <c r="D306" s="221"/>
      <c r="E306" s="221">
        <v>11.25</v>
      </c>
      <c r="F306" s="221">
        <v>11.25</v>
      </c>
    </row>
    <row r="307" spans="1:6" ht="15">
      <c r="A307" s="225" t="s">
        <v>430</v>
      </c>
      <c r="B307" s="223" t="s">
        <v>431</v>
      </c>
      <c r="C307" s="220" t="s">
        <v>7543</v>
      </c>
      <c r="D307" s="221"/>
      <c r="E307" s="221">
        <v>19.29</v>
      </c>
      <c r="F307" s="221">
        <v>19.29</v>
      </c>
    </row>
    <row r="308" spans="1:6" ht="15">
      <c r="A308" s="225" t="s">
        <v>432</v>
      </c>
      <c r="B308" s="223" t="s">
        <v>433</v>
      </c>
      <c r="C308" s="220" t="s">
        <v>7546</v>
      </c>
      <c r="D308" s="221"/>
      <c r="E308" s="221">
        <v>9.65</v>
      </c>
      <c r="F308" s="221">
        <v>9.65</v>
      </c>
    </row>
    <row r="309" spans="1:6" ht="15">
      <c r="A309" s="225" t="s">
        <v>434</v>
      </c>
      <c r="B309" s="223" t="s">
        <v>435</v>
      </c>
      <c r="C309" s="220" t="s">
        <v>7546</v>
      </c>
      <c r="D309" s="221"/>
      <c r="E309" s="221">
        <v>2.18</v>
      </c>
      <c r="F309" s="221">
        <v>2.18</v>
      </c>
    </row>
    <row r="310" spans="1:6" ht="15">
      <c r="A310" s="225" t="s">
        <v>436</v>
      </c>
      <c r="B310" s="223" t="s">
        <v>7585</v>
      </c>
      <c r="C310" s="220"/>
      <c r="D310" s="221"/>
      <c r="E310" s="221"/>
      <c r="F310" s="221"/>
    </row>
    <row r="311" spans="1:6" ht="15">
      <c r="A311" s="225" t="s">
        <v>437</v>
      </c>
      <c r="B311" s="223" t="s">
        <v>438</v>
      </c>
      <c r="C311" s="220" t="s">
        <v>7543</v>
      </c>
      <c r="D311" s="221"/>
      <c r="E311" s="221">
        <v>40.71</v>
      </c>
      <c r="F311" s="221">
        <v>40.71</v>
      </c>
    </row>
    <row r="312" spans="1:6" ht="15">
      <c r="A312" s="225" t="s">
        <v>439</v>
      </c>
      <c r="B312" s="223" t="s">
        <v>440</v>
      </c>
      <c r="C312" s="220" t="s">
        <v>7543</v>
      </c>
      <c r="D312" s="221"/>
      <c r="E312" s="221">
        <v>3.21</v>
      </c>
      <c r="F312" s="221">
        <v>3.21</v>
      </c>
    </row>
    <row r="313" spans="1:6" ht="15">
      <c r="A313" s="225" t="s">
        <v>441</v>
      </c>
      <c r="B313" s="223" t="s">
        <v>442</v>
      </c>
      <c r="C313" s="220" t="s">
        <v>7546</v>
      </c>
      <c r="D313" s="221"/>
      <c r="E313" s="221">
        <v>2.99</v>
      </c>
      <c r="F313" s="221">
        <v>2.99</v>
      </c>
    </row>
    <row r="314" spans="1:6" ht="15">
      <c r="A314" s="225" t="s">
        <v>443</v>
      </c>
      <c r="B314" s="223" t="s">
        <v>444</v>
      </c>
      <c r="C314" s="220" t="s">
        <v>7546</v>
      </c>
      <c r="D314" s="221"/>
      <c r="E314" s="221">
        <v>0.73</v>
      </c>
      <c r="F314" s="221">
        <v>0.73</v>
      </c>
    </row>
    <row r="315" spans="1:6" ht="15">
      <c r="A315" s="225" t="s">
        <v>445</v>
      </c>
      <c r="B315" s="223" t="s">
        <v>446</v>
      </c>
      <c r="C315" s="220" t="s">
        <v>7543</v>
      </c>
      <c r="D315" s="221"/>
      <c r="E315" s="221">
        <v>36.11</v>
      </c>
      <c r="F315" s="221">
        <v>36.11</v>
      </c>
    </row>
    <row r="316" spans="1:6" ht="15">
      <c r="A316" s="225" t="s">
        <v>447</v>
      </c>
      <c r="B316" s="223" t="s">
        <v>7586</v>
      </c>
      <c r="C316" s="220"/>
      <c r="D316" s="221"/>
      <c r="E316" s="221"/>
      <c r="F316" s="221"/>
    </row>
    <row r="317" spans="1:6" ht="15">
      <c r="A317" s="225" t="s">
        <v>448</v>
      </c>
      <c r="B317" s="223" t="s">
        <v>449</v>
      </c>
      <c r="C317" s="220" t="s">
        <v>7543</v>
      </c>
      <c r="D317" s="221"/>
      <c r="E317" s="221">
        <v>9.01</v>
      </c>
      <c r="F317" s="221">
        <v>9.01</v>
      </c>
    </row>
    <row r="318" spans="1:6" ht="15">
      <c r="A318" s="225" t="s">
        <v>450</v>
      </c>
      <c r="B318" s="223" t="s">
        <v>451</v>
      </c>
      <c r="C318" s="220" t="s">
        <v>7543</v>
      </c>
      <c r="D318" s="221"/>
      <c r="E318" s="221">
        <v>4.83</v>
      </c>
      <c r="F318" s="221">
        <v>4.83</v>
      </c>
    </row>
    <row r="319" spans="1:6" ht="15">
      <c r="A319" s="225" t="s">
        <v>452</v>
      </c>
      <c r="B319" s="223" t="s">
        <v>7157</v>
      </c>
      <c r="C319" s="220" t="s">
        <v>7543</v>
      </c>
      <c r="D319" s="221"/>
      <c r="E319" s="221">
        <v>3.63</v>
      </c>
      <c r="F319" s="221">
        <v>3.63</v>
      </c>
    </row>
    <row r="320" spans="1:6" ht="15">
      <c r="A320" s="225" t="s">
        <v>453</v>
      </c>
      <c r="B320" s="223" t="s">
        <v>7587</v>
      </c>
      <c r="C320" s="220"/>
      <c r="D320" s="221"/>
      <c r="E320" s="221"/>
      <c r="F320" s="221"/>
    </row>
    <row r="321" spans="1:6" ht="15">
      <c r="A321" s="225" t="s">
        <v>454</v>
      </c>
      <c r="B321" s="223" t="s">
        <v>455</v>
      </c>
      <c r="C321" s="220" t="s">
        <v>6583</v>
      </c>
      <c r="D321" s="221"/>
      <c r="E321" s="221">
        <v>16.08</v>
      </c>
      <c r="F321" s="221">
        <v>16.08</v>
      </c>
    </row>
    <row r="322" spans="1:6" ht="15">
      <c r="A322" s="225" t="s">
        <v>456</v>
      </c>
      <c r="B322" s="223" t="s">
        <v>457</v>
      </c>
      <c r="C322" s="220" t="s">
        <v>7546</v>
      </c>
      <c r="D322" s="221"/>
      <c r="E322" s="221">
        <v>1.23</v>
      </c>
      <c r="F322" s="221">
        <v>1.23</v>
      </c>
    </row>
    <row r="323" spans="1:6" ht="15">
      <c r="A323" s="225" t="s">
        <v>458</v>
      </c>
      <c r="B323" s="223" t="s">
        <v>459</v>
      </c>
      <c r="C323" s="220" t="s">
        <v>7546</v>
      </c>
      <c r="D323" s="221"/>
      <c r="E323" s="221">
        <v>9.65</v>
      </c>
      <c r="F323" s="221">
        <v>9.65</v>
      </c>
    </row>
    <row r="324" spans="1:6" ht="15">
      <c r="A324" s="225" t="s">
        <v>460</v>
      </c>
      <c r="B324" s="223" t="s">
        <v>6660</v>
      </c>
      <c r="C324" s="220" t="s">
        <v>7543</v>
      </c>
      <c r="D324" s="221"/>
      <c r="E324" s="221">
        <v>4.36</v>
      </c>
      <c r="F324" s="221">
        <v>4.36</v>
      </c>
    </row>
    <row r="325" spans="1:6" ht="15">
      <c r="A325" s="225" t="s">
        <v>6661</v>
      </c>
      <c r="B325" s="223" t="s">
        <v>6662</v>
      </c>
      <c r="C325" s="220" t="s">
        <v>7543</v>
      </c>
      <c r="D325" s="221"/>
      <c r="E325" s="221">
        <v>14.47</v>
      </c>
      <c r="F325" s="221">
        <v>14.47</v>
      </c>
    </row>
    <row r="326" spans="1:6" ht="15">
      <c r="A326" s="225" t="s">
        <v>461</v>
      </c>
      <c r="B326" s="223" t="s">
        <v>7588</v>
      </c>
      <c r="C326" s="220"/>
      <c r="D326" s="221"/>
      <c r="E326" s="221"/>
      <c r="F326" s="221"/>
    </row>
    <row r="327" spans="1:6" ht="15">
      <c r="A327" s="225" t="s">
        <v>462</v>
      </c>
      <c r="B327" s="223" t="s">
        <v>463</v>
      </c>
      <c r="C327" s="220" t="s">
        <v>7543</v>
      </c>
      <c r="D327" s="221"/>
      <c r="E327" s="221">
        <v>22.51</v>
      </c>
      <c r="F327" s="221">
        <v>22.51</v>
      </c>
    </row>
    <row r="328" spans="1:6" ht="15">
      <c r="A328" s="225" t="s">
        <v>464</v>
      </c>
      <c r="B328" s="223" t="s">
        <v>465</v>
      </c>
      <c r="C328" s="220" t="s">
        <v>6583</v>
      </c>
      <c r="D328" s="221"/>
      <c r="E328" s="221">
        <v>19.26</v>
      </c>
      <c r="F328" s="221">
        <v>19.26</v>
      </c>
    </row>
    <row r="329" spans="1:6" ht="15">
      <c r="A329" s="225" t="s">
        <v>466</v>
      </c>
      <c r="B329" s="223" t="s">
        <v>467</v>
      </c>
      <c r="C329" s="220" t="s">
        <v>7546</v>
      </c>
      <c r="D329" s="221"/>
      <c r="E329" s="221">
        <v>7.71</v>
      </c>
      <c r="F329" s="221">
        <v>7.71</v>
      </c>
    </row>
    <row r="330" spans="1:6" ht="15">
      <c r="A330" s="225" t="s">
        <v>468</v>
      </c>
      <c r="B330" s="223" t="s">
        <v>469</v>
      </c>
      <c r="C330" s="220" t="s">
        <v>7546</v>
      </c>
      <c r="D330" s="221"/>
      <c r="E330" s="221">
        <v>5.29</v>
      </c>
      <c r="F330" s="221">
        <v>5.29</v>
      </c>
    </row>
    <row r="331" spans="1:6" ht="15">
      <c r="A331" s="225" t="s">
        <v>470</v>
      </c>
      <c r="B331" s="223" t="s">
        <v>471</v>
      </c>
      <c r="C331" s="220" t="s">
        <v>7543</v>
      </c>
      <c r="D331" s="221"/>
      <c r="E331" s="221">
        <v>22.51</v>
      </c>
      <c r="F331" s="221">
        <v>22.51</v>
      </c>
    </row>
    <row r="332" spans="1:6" ht="15">
      <c r="A332" s="225" t="s">
        <v>472</v>
      </c>
      <c r="B332" s="223" t="s">
        <v>473</v>
      </c>
      <c r="C332" s="220" t="s">
        <v>7546</v>
      </c>
      <c r="D332" s="221"/>
      <c r="E332" s="221">
        <v>25.73</v>
      </c>
      <c r="F332" s="221">
        <v>25.73</v>
      </c>
    </row>
    <row r="333" spans="1:6" ht="15">
      <c r="A333" s="225" t="s">
        <v>474</v>
      </c>
      <c r="B333" s="223" t="s">
        <v>475</v>
      </c>
      <c r="C333" s="220" t="s">
        <v>6583</v>
      </c>
      <c r="D333" s="221"/>
      <c r="E333" s="221">
        <v>18.88</v>
      </c>
      <c r="F333" s="221">
        <v>18.88</v>
      </c>
    </row>
    <row r="334" spans="1:6" ht="15">
      <c r="A334" s="225" t="s">
        <v>476</v>
      </c>
      <c r="B334" s="223" t="s">
        <v>477</v>
      </c>
      <c r="C334" s="220" t="s">
        <v>7543</v>
      </c>
      <c r="D334" s="221"/>
      <c r="E334" s="221">
        <v>3.06</v>
      </c>
      <c r="F334" s="221">
        <v>3.06</v>
      </c>
    </row>
    <row r="335" spans="1:6" ht="15">
      <c r="A335" s="225" t="s">
        <v>478</v>
      </c>
      <c r="B335" s="223" t="s">
        <v>7589</v>
      </c>
      <c r="C335" s="220"/>
      <c r="D335" s="221"/>
      <c r="E335" s="221"/>
      <c r="F335" s="221"/>
    </row>
    <row r="336" spans="1:6" ht="15">
      <c r="A336" s="225" t="s">
        <v>479</v>
      </c>
      <c r="B336" s="223" t="s">
        <v>480</v>
      </c>
      <c r="C336" s="220" t="s">
        <v>6583</v>
      </c>
      <c r="D336" s="221"/>
      <c r="E336" s="221">
        <v>8.82</v>
      </c>
      <c r="F336" s="221">
        <v>8.82</v>
      </c>
    </row>
    <row r="337" spans="1:6" ht="15">
      <c r="A337" s="225" t="s">
        <v>481</v>
      </c>
      <c r="B337" s="223" t="s">
        <v>482</v>
      </c>
      <c r="C337" s="220" t="s">
        <v>6583</v>
      </c>
      <c r="D337" s="221"/>
      <c r="E337" s="221">
        <v>3.53</v>
      </c>
      <c r="F337" s="221">
        <v>3.53</v>
      </c>
    </row>
    <row r="338" spans="1:6" ht="15">
      <c r="A338" s="225" t="s">
        <v>483</v>
      </c>
      <c r="B338" s="223" t="s">
        <v>484</v>
      </c>
      <c r="C338" s="220" t="s">
        <v>6583</v>
      </c>
      <c r="D338" s="221"/>
      <c r="E338" s="221">
        <v>1.76</v>
      </c>
      <c r="F338" s="221">
        <v>1.76</v>
      </c>
    </row>
    <row r="339" spans="1:6" ht="15">
      <c r="A339" s="225" t="s">
        <v>485</v>
      </c>
      <c r="B339" s="223" t="s">
        <v>486</v>
      </c>
      <c r="C339" s="220" t="s">
        <v>6583</v>
      </c>
      <c r="D339" s="221"/>
      <c r="E339" s="221">
        <v>14.39</v>
      </c>
      <c r="F339" s="221">
        <v>14.39</v>
      </c>
    </row>
    <row r="340" spans="1:6" ht="15">
      <c r="A340" s="225" t="s">
        <v>487</v>
      </c>
      <c r="B340" s="223" t="s">
        <v>7590</v>
      </c>
      <c r="C340" s="220"/>
      <c r="D340" s="221"/>
      <c r="E340" s="221"/>
      <c r="F340" s="221"/>
    </row>
    <row r="341" spans="1:6" ht="15">
      <c r="A341" s="225" t="s">
        <v>488</v>
      </c>
      <c r="B341" s="223" t="s">
        <v>489</v>
      </c>
      <c r="C341" s="220" t="s">
        <v>6583</v>
      </c>
      <c r="D341" s="221"/>
      <c r="E341" s="221">
        <v>32.81</v>
      </c>
      <c r="F341" s="221">
        <v>32.81</v>
      </c>
    </row>
    <row r="342" spans="1:6" ht="15">
      <c r="A342" s="225" t="s">
        <v>490</v>
      </c>
      <c r="B342" s="223" t="s">
        <v>491</v>
      </c>
      <c r="C342" s="220" t="s">
        <v>7543</v>
      </c>
      <c r="D342" s="221"/>
      <c r="E342" s="221">
        <v>45.03</v>
      </c>
      <c r="F342" s="221">
        <v>45.03</v>
      </c>
    </row>
    <row r="343" spans="1:6" ht="15">
      <c r="A343" s="225" t="s">
        <v>492</v>
      </c>
      <c r="B343" s="223" t="s">
        <v>493</v>
      </c>
      <c r="C343" s="220" t="s">
        <v>6583</v>
      </c>
      <c r="D343" s="221"/>
      <c r="E343" s="221">
        <v>10.58</v>
      </c>
      <c r="F343" s="221">
        <v>10.58</v>
      </c>
    </row>
    <row r="344" spans="1:6" ht="15">
      <c r="A344" s="225" t="s">
        <v>494</v>
      </c>
      <c r="B344" s="223" t="s">
        <v>495</v>
      </c>
      <c r="C344" s="220" t="s">
        <v>6583</v>
      </c>
      <c r="D344" s="221"/>
      <c r="E344" s="221">
        <v>4.41</v>
      </c>
      <c r="F344" s="221">
        <v>4.41</v>
      </c>
    </row>
    <row r="345" spans="1:6" ht="15">
      <c r="A345" s="225" t="s">
        <v>496</v>
      </c>
      <c r="B345" s="223" t="s">
        <v>497</v>
      </c>
      <c r="C345" s="220" t="s">
        <v>6583</v>
      </c>
      <c r="D345" s="221"/>
      <c r="E345" s="221">
        <v>41.63</v>
      </c>
      <c r="F345" s="221">
        <v>41.63</v>
      </c>
    </row>
    <row r="346" spans="1:6" ht="15">
      <c r="A346" s="225" t="s">
        <v>498</v>
      </c>
      <c r="B346" s="223" t="s">
        <v>499</v>
      </c>
      <c r="C346" s="220" t="s">
        <v>6583</v>
      </c>
      <c r="D346" s="221"/>
      <c r="E346" s="221">
        <v>24.06</v>
      </c>
      <c r="F346" s="221">
        <v>24.06</v>
      </c>
    </row>
    <row r="347" spans="1:6" ht="15">
      <c r="A347" s="225" t="s">
        <v>500</v>
      </c>
      <c r="B347" s="223" t="s">
        <v>501</v>
      </c>
      <c r="C347" s="220" t="s">
        <v>6583</v>
      </c>
      <c r="D347" s="221"/>
      <c r="E347" s="221">
        <v>24.06</v>
      </c>
      <c r="F347" s="221">
        <v>24.06</v>
      </c>
    </row>
    <row r="348" spans="1:6" ht="15">
      <c r="A348" s="225" t="s">
        <v>502</v>
      </c>
      <c r="B348" s="223" t="s">
        <v>503</v>
      </c>
      <c r="C348" s="220" t="s">
        <v>6583</v>
      </c>
      <c r="D348" s="221"/>
      <c r="E348" s="221">
        <v>5.69</v>
      </c>
      <c r="F348" s="221">
        <v>5.69</v>
      </c>
    </row>
    <row r="349" spans="1:6" ht="15">
      <c r="A349" s="225" t="s">
        <v>504</v>
      </c>
      <c r="B349" s="223" t="s">
        <v>505</v>
      </c>
      <c r="C349" s="220" t="s">
        <v>6583</v>
      </c>
      <c r="D349" s="221"/>
      <c r="E349" s="221">
        <v>8.75</v>
      </c>
      <c r="F349" s="221">
        <v>8.75</v>
      </c>
    </row>
    <row r="350" spans="1:6" ht="15">
      <c r="A350" s="225" t="s">
        <v>506</v>
      </c>
      <c r="B350" s="223" t="s">
        <v>507</v>
      </c>
      <c r="C350" s="220" t="s">
        <v>6583</v>
      </c>
      <c r="D350" s="221"/>
      <c r="E350" s="221">
        <v>16.62</v>
      </c>
      <c r="F350" s="221">
        <v>16.62</v>
      </c>
    </row>
    <row r="351" spans="1:6" ht="15">
      <c r="A351" s="225" t="s">
        <v>508</v>
      </c>
      <c r="B351" s="223" t="s">
        <v>7591</v>
      </c>
      <c r="C351" s="220"/>
      <c r="D351" s="221"/>
      <c r="E351" s="221"/>
      <c r="F351" s="221"/>
    </row>
    <row r="352" spans="1:6" ht="15">
      <c r="A352" s="225" t="s">
        <v>509</v>
      </c>
      <c r="B352" s="223" t="s">
        <v>510</v>
      </c>
      <c r="C352" s="220" t="s">
        <v>6583</v>
      </c>
      <c r="D352" s="221"/>
      <c r="E352" s="221">
        <v>69.2</v>
      </c>
      <c r="F352" s="221">
        <v>69.2</v>
      </c>
    </row>
    <row r="353" spans="1:6" ht="15">
      <c r="A353" s="225" t="s">
        <v>511</v>
      </c>
      <c r="B353" s="223" t="s">
        <v>512</v>
      </c>
      <c r="C353" s="220" t="s">
        <v>6583</v>
      </c>
      <c r="D353" s="221"/>
      <c r="E353" s="221">
        <v>54.59</v>
      </c>
      <c r="F353" s="221">
        <v>54.59</v>
      </c>
    </row>
    <row r="354" spans="1:6" ht="15">
      <c r="A354" s="225" t="s">
        <v>513</v>
      </c>
      <c r="B354" s="223" t="s">
        <v>7592</v>
      </c>
      <c r="C354" s="220"/>
      <c r="D354" s="221"/>
      <c r="E354" s="221"/>
      <c r="F354" s="221"/>
    </row>
    <row r="355" spans="1:6" ht="15">
      <c r="A355" s="225" t="s">
        <v>514</v>
      </c>
      <c r="B355" s="223" t="s">
        <v>515</v>
      </c>
      <c r="C355" s="220" t="s">
        <v>7543</v>
      </c>
      <c r="D355" s="221"/>
      <c r="E355" s="221">
        <v>4.36</v>
      </c>
      <c r="F355" s="221">
        <v>4.36</v>
      </c>
    </row>
    <row r="356" spans="1:6" ht="15">
      <c r="A356" s="225" t="s">
        <v>516</v>
      </c>
      <c r="B356" s="223" t="s">
        <v>517</v>
      </c>
      <c r="C356" s="220" t="s">
        <v>7543</v>
      </c>
      <c r="D356" s="221"/>
      <c r="E356" s="221">
        <v>0.73</v>
      </c>
      <c r="F356" s="221">
        <v>0.73</v>
      </c>
    </row>
    <row r="357" spans="1:6" ht="15">
      <c r="A357" s="225" t="s">
        <v>518</v>
      </c>
      <c r="B357" s="223" t="s">
        <v>7593</v>
      </c>
      <c r="C357" s="220"/>
      <c r="D357" s="221"/>
      <c r="E357" s="221"/>
      <c r="F357" s="221"/>
    </row>
    <row r="358" spans="1:6" ht="15">
      <c r="A358" s="225" t="s">
        <v>519</v>
      </c>
      <c r="B358" s="223" t="s">
        <v>520</v>
      </c>
      <c r="C358" s="220" t="s">
        <v>7543</v>
      </c>
      <c r="D358" s="221"/>
      <c r="E358" s="221">
        <v>10.94</v>
      </c>
      <c r="F358" s="221">
        <v>10.94</v>
      </c>
    </row>
    <row r="359" spans="1:6" ht="15">
      <c r="A359" s="225" t="s">
        <v>521</v>
      </c>
      <c r="B359" s="223" t="s">
        <v>522</v>
      </c>
      <c r="C359" s="220" t="s">
        <v>7543</v>
      </c>
      <c r="D359" s="221"/>
      <c r="E359" s="221">
        <v>32.16</v>
      </c>
      <c r="F359" s="221">
        <v>32.16</v>
      </c>
    </row>
    <row r="360" spans="1:6" ht="15">
      <c r="A360" s="225" t="s">
        <v>523</v>
      </c>
      <c r="B360" s="223" t="s">
        <v>7594</v>
      </c>
      <c r="C360" s="220"/>
      <c r="D360" s="221"/>
      <c r="E360" s="221"/>
      <c r="F360" s="221"/>
    </row>
    <row r="361" spans="1:6" ht="15">
      <c r="A361" s="225" t="s">
        <v>524</v>
      </c>
      <c r="B361" s="223" t="s">
        <v>525</v>
      </c>
      <c r="C361" s="220" t="s">
        <v>6583</v>
      </c>
      <c r="D361" s="221"/>
      <c r="E361" s="221">
        <v>14.56</v>
      </c>
      <c r="F361" s="221">
        <v>14.56</v>
      </c>
    </row>
    <row r="362" spans="1:6" ht="15">
      <c r="A362" s="225" t="s">
        <v>526</v>
      </c>
      <c r="B362" s="223" t="s">
        <v>527</v>
      </c>
      <c r="C362" s="220" t="s">
        <v>6583</v>
      </c>
      <c r="D362" s="221"/>
      <c r="E362" s="221">
        <v>54.59</v>
      </c>
      <c r="F362" s="221">
        <v>54.59</v>
      </c>
    </row>
    <row r="363" spans="1:6" ht="15">
      <c r="A363" s="225" t="s">
        <v>528</v>
      </c>
      <c r="B363" s="223" t="s">
        <v>529</v>
      </c>
      <c r="C363" s="220" t="s">
        <v>6583</v>
      </c>
      <c r="D363" s="221"/>
      <c r="E363" s="221">
        <v>18.2</v>
      </c>
      <c r="F363" s="221">
        <v>18.2</v>
      </c>
    </row>
    <row r="364" spans="1:6" ht="15">
      <c r="A364" s="225" t="s">
        <v>530</v>
      </c>
      <c r="B364" s="223" t="s">
        <v>531</v>
      </c>
      <c r="C364" s="220" t="s">
        <v>7546</v>
      </c>
      <c r="D364" s="221"/>
      <c r="E364" s="221">
        <v>14.56</v>
      </c>
      <c r="F364" s="221">
        <v>14.56</v>
      </c>
    </row>
    <row r="365" spans="1:6" ht="15">
      <c r="A365" s="225" t="s">
        <v>532</v>
      </c>
      <c r="B365" s="223" t="s">
        <v>533</v>
      </c>
      <c r="C365" s="220" t="s">
        <v>6583</v>
      </c>
      <c r="D365" s="221"/>
      <c r="E365" s="221">
        <v>5.46</v>
      </c>
      <c r="F365" s="221">
        <v>5.46</v>
      </c>
    </row>
    <row r="366" spans="1:6" ht="15">
      <c r="A366" s="225" t="s">
        <v>534</v>
      </c>
      <c r="B366" s="223" t="s">
        <v>7287</v>
      </c>
      <c r="C366" s="220" t="s">
        <v>6583</v>
      </c>
      <c r="D366" s="221"/>
      <c r="E366" s="221">
        <v>5.46</v>
      </c>
      <c r="F366" s="221">
        <v>5.46</v>
      </c>
    </row>
    <row r="367" spans="1:6" ht="15">
      <c r="A367" s="225" t="s">
        <v>535</v>
      </c>
      <c r="B367" s="223" t="s">
        <v>536</v>
      </c>
      <c r="C367" s="220" t="s">
        <v>6583</v>
      </c>
      <c r="D367" s="221"/>
      <c r="E367" s="221">
        <v>36.39</v>
      </c>
      <c r="F367" s="221">
        <v>36.39</v>
      </c>
    </row>
    <row r="368" spans="1:6" ht="15">
      <c r="A368" s="225" t="s">
        <v>537</v>
      </c>
      <c r="B368" s="223" t="s">
        <v>538</v>
      </c>
      <c r="C368" s="220" t="s">
        <v>6583</v>
      </c>
      <c r="D368" s="221"/>
      <c r="E368" s="221">
        <v>18.2</v>
      </c>
      <c r="F368" s="221">
        <v>18.2</v>
      </c>
    </row>
    <row r="369" spans="1:6" ht="15">
      <c r="A369" s="225" t="s">
        <v>539</v>
      </c>
      <c r="B369" s="223" t="s">
        <v>540</v>
      </c>
      <c r="C369" s="220" t="s">
        <v>6583</v>
      </c>
      <c r="D369" s="221"/>
      <c r="E369" s="221">
        <v>16.37</v>
      </c>
      <c r="F369" s="221">
        <v>16.37</v>
      </c>
    </row>
    <row r="370" spans="1:6" ht="15">
      <c r="A370" s="225" t="s">
        <v>541</v>
      </c>
      <c r="B370" s="223" t="s">
        <v>542</v>
      </c>
      <c r="C370" s="220" t="s">
        <v>6583</v>
      </c>
      <c r="D370" s="221"/>
      <c r="E370" s="221">
        <v>14.56</v>
      </c>
      <c r="F370" s="221">
        <v>14.56</v>
      </c>
    </row>
    <row r="371" spans="1:6" ht="15">
      <c r="A371" s="225" t="s">
        <v>543</v>
      </c>
      <c r="B371" s="223" t="s">
        <v>544</v>
      </c>
      <c r="C371" s="220" t="s">
        <v>6583</v>
      </c>
      <c r="D371" s="221"/>
      <c r="E371" s="221">
        <v>14.56</v>
      </c>
      <c r="F371" s="221">
        <v>14.56</v>
      </c>
    </row>
    <row r="372" spans="1:6" ht="15">
      <c r="A372" s="225" t="s">
        <v>545</v>
      </c>
      <c r="B372" s="223" t="s">
        <v>546</v>
      </c>
      <c r="C372" s="220" t="s">
        <v>6583</v>
      </c>
      <c r="D372" s="221"/>
      <c r="E372" s="221">
        <v>10.92</v>
      </c>
      <c r="F372" s="221">
        <v>10.92</v>
      </c>
    </row>
    <row r="373" spans="1:6" ht="15">
      <c r="A373" s="225" t="s">
        <v>547</v>
      </c>
      <c r="B373" s="223" t="s">
        <v>7595</v>
      </c>
      <c r="C373" s="220"/>
      <c r="D373" s="221"/>
      <c r="E373" s="221"/>
      <c r="F373" s="221"/>
    </row>
    <row r="374" spans="1:6" ht="15">
      <c r="A374" s="225" t="s">
        <v>548</v>
      </c>
      <c r="B374" s="223" t="s">
        <v>549</v>
      </c>
      <c r="C374" s="220" t="s">
        <v>6583</v>
      </c>
      <c r="D374" s="221"/>
      <c r="E374" s="221">
        <v>9.1</v>
      </c>
      <c r="F374" s="221">
        <v>9.1</v>
      </c>
    </row>
    <row r="375" spans="1:6" ht="15">
      <c r="A375" s="225" t="s">
        <v>550</v>
      </c>
      <c r="B375" s="223" t="s">
        <v>551</v>
      </c>
      <c r="C375" s="220" t="s">
        <v>7546</v>
      </c>
      <c r="D375" s="221"/>
      <c r="E375" s="221">
        <v>12.73</v>
      </c>
      <c r="F375" s="221">
        <v>12.73</v>
      </c>
    </row>
    <row r="376" spans="1:6" ht="15">
      <c r="A376" s="225" t="s">
        <v>552</v>
      </c>
      <c r="B376" s="223" t="s">
        <v>553</v>
      </c>
      <c r="C376" s="220" t="s">
        <v>6583</v>
      </c>
      <c r="D376" s="221"/>
      <c r="E376" s="221">
        <v>181.95</v>
      </c>
      <c r="F376" s="221">
        <v>181.95</v>
      </c>
    </row>
    <row r="377" spans="1:6" ht="15">
      <c r="A377" s="225" t="s">
        <v>554</v>
      </c>
      <c r="B377" s="223" t="s">
        <v>555</v>
      </c>
      <c r="C377" s="220" t="s">
        <v>6583</v>
      </c>
      <c r="D377" s="221"/>
      <c r="E377" s="221">
        <v>145.56</v>
      </c>
      <c r="F377" s="221">
        <v>145.56</v>
      </c>
    </row>
    <row r="378" spans="1:6" ht="15">
      <c r="A378" s="225" t="s">
        <v>556</v>
      </c>
      <c r="B378" s="223" t="s">
        <v>557</v>
      </c>
      <c r="C378" s="220" t="s">
        <v>6583</v>
      </c>
      <c r="D378" s="221"/>
      <c r="E378" s="221">
        <v>72.78</v>
      </c>
      <c r="F378" s="221">
        <v>72.78</v>
      </c>
    </row>
    <row r="379" spans="1:6" ht="15">
      <c r="A379" s="225" t="s">
        <v>558</v>
      </c>
      <c r="B379" s="223" t="s">
        <v>559</v>
      </c>
      <c r="C379" s="220" t="s">
        <v>6583</v>
      </c>
      <c r="D379" s="221"/>
      <c r="E379" s="221">
        <v>39.98</v>
      </c>
      <c r="F379" s="221">
        <v>39.98</v>
      </c>
    </row>
    <row r="380" spans="1:6" ht="15">
      <c r="A380" s="225" t="s">
        <v>560</v>
      </c>
      <c r="B380" s="223" t="s">
        <v>561</v>
      </c>
      <c r="C380" s="220" t="s">
        <v>6583</v>
      </c>
      <c r="D380" s="221"/>
      <c r="E380" s="221">
        <v>5.47</v>
      </c>
      <c r="F380" s="221">
        <v>5.47</v>
      </c>
    </row>
    <row r="381" spans="1:6" ht="15">
      <c r="A381" s="225" t="s">
        <v>562</v>
      </c>
      <c r="B381" s="223" t="s">
        <v>563</v>
      </c>
      <c r="C381" s="220" t="s">
        <v>6583</v>
      </c>
      <c r="D381" s="221"/>
      <c r="E381" s="221">
        <v>6.56</v>
      </c>
      <c r="F381" s="221">
        <v>6.56</v>
      </c>
    </row>
    <row r="382" spans="1:6" ht="15">
      <c r="A382" s="225" t="s">
        <v>564</v>
      </c>
      <c r="B382" s="223" t="s">
        <v>565</v>
      </c>
      <c r="C382" s="220" t="s">
        <v>6583</v>
      </c>
      <c r="D382" s="221"/>
      <c r="E382" s="221">
        <v>39.98</v>
      </c>
      <c r="F382" s="221">
        <v>39.98</v>
      </c>
    </row>
    <row r="383" spans="1:6" ht="15">
      <c r="A383" s="225" t="s">
        <v>566</v>
      </c>
      <c r="B383" s="223" t="s">
        <v>567</v>
      </c>
      <c r="C383" s="220" t="s">
        <v>7546</v>
      </c>
      <c r="D383" s="221"/>
      <c r="E383" s="221">
        <v>9.1</v>
      </c>
      <c r="F383" s="221">
        <v>9.1</v>
      </c>
    </row>
    <row r="384" spans="1:6" ht="15">
      <c r="A384" s="225" t="s">
        <v>568</v>
      </c>
      <c r="B384" s="223" t="s">
        <v>569</v>
      </c>
      <c r="C384" s="220" t="s">
        <v>6583</v>
      </c>
      <c r="D384" s="221"/>
      <c r="E384" s="221">
        <v>18.2</v>
      </c>
      <c r="F384" s="221">
        <v>18.2</v>
      </c>
    </row>
    <row r="385" spans="1:6" ht="15">
      <c r="A385" s="225" t="s">
        <v>570</v>
      </c>
      <c r="B385" s="223" t="s">
        <v>571</v>
      </c>
      <c r="C385" s="220" t="s">
        <v>6583</v>
      </c>
      <c r="D385" s="221"/>
      <c r="E385" s="221">
        <v>14.56</v>
      </c>
      <c r="F385" s="221">
        <v>14.56</v>
      </c>
    </row>
    <row r="386" spans="1:6" ht="15">
      <c r="A386" s="225" t="s">
        <v>572</v>
      </c>
      <c r="B386" s="223" t="s">
        <v>7288</v>
      </c>
      <c r="C386" s="220" t="s">
        <v>6583</v>
      </c>
      <c r="D386" s="221"/>
      <c r="E386" s="221">
        <v>21.83</v>
      </c>
      <c r="F386" s="221">
        <v>21.83</v>
      </c>
    </row>
    <row r="387" spans="1:6" ht="15">
      <c r="A387" s="225" t="s">
        <v>573</v>
      </c>
      <c r="B387" s="223" t="s">
        <v>574</v>
      </c>
      <c r="C387" s="220" t="s">
        <v>6583</v>
      </c>
      <c r="D387" s="221"/>
      <c r="E387" s="221">
        <v>18.2</v>
      </c>
      <c r="F387" s="221">
        <v>18.2</v>
      </c>
    </row>
    <row r="388" spans="1:6" ht="15">
      <c r="A388" s="225" t="s">
        <v>575</v>
      </c>
      <c r="B388" s="223" t="s">
        <v>576</v>
      </c>
      <c r="C388" s="220" t="s">
        <v>6583</v>
      </c>
      <c r="D388" s="221"/>
      <c r="E388" s="221">
        <v>36.39</v>
      </c>
      <c r="F388" s="221">
        <v>36.39</v>
      </c>
    </row>
    <row r="389" spans="1:6" ht="15">
      <c r="A389" s="225" t="s">
        <v>577</v>
      </c>
      <c r="B389" s="223" t="s">
        <v>578</v>
      </c>
      <c r="C389" s="220" t="s">
        <v>6583</v>
      </c>
      <c r="D389" s="221"/>
      <c r="E389" s="221">
        <v>54.59</v>
      </c>
      <c r="F389" s="221">
        <v>54.59</v>
      </c>
    </row>
    <row r="390" spans="1:6" ht="15">
      <c r="A390" s="225" t="s">
        <v>579</v>
      </c>
      <c r="B390" s="223" t="s">
        <v>580</v>
      </c>
      <c r="C390" s="220" t="s">
        <v>6583</v>
      </c>
      <c r="D390" s="221"/>
      <c r="E390" s="221">
        <v>101.82</v>
      </c>
      <c r="F390" s="221">
        <v>101.82</v>
      </c>
    </row>
    <row r="391" spans="1:6" ht="15">
      <c r="A391" s="225" t="s">
        <v>581</v>
      </c>
      <c r="B391" s="223" t="s">
        <v>582</v>
      </c>
      <c r="C391" s="220" t="s">
        <v>6583</v>
      </c>
      <c r="D391" s="221"/>
      <c r="E391" s="221">
        <v>27.29</v>
      </c>
      <c r="F391" s="221">
        <v>27.29</v>
      </c>
    </row>
    <row r="392" spans="1:6" ht="15">
      <c r="A392" s="225" t="s">
        <v>583</v>
      </c>
      <c r="B392" s="223" t="s">
        <v>584</v>
      </c>
      <c r="C392" s="220" t="s">
        <v>6583</v>
      </c>
      <c r="D392" s="221"/>
      <c r="E392" s="221">
        <v>7.26</v>
      </c>
      <c r="F392" s="221">
        <v>7.26</v>
      </c>
    </row>
    <row r="393" spans="1:6" ht="15">
      <c r="A393" s="225" t="s">
        <v>585</v>
      </c>
      <c r="B393" s="223" t="s">
        <v>586</v>
      </c>
      <c r="C393" s="220" t="s">
        <v>6583</v>
      </c>
      <c r="D393" s="221"/>
      <c r="E393" s="221">
        <v>14.57</v>
      </c>
      <c r="F393" s="221">
        <v>14.57</v>
      </c>
    </row>
    <row r="394" spans="1:6" ht="15">
      <c r="A394" s="225" t="s">
        <v>587</v>
      </c>
      <c r="B394" s="223" t="s">
        <v>588</v>
      </c>
      <c r="C394" s="220" t="s">
        <v>7546</v>
      </c>
      <c r="D394" s="221"/>
      <c r="E394" s="221">
        <v>4.36</v>
      </c>
      <c r="F394" s="221">
        <v>4.36</v>
      </c>
    </row>
    <row r="395" spans="1:6" ht="15">
      <c r="A395" s="225" t="s">
        <v>589</v>
      </c>
      <c r="B395" s="223" t="s">
        <v>590</v>
      </c>
      <c r="C395" s="220" t="s">
        <v>7546</v>
      </c>
      <c r="D395" s="221"/>
      <c r="E395" s="221">
        <v>2.18</v>
      </c>
      <c r="F395" s="221">
        <v>2.18</v>
      </c>
    </row>
    <row r="396" spans="1:6" ht="15">
      <c r="A396" s="225" t="s">
        <v>591</v>
      </c>
      <c r="B396" s="223" t="s">
        <v>592</v>
      </c>
      <c r="C396" s="220" t="s">
        <v>7546</v>
      </c>
      <c r="D396" s="221"/>
      <c r="E396" s="221">
        <v>3.64</v>
      </c>
      <c r="F396" s="221">
        <v>3.64</v>
      </c>
    </row>
    <row r="397" spans="1:6" ht="15">
      <c r="A397" s="225" t="s">
        <v>593</v>
      </c>
      <c r="B397" s="223" t="s">
        <v>594</v>
      </c>
      <c r="C397" s="220" t="s">
        <v>7546</v>
      </c>
      <c r="D397" s="221"/>
      <c r="E397" s="221">
        <v>1.82</v>
      </c>
      <c r="F397" s="221">
        <v>1.82</v>
      </c>
    </row>
    <row r="398" spans="1:6" ht="15">
      <c r="A398" s="225" t="s">
        <v>595</v>
      </c>
      <c r="B398" s="223" t="s">
        <v>596</v>
      </c>
      <c r="C398" s="220" t="s">
        <v>7546</v>
      </c>
      <c r="D398" s="221"/>
      <c r="E398" s="221">
        <v>25.46</v>
      </c>
      <c r="F398" s="221">
        <v>25.46</v>
      </c>
    </row>
    <row r="399" spans="1:6" ht="15">
      <c r="A399" s="225" t="s">
        <v>597</v>
      </c>
      <c r="B399" s="223" t="s">
        <v>598</v>
      </c>
      <c r="C399" s="220" t="s">
        <v>7546</v>
      </c>
      <c r="D399" s="221"/>
      <c r="E399" s="221">
        <v>7.27</v>
      </c>
      <c r="F399" s="221">
        <v>7.27</v>
      </c>
    </row>
    <row r="400" spans="1:6" ht="15">
      <c r="A400" s="225" t="s">
        <v>599</v>
      </c>
      <c r="B400" s="223" t="s">
        <v>600</v>
      </c>
      <c r="C400" s="220" t="s">
        <v>6583</v>
      </c>
      <c r="D400" s="221"/>
      <c r="E400" s="221">
        <v>36.39</v>
      </c>
      <c r="F400" s="221">
        <v>36.39</v>
      </c>
    </row>
    <row r="401" spans="1:6" ht="15">
      <c r="A401" s="225" t="s">
        <v>601</v>
      </c>
      <c r="B401" s="223" t="s">
        <v>602</v>
      </c>
      <c r="C401" s="220" t="s">
        <v>6583</v>
      </c>
      <c r="D401" s="221"/>
      <c r="E401" s="221">
        <v>7.27</v>
      </c>
      <c r="F401" s="221">
        <v>7.27</v>
      </c>
    </row>
    <row r="402" spans="1:6" ht="15">
      <c r="A402" s="225" t="s">
        <v>603</v>
      </c>
      <c r="B402" s="223" t="s">
        <v>604</v>
      </c>
      <c r="C402" s="220" t="s">
        <v>6583</v>
      </c>
      <c r="D402" s="221"/>
      <c r="E402" s="221">
        <v>54.59</v>
      </c>
      <c r="F402" s="221">
        <v>54.59</v>
      </c>
    </row>
    <row r="403" spans="1:6" ht="15">
      <c r="A403" s="225" t="s">
        <v>605</v>
      </c>
      <c r="B403" s="223" t="s">
        <v>606</v>
      </c>
      <c r="C403" s="220" t="s">
        <v>6583</v>
      </c>
      <c r="D403" s="221"/>
      <c r="E403" s="221">
        <v>76.37</v>
      </c>
      <c r="F403" s="221">
        <v>76.37</v>
      </c>
    </row>
    <row r="404" spans="1:6" ht="15">
      <c r="A404" s="225" t="s">
        <v>607</v>
      </c>
      <c r="B404" s="223" t="s">
        <v>7596</v>
      </c>
      <c r="C404" s="220"/>
      <c r="D404" s="221"/>
      <c r="E404" s="221"/>
      <c r="F404" s="221"/>
    </row>
    <row r="405" spans="1:6" ht="15">
      <c r="A405" s="225" t="s">
        <v>608</v>
      </c>
      <c r="B405" s="223" t="s">
        <v>609</v>
      </c>
      <c r="C405" s="220" t="s">
        <v>6583</v>
      </c>
      <c r="D405" s="221"/>
      <c r="E405" s="221">
        <v>149.86</v>
      </c>
      <c r="F405" s="221">
        <v>149.86</v>
      </c>
    </row>
    <row r="406" spans="1:6" ht="15">
      <c r="A406" s="225" t="s">
        <v>610</v>
      </c>
      <c r="B406" s="223" t="s">
        <v>611</v>
      </c>
      <c r="C406" s="220" t="s">
        <v>6583</v>
      </c>
      <c r="D406" s="221"/>
      <c r="E406" s="221">
        <v>36.39</v>
      </c>
      <c r="F406" s="221">
        <v>36.39</v>
      </c>
    </row>
    <row r="407" spans="1:6" ht="15">
      <c r="A407" s="225" t="s">
        <v>612</v>
      </c>
      <c r="B407" s="223" t="s">
        <v>613</v>
      </c>
      <c r="C407" s="220" t="s">
        <v>6583</v>
      </c>
      <c r="D407" s="221"/>
      <c r="E407" s="221">
        <v>9.1</v>
      </c>
      <c r="F407" s="221">
        <v>9.1</v>
      </c>
    </row>
    <row r="408" spans="1:6" ht="15">
      <c r="A408" s="225" t="s">
        <v>614</v>
      </c>
      <c r="B408" s="223" t="s">
        <v>615</v>
      </c>
      <c r="C408" s="220" t="s">
        <v>7543</v>
      </c>
      <c r="D408" s="221"/>
      <c r="E408" s="221">
        <v>36.39</v>
      </c>
      <c r="F408" s="221">
        <v>36.39</v>
      </c>
    </row>
    <row r="409" spans="1:6" ht="15">
      <c r="A409" s="225" t="s">
        <v>616</v>
      </c>
      <c r="B409" s="223" t="s">
        <v>617</v>
      </c>
      <c r="C409" s="220" t="s">
        <v>6583</v>
      </c>
      <c r="D409" s="221"/>
      <c r="E409" s="221">
        <v>7.27</v>
      </c>
      <c r="F409" s="221">
        <v>7.27</v>
      </c>
    </row>
    <row r="410" spans="1:6" ht="15">
      <c r="A410" s="225" t="s">
        <v>618</v>
      </c>
      <c r="B410" s="223" t="s">
        <v>619</v>
      </c>
      <c r="C410" s="220" t="s">
        <v>6583</v>
      </c>
      <c r="D410" s="221"/>
      <c r="E410" s="221">
        <v>14.56</v>
      </c>
      <c r="F410" s="221">
        <v>14.56</v>
      </c>
    </row>
    <row r="411" spans="1:6" ht="15">
      <c r="A411" s="225" t="s">
        <v>620</v>
      </c>
      <c r="B411" s="223" t="s">
        <v>621</v>
      </c>
      <c r="C411" s="220" t="s">
        <v>6583</v>
      </c>
      <c r="D411" s="221"/>
      <c r="E411" s="221">
        <v>3.64</v>
      </c>
      <c r="F411" s="221">
        <v>3.64</v>
      </c>
    </row>
    <row r="412" spans="1:6" ht="15">
      <c r="A412" s="225" t="s">
        <v>622</v>
      </c>
      <c r="B412" s="223" t="s">
        <v>623</v>
      </c>
      <c r="C412" s="220" t="s">
        <v>6583</v>
      </c>
      <c r="D412" s="221"/>
      <c r="E412" s="221">
        <v>5.46</v>
      </c>
      <c r="F412" s="221">
        <v>5.46</v>
      </c>
    </row>
    <row r="413" spans="1:6" ht="15">
      <c r="A413" s="225" t="s">
        <v>624</v>
      </c>
      <c r="B413" s="223" t="s">
        <v>625</v>
      </c>
      <c r="C413" s="220" t="s">
        <v>6583</v>
      </c>
      <c r="D413" s="221"/>
      <c r="E413" s="221">
        <v>9.1</v>
      </c>
      <c r="F413" s="221">
        <v>9.1</v>
      </c>
    </row>
    <row r="414" spans="1:6" ht="15">
      <c r="A414" s="225" t="s">
        <v>7158</v>
      </c>
      <c r="B414" s="223" t="s">
        <v>7159</v>
      </c>
      <c r="C414" s="220" t="s">
        <v>6583</v>
      </c>
      <c r="D414" s="221"/>
      <c r="E414" s="221">
        <v>9.1</v>
      </c>
      <c r="F414" s="221">
        <v>9.1</v>
      </c>
    </row>
    <row r="415" spans="1:6" ht="15">
      <c r="A415" s="225" t="s">
        <v>626</v>
      </c>
      <c r="B415" s="223" t="s">
        <v>7597</v>
      </c>
      <c r="C415" s="220"/>
      <c r="D415" s="221"/>
      <c r="E415" s="221"/>
      <c r="F415" s="221"/>
    </row>
    <row r="416" spans="1:6" ht="15">
      <c r="A416" s="225" t="s">
        <v>627</v>
      </c>
      <c r="B416" s="223" t="s">
        <v>628</v>
      </c>
      <c r="C416" s="220" t="s">
        <v>6583</v>
      </c>
      <c r="D416" s="221"/>
      <c r="E416" s="221">
        <v>25.46</v>
      </c>
      <c r="F416" s="221">
        <v>25.46</v>
      </c>
    </row>
    <row r="417" spans="1:6" ht="15">
      <c r="A417" s="225" t="s">
        <v>629</v>
      </c>
      <c r="B417" s="223" t="s">
        <v>630</v>
      </c>
      <c r="C417" s="220" t="s">
        <v>6583</v>
      </c>
      <c r="D417" s="221"/>
      <c r="E417" s="221">
        <v>2.9</v>
      </c>
      <c r="F417" s="221">
        <v>2.9</v>
      </c>
    </row>
    <row r="418" spans="1:6" ht="15">
      <c r="A418" s="225" t="s">
        <v>631</v>
      </c>
      <c r="B418" s="223" t="s">
        <v>632</v>
      </c>
      <c r="C418" s="220" t="s">
        <v>6583</v>
      </c>
      <c r="D418" s="221"/>
      <c r="E418" s="221">
        <v>36.39</v>
      </c>
      <c r="F418" s="221">
        <v>36.39</v>
      </c>
    </row>
    <row r="419" spans="1:6" ht="15">
      <c r="A419" s="225" t="s">
        <v>633</v>
      </c>
      <c r="B419" s="223" t="s">
        <v>634</v>
      </c>
      <c r="C419" s="220" t="s">
        <v>6583</v>
      </c>
      <c r="D419" s="221"/>
      <c r="E419" s="221">
        <v>18.2</v>
      </c>
      <c r="F419" s="221">
        <v>18.2</v>
      </c>
    </row>
    <row r="420" spans="1:6" ht="15">
      <c r="A420" s="225" t="s">
        <v>635</v>
      </c>
      <c r="B420" s="223" t="s">
        <v>636</v>
      </c>
      <c r="C420" s="220" t="s">
        <v>6583</v>
      </c>
      <c r="D420" s="221"/>
      <c r="E420" s="221">
        <v>14.52</v>
      </c>
      <c r="F420" s="221">
        <v>14.52</v>
      </c>
    </row>
    <row r="421" spans="1:6" ht="15">
      <c r="A421" s="225" t="s">
        <v>637</v>
      </c>
      <c r="B421" s="223" t="s">
        <v>638</v>
      </c>
      <c r="C421" s="220" t="s">
        <v>6583</v>
      </c>
      <c r="D421" s="221"/>
      <c r="E421" s="221">
        <v>50.91</v>
      </c>
      <c r="F421" s="221">
        <v>50.91</v>
      </c>
    </row>
    <row r="422" spans="1:6" ht="15">
      <c r="A422" s="225" t="s">
        <v>639</v>
      </c>
      <c r="B422" s="223" t="s">
        <v>7598</v>
      </c>
      <c r="C422" s="220"/>
      <c r="D422" s="221"/>
      <c r="E422" s="221"/>
      <c r="F422" s="221"/>
    </row>
    <row r="423" spans="1:6" ht="15">
      <c r="A423" s="225" t="s">
        <v>640</v>
      </c>
      <c r="B423" s="223" t="s">
        <v>641</v>
      </c>
      <c r="C423" s="220" t="s">
        <v>7599</v>
      </c>
      <c r="D423" s="221"/>
      <c r="E423" s="221">
        <v>0.58</v>
      </c>
      <c r="F423" s="221">
        <v>0.58</v>
      </c>
    </row>
    <row r="424" spans="1:6" ht="15">
      <c r="A424" s="225" t="s">
        <v>642</v>
      </c>
      <c r="B424" s="223" t="s">
        <v>643</v>
      </c>
      <c r="C424" s="220" t="s">
        <v>6583</v>
      </c>
      <c r="D424" s="221"/>
      <c r="E424" s="221">
        <v>54.59</v>
      </c>
      <c r="F424" s="221">
        <v>54.59</v>
      </c>
    </row>
    <row r="425" spans="1:6" ht="15">
      <c r="A425" s="225" t="s">
        <v>644</v>
      </c>
      <c r="B425" s="223" t="s">
        <v>645</v>
      </c>
      <c r="C425" s="220" t="s">
        <v>6583</v>
      </c>
      <c r="D425" s="221"/>
      <c r="E425" s="221">
        <v>72.78</v>
      </c>
      <c r="F425" s="221">
        <v>72.78</v>
      </c>
    </row>
    <row r="426" spans="1:6" ht="15">
      <c r="A426" s="225" t="s">
        <v>646</v>
      </c>
      <c r="B426" s="223" t="s">
        <v>647</v>
      </c>
      <c r="C426" s="220" t="s">
        <v>7546</v>
      </c>
      <c r="D426" s="221"/>
      <c r="E426" s="221">
        <v>14.56</v>
      </c>
      <c r="F426" s="221">
        <v>14.56</v>
      </c>
    </row>
    <row r="427" spans="1:6" ht="15">
      <c r="A427" s="225" t="s">
        <v>648</v>
      </c>
      <c r="B427" s="223" t="s">
        <v>649</v>
      </c>
      <c r="C427" s="220" t="s">
        <v>7543</v>
      </c>
      <c r="D427" s="221"/>
      <c r="E427" s="221">
        <v>36.39</v>
      </c>
      <c r="F427" s="221">
        <v>36.39</v>
      </c>
    </row>
    <row r="428" spans="1:6" ht="15">
      <c r="A428" s="225" t="s">
        <v>650</v>
      </c>
      <c r="B428" s="223" t="s">
        <v>651</v>
      </c>
      <c r="C428" s="220" t="s">
        <v>6583</v>
      </c>
      <c r="D428" s="221">
        <v>113.75</v>
      </c>
      <c r="E428" s="221">
        <v>101.82</v>
      </c>
      <c r="F428" s="221">
        <v>215.57</v>
      </c>
    </row>
    <row r="429" spans="1:6" ht="15">
      <c r="A429" s="225" t="s">
        <v>652</v>
      </c>
      <c r="B429" s="223" t="s">
        <v>653</v>
      </c>
      <c r="C429" s="220" t="s">
        <v>6583</v>
      </c>
      <c r="D429" s="221">
        <v>113.75</v>
      </c>
      <c r="E429" s="221">
        <v>101.82</v>
      </c>
      <c r="F429" s="221">
        <v>215.57</v>
      </c>
    </row>
    <row r="430" spans="1:6" ht="15">
      <c r="A430" s="225" t="s">
        <v>654</v>
      </c>
      <c r="B430" s="223" t="s">
        <v>655</v>
      </c>
      <c r="C430" s="220" t="s">
        <v>6583</v>
      </c>
      <c r="D430" s="221"/>
      <c r="E430" s="221">
        <v>114.21</v>
      </c>
      <c r="F430" s="221">
        <v>114.21</v>
      </c>
    </row>
    <row r="431" spans="1:6" ht="15">
      <c r="A431" s="225" t="s">
        <v>656</v>
      </c>
      <c r="B431" s="223" t="s">
        <v>657</v>
      </c>
      <c r="C431" s="220" t="s">
        <v>7543</v>
      </c>
      <c r="D431" s="221"/>
      <c r="E431" s="221">
        <v>72.78</v>
      </c>
      <c r="F431" s="221">
        <v>72.78</v>
      </c>
    </row>
    <row r="432" spans="1:6" ht="15">
      <c r="A432" s="225" t="s">
        <v>658</v>
      </c>
      <c r="B432" s="223" t="s">
        <v>659</v>
      </c>
      <c r="C432" s="220" t="s">
        <v>6583</v>
      </c>
      <c r="D432" s="221"/>
      <c r="E432" s="221">
        <v>12.73</v>
      </c>
      <c r="F432" s="221">
        <v>12.73</v>
      </c>
    </row>
    <row r="433" spans="1:6" ht="15">
      <c r="A433" s="225" t="s">
        <v>660</v>
      </c>
      <c r="B433" s="223" t="s">
        <v>661</v>
      </c>
      <c r="C433" s="220" t="s">
        <v>6583</v>
      </c>
      <c r="D433" s="221"/>
      <c r="E433" s="221">
        <v>72.78</v>
      </c>
      <c r="F433" s="221">
        <v>72.78</v>
      </c>
    </row>
    <row r="434" spans="1:6" ht="15">
      <c r="A434" s="225" t="s">
        <v>662</v>
      </c>
      <c r="B434" s="223" t="s">
        <v>663</v>
      </c>
      <c r="C434" s="220" t="s">
        <v>6583</v>
      </c>
      <c r="D434" s="221"/>
      <c r="E434" s="221">
        <v>17.5</v>
      </c>
      <c r="F434" s="221">
        <v>17.5</v>
      </c>
    </row>
    <row r="435" spans="1:6" ht="15">
      <c r="A435" s="225" t="s">
        <v>664</v>
      </c>
      <c r="B435" s="223" t="s">
        <v>665</v>
      </c>
      <c r="C435" s="220" t="s">
        <v>6583</v>
      </c>
      <c r="D435" s="221"/>
      <c r="E435" s="221">
        <v>2.9</v>
      </c>
      <c r="F435" s="221">
        <v>2.9</v>
      </c>
    </row>
    <row r="436" spans="1:6" ht="15">
      <c r="A436" s="225" t="s">
        <v>666</v>
      </c>
      <c r="B436" s="223" t="s">
        <v>667</v>
      </c>
      <c r="C436" s="220" t="s">
        <v>6583</v>
      </c>
      <c r="D436" s="221"/>
      <c r="E436" s="221">
        <v>2.9</v>
      </c>
      <c r="F436" s="221">
        <v>2.9</v>
      </c>
    </row>
    <row r="437" spans="1:6" ht="15">
      <c r="A437" s="225" t="s">
        <v>668</v>
      </c>
      <c r="B437" s="223" t="s">
        <v>669</v>
      </c>
      <c r="C437" s="220" t="s">
        <v>6583</v>
      </c>
      <c r="D437" s="221"/>
      <c r="E437" s="221">
        <v>23.23</v>
      </c>
      <c r="F437" s="221">
        <v>23.23</v>
      </c>
    </row>
    <row r="438" spans="1:6" ht="15">
      <c r="A438" s="225" t="s">
        <v>670</v>
      </c>
      <c r="B438" s="223" t="s">
        <v>7600</v>
      </c>
      <c r="C438" s="220"/>
      <c r="D438" s="221"/>
      <c r="E438" s="221"/>
      <c r="F438" s="221"/>
    </row>
    <row r="439" spans="1:6" ht="15">
      <c r="A439" s="225" t="s">
        <v>671</v>
      </c>
      <c r="B439" s="223" t="s">
        <v>672</v>
      </c>
      <c r="C439" s="220" t="s">
        <v>6583</v>
      </c>
      <c r="D439" s="221"/>
      <c r="E439" s="221">
        <v>3.63</v>
      </c>
      <c r="F439" s="221">
        <v>3.63</v>
      </c>
    </row>
    <row r="440" spans="1:6" ht="15">
      <c r="A440" s="225" t="s">
        <v>673</v>
      </c>
      <c r="B440" s="223" t="s">
        <v>674</v>
      </c>
      <c r="C440" s="220" t="s">
        <v>6583</v>
      </c>
      <c r="D440" s="221"/>
      <c r="E440" s="221">
        <v>251.68</v>
      </c>
      <c r="F440" s="221">
        <v>251.68</v>
      </c>
    </row>
    <row r="441" spans="1:6" ht="15">
      <c r="A441" s="225" t="s">
        <v>675</v>
      </c>
      <c r="B441" s="223" t="s">
        <v>676</v>
      </c>
      <c r="C441" s="220" t="s">
        <v>6583</v>
      </c>
      <c r="D441" s="221"/>
      <c r="E441" s="221">
        <v>23.66</v>
      </c>
      <c r="F441" s="221">
        <v>23.66</v>
      </c>
    </row>
    <row r="442" spans="1:6" ht="15">
      <c r="A442" s="225" t="s">
        <v>677</v>
      </c>
      <c r="B442" s="223" t="s">
        <v>678</v>
      </c>
      <c r="C442" s="220" t="s">
        <v>6583</v>
      </c>
      <c r="D442" s="221">
        <v>227.5</v>
      </c>
      <c r="E442" s="221">
        <v>291.12</v>
      </c>
      <c r="F442" s="221">
        <v>518.62</v>
      </c>
    </row>
    <row r="443" spans="1:6" ht="15">
      <c r="A443" s="225" t="s">
        <v>679</v>
      </c>
      <c r="B443" s="223" t="s">
        <v>680</v>
      </c>
      <c r="C443" s="220" t="s">
        <v>7546</v>
      </c>
      <c r="D443" s="221"/>
      <c r="E443" s="221">
        <v>18.2</v>
      </c>
      <c r="F443" s="221">
        <v>18.2</v>
      </c>
    </row>
    <row r="444" spans="1:6" ht="15">
      <c r="A444" s="225" t="s">
        <v>681</v>
      </c>
      <c r="B444" s="223" t="s">
        <v>682</v>
      </c>
      <c r="C444" s="220" t="s">
        <v>7546</v>
      </c>
      <c r="D444" s="221"/>
      <c r="E444" s="221">
        <v>9.1</v>
      </c>
      <c r="F444" s="221">
        <v>9.1</v>
      </c>
    </row>
    <row r="445" spans="1:6" ht="15">
      <c r="A445" s="225" t="s">
        <v>683</v>
      </c>
      <c r="B445" s="223" t="s">
        <v>684</v>
      </c>
      <c r="C445" s="220" t="s">
        <v>7546</v>
      </c>
      <c r="D445" s="221"/>
      <c r="E445" s="221">
        <v>36.39</v>
      </c>
      <c r="F445" s="221">
        <v>36.39</v>
      </c>
    </row>
    <row r="446" spans="1:6" ht="15">
      <c r="A446" s="225" t="s">
        <v>685</v>
      </c>
      <c r="B446" s="223" t="s">
        <v>686</v>
      </c>
      <c r="C446" s="220" t="s">
        <v>7546</v>
      </c>
      <c r="D446" s="221"/>
      <c r="E446" s="221">
        <v>18.2</v>
      </c>
      <c r="F446" s="221">
        <v>18.2</v>
      </c>
    </row>
    <row r="447" spans="1:6" ht="15">
      <c r="A447" s="225" t="s">
        <v>687</v>
      </c>
      <c r="B447" s="223" t="s">
        <v>688</v>
      </c>
      <c r="C447" s="220" t="s">
        <v>7546</v>
      </c>
      <c r="D447" s="221"/>
      <c r="E447" s="221">
        <v>7.27</v>
      </c>
      <c r="F447" s="221">
        <v>7.27</v>
      </c>
    </row>
    <row r="448" spans="1:6" ht="15">
      <c r="A448" s="225" t="s">
        <v>689</v>
      </c>
      <c r="B448" s="223" t="s">
        <v>7601</v>
      </c>
      <c r="C448" s="220"/>
      <c r="D448" s="221"/>
      <c r="E448" s="221"/>
      <c r="F448" s="221"/>
    </row>
    <row r="449" spans="1:6" ht="15">
      <c r="A449" s="225" t="s">
        <v>690</v>
      </c>
      <c r="B449" s="223" t="s">
        <v>691</v>
      </c>
      <c r="C449" s="220" t="s">
        <v>7546</v>
      </c>
      <c r="D449" s="221"/>
      <c r="E449" s="221">
        <v>3.34</v>
      </c>
      <c r="F449" s="221">
        <v>3.34</v>
      </c>
    </row>
    <row r="450" spans="1:6" ht="15">
      <c r="A450" s="225" t="s">
        <v>692</v>
      </c>
      <c r="B450" s="223" t="s">
        <v>693</v>
      </c>
      <c r="C450" s="220" t="s">
        <v>7546</v>
      </c>
      <c r="D450" s="221"/>
      <c r="E450" s="221">
        <v>2.18</v>
      </c>
      <c r="F450" s="221">
        <v>2.18</v>
      </c>
    </row>
    <row r="451" spans="1:6" ht="15">
      <c r="A451" s="225" t="s">
        <v>694</v>
      </c>
      <c r="B451" s="223" t="s">
        <v>695</v>
      </c>
      <c r="C451" s="220" t="s">
        <v>7546</v>
      </c>
      <c r="D451" s="221"/>
      <c r="E451" s="221">
        <v>5.81</v>
      </c>
      <c r="F451" s="221">
        <v>5.81</v>
      </c>
    </row>
    <row r="452" spans="1:6" ht="15">
      <c r="A452" s="225" t="s">
        <v>696</v>
      </c>
      <c r="B452" s="223" t="s">
        <v>697</v>
      </c>
      <c r="C452" s="220" t="s">
        <v>6583</v>
      </c>
      <c r="D452" s="221"/>
      <c r="E452" s="221">
        <v>65.61</v>
      </c>
      <c r="F452" s="221">
        <v>65.61</v>
      </c>
    </row>
    <row r="453" spans="1:6" ht="15">
      <c r="A453" s="225" t="s">
        <v>698</v>
      </c>
      <c r="B453" s="223" t="s">
        <v>699</v>
      </c>
      <c r="C453" s="220" t="s">
        <v>6583</v>
      </c>
      <c r="D453" s="221"/>
      <c r="E453" s="221">
        <v>109.17</v>
      </c>
      <c r="F453" s="221">
        <v>109.17</v>
      </c>
    </row>
    <row r="454" spans="1:6" ht="15">
      <c r="A454" s="225" t="s">
        <v>700</v>
      </c>
      <c r="B454" s="223" t="s">
        <v>7602</v>
      </c>
      <c r="C454" s="220"/>
      <c r="D454" s="221"/>
      <c r="E454" s="221"/>
      <c r="F454" s="221"/>
    </row>
    <row r="455" spans="1:6" ht="15">
      <c r="A455" s="225" t="s">
        <v>701</v>
      </c>
      <c r="B455" s="223" t="s">
        <v>702</v>
      </c>
      <c r="C455" s="220" t="s">
        <v>6583</v>
      </c>
      <c r="D455" s="221"/>
      <c r="E455" s="221">
        <v>10.18</v>
      </c>
      <c r="F455" s="221">
        <v>10.18</v>
      </c>
    </row>
    <row r="456" spans="1:6" ht="15">
      <c r="A456" s="225" t="s">
        <v>703</v>
      </c>
      <c r="B456" s="223" t="s">
        <v>7603</v>
      </c>
      <c r="C456" s="220"/>
      <c r="D456" s="221"/>
      <c r="E456" s="221"/>
      <c r="F456" s="221"/>
    </row>
    <row r="457" spans="1:6" ht="15">
      <c r="A457" s="225" t="s">
        <v>704</v>
      </c>
      <c r="B457" s="223" t="s">
        <v>705</v>
      </c>
      <c r="C457" s="220" t="s">
        <v>6583</v>
      </c>
      <c r="D457" s="221"/>
      <c r="E457" s="221">
        <v>16.36</v>
      </c>
      <c r="F457" s="221">
        <v>16.36</v>
      </c>
    </row>
    <row r="458" spans="1:6" ht="15">
      <c r="A458" s="225" t="s">
        <v>706</v>
      </c>
      <c r="B458" s="223" t="s">
        <v>7604</v>
      </c>
      <c r="C458" s="220"/>
      <c r="D458" s="221"/>
      <c r="E458" s="221"/>
      <c r="F458" s="221"/>
    </row>
    <row r="459" spans="1:6" ht="27.75">
      <c r="A459" s="225" t="s">
        <v>707</v>
      </c>
      <c r="B459" s="223" t="s">
        <v>7160</v>
      </c>
      <c r="C459" s="220" t="s">
        <v>7546</v>
      </c>
      <c r="D459" s="221">
        <v>0.76</v>
      </c>
      <c r="E459" s="221">
        <v>5.81</v>
      </c>
      <c r="F459" s="221">
        <v>6.57</v>
      </c>
    </row>
    <row r="460" spans="1:6" ht="15">
      <c r="A460" s="225" t="s">
        <v>708</v>
      </c>
      <c r="B460" s="223" t="s">
        <v>709</v>
      </c>
      <c r="C460" s="220" t="s">
        <v>7546</v>
      </c>
      <c r="D460" s="221"/>
      <c r="E460" s="221">
        <v>2.9</v>
      </c>
      <c r="F460" s="221">
        <v>2.9</v>
      </c>
    </row>
    <row r="461" spans="1:6" ht="15">
      <c r="A461" s="225" t="s">
        <v>710</v>
      </c>
      <c r="B461" s="223" t="s">
        <v>711</v>
      </c>
      <c r="C461" s="220" t="s">
        <v>7546</v>
      </c>
      <c r="D461" s="221"/>
      <c r="E461" s="221">
        <v>5.81</v>
      </c>
      <c r="F461" s="221">
        <v>5.81</v>
      </c>
    </row>
    <row r="462" spans="1:6" ht="27.75">
      <c r="A462" s="225" t="s">
        <v>712</v>
      </c>
      <c r="B462" s="223" t="s">
        <v>7161</v>
      </c>
      <c r="C462" s="220" t="s">
        <v>7543</v>
      </c>
      <c r="D462" s="221">
        <v>6.1</v>
      </c>
      <c r="E462" s="221">
        <v>8.71</v>
      </c>
      <c r="F462" s="221">
        <v>14.81</v>
      </c>
    </row>
    <row r="463" spans="1:6" ht="15">
      <c r="A463" s="225" t="s">
        <v>713</v>
      </c>
      <c r="B463" s="223" t="s">
        <v>714</v>
      </c>
      <c r="C463" s="220" t="s">
        <v>7543</v>
      </c>
      <c r="D463" s="221"/>
      <c r="E463" s="221">
        <v>8.71</v>
      </c>
      <c r="F463" s="221">
        <v>8.71</v>
      </c>
    </row>
    <row r="464" spans="1:6" ht="15">
      <c r="A464" s="225" t="s">
        <v>7605</v>
      </c>
      <c r="B464" s="223" t="s">
        <v>7606</v>
      </c>
      <c r="C464" s="220"/>
      <c r="D464" s="221"/>
      <c r="E464" s="221"/>
      <c r="F464" s="221"/>
    </row>
    <row r="465" spans="1:6" ht="15">
      <c r="A465" s="225" t="s">
        <v>7607</v>
      </c>
      <c r="B465" s="223" t="s">
        <v>7608</v>
      </c>
      <c r="C465" s="220" t="s">
        <v>7543</v>
      </c>
      <c r="D465" s="221">
        <v>37.99</v>
      </c>
      <c r="E465" s="221">
        <v>12.87</v>
      </c>
      <c r="F465" s="221">
        <v>50.86</v>
      </c>
    </row>
    <row r="466" spans="1:6" ht="15">
      <c r="A466" s="225" t="s">
        <v>715</v>
      </c>
      <c r="B466" s="223" t="s">
        <v>7609</v>
      </c>
      <c r="C466" s="220"/>
      <c r="D466" s="221"/>
      <c r="E466" s="221"/>
      <c r="F466" s="221"/>
    </row>
    <row r="467" spans="1:6" ht="15">
      <c r="A467" s="225" t="s">
        <v>716</v>
      </c>
      <c r="B467" s="223" t="s">
        <v>7610</v>
      </c>
      <c r="C467" s="220"/>
      <c r="D467" s="221"/>
      <c r="E467" s="221"/>
      <c r="F467" s="221"/>
    </row>
    <row r="468" spans="1:6" ht="15">
      <c r="A468" s="225" t="s">
        <v>717</v>
      </c>
      <c r="B468" s="223" t="s">
        <v>718</v>
      </c>
      <c r="C468" s="220" t="s">
        <v>7549</v>
      </c>
      <c r="D468" s="221">
        <v>26.73</v>
      </c>
      <c r="E468" s="221">
        <v>78.41</v>
      </c>
      <c r="F468" s="221">
        <v>105.14</v>
      </c>
    </row>
    <row r="469" spans="1:6" ht="15">
      <c r="A469" s="225" t="s">
        <v>719</v>
      </c>
      <c r="B469" s="223" t="s">
        <v>7611</v>
      </c>
      <c r="C469" s="220"/>
      <c r="D469" s="221"/>
      <c r="E469" s="221"/>
      <c r="F469" s="221"/>
    </row>
    <row r="470" spans="1:6" ht="27.75">
      <c r="A470" s="225" t="s">
        <v>720</v>
      </c>
      <c r="B470" s="223" t="s">
        <v>721</v>
      </c>
      <c r="C470" s="220" t="s">
        <v>7549</v>
      </c>
      <c r="D470" s="221">
        <v>78.19</v>
      </c>
      <c r="E470" s="221">
        <v>8.71</v>
      </c>
      <c r="F470" s="221">
        <v>86.9</v>
      </c>
    </row>
    <row r="471" spans="1:6" ht="27.75">
      <c r="A471" s="225" t="s">
        <v>722</v>
      </c>
      <c r="B471" s="223" t="s">
        <v>6663</v>
      </c>
      <c r="C471" s="220" t="s">
        <v>7549</v>
      </c>
      <c r="D471" s="221">
        <v>101.1</v>
      </c>
      <c r="E471" s="221">
        <v>8.71</v>
      </c>
      <c r="F471" s="221">
        <v>109.81</v>
      </c>
    </row>
    <row r="472" spans="1:6" ht="27.75">
      <c r="A472" s="225" t="s">
        <v>723</v>
      </c>
      <c r="B472" s="223" t="s">
        <v>724</v>
      </c>
      <c r="C472" s="220" t="s">
        <v>7549</v>
      </c>
      <c r="D472" s="221">
        <v>115.06</v>
      </c>
      <c r="E472" s="221">
        <v>8.71</v>
      </c>
      <c r="F472" s="221">
        <v>123.77</v>
      </c>
    </row>
    <row r="473" spans="1:6" ht="15">
      <c r="A473" s="225" t="s">
        <v>725</v>
      </c>
      <c r="B473" s="223" t="s">
        <v>6664</v>
      </c>
      <c r="C473" s="220" t="s">
        <v>7549</v>
      </c>
      <c r="D473" s="221">
        <v>107.43</v>
      </c>
      <c r="E473" s="221">
        <v>8.71</v>
      </c>
      <c r="F473" s="221">
        <v>116.14</v>
      </c>
    </row>
    <row r="474" spans="1:6" ht="15">
      <c r="A474" s="225" t="s">
        <v>726</v>
      </c>
      <c r="B474" s="223" t="s">
        <v>7612</v>
      </c>
      <c r="C474" s="220"/>
      <c r="D474" s="221"/>
      <c r="E474" s="221"/>
      <c r="F474" s="221"/>
    </row>
    <row r="475" spans="1:6" ht="15">
      <c r="A475" s="225" t="s">
        <v>727</v>
      </c>
      <c r="B475" s="223" t="s">
        <v>728</v>
      </c>
      <c r="C475" s="220" t="s">
        <v>7549</v>
      </c>
      <c r="D475" s="221">
        <v>18.51</v>
      </c>
      <c r="E475" s="221"/>
      <c r="F475" s="221">
        <v>18.51</v>
      </c>
    </row>
    <row r="476" spans="1:6" ht="15">
      <c r="A476" s="225" t="s">
        <v>729</v>
      </c>
      <c r="B476" s="223" t="s">
        <v>730</v>
      </c>
      <c r="C476" s="220" t="s">
        <v>7549</v>
      </c>
      <c r="D476" s="221">
        <v>34.7</v>
      </c>
      <c r="E476" s="221"/>
      <c r="F476" s="221">
        <v>34.7</v>
      </c>
    </row>
    <row r="477" spans="1:6" ht="15">
      <c r="A477" s="225" t="s">
        <v>731</v>
      </c>
      <c r="B477" s="223" t="s">
        <v>732</v>
      </c>
      <c r="C477" s="220" t="s">
        <v>7549</v>
      </c>
      <c r="D477" s="221">
        <v>43.09</v>
      </c>
      <c r="E477" s="221"/>
      <c r="F477" s="221">
        <v>43.09</v>
      </c>
    </row>
    <row r="478" spans="1:6" ht="15">
      <c r="A478" s="225" t="s">
        <v>733</v>
      </c>
      <c r="B478" s="223" t="s">
        <v>734</v>
      </c>
      <c r="C478" s="220" t="s">
        <v>7549</v>
      </c>
      <c r="D478" s="221">
        <v>49</v>
      </c>
      <c r="E478" s="221"/>
      <c r="F478" s="221">
        <v>49</v>
      </c>
    </row>
    <row r="479" spans="1:6" ht="15">
      <c r="A479" s="225" t="s">
        <v>735</v>
      </c>
      <c r="B479" s="223" t="s">
        <v>736</v>
      </c>
      <c r="C479" s="220" t="s">
        <v>7613</v>
      </c>
      <c r="D479" s="221">
        <v>2.45</v>
      </c>
      <c r="E479" s="221"/>
      <c r="F479" s="221">
        <v>2.45</v>
      </c>
    </row>
    <row r="480" spans="1:6" ht="27.75">
      <c r="A480" s="225" t="s">
        <v>737</v>
      </c>
      <c r="B480" s="223" t="s">
        <v>7162</v>
      </c>
      <c r="C480" s="220" t="s">
        <v>7549</v>
      </c>
      <c r="D480" s="221">
        <v>14.96</v>
      </c>
      <c r="E480" s="221"/>
      <c r="F480" s="221">
        <v>14.96</v>
      </c>
    </row>
    <row r="481" spans="1:6" ht="15">
      <c r="A481" s="225" t="s">
        <v>738</v>
      </c>
      <c r="B481" s="223" t="s">
        <v>7614</v>
      </c>
      <c r="C481" s="220"/>
      <c r="D481" s="221"/>
      <c r="E481" s="221"/>
      <c r="F481" s="221"/>
    </row>
    <row r="482" spans="1:6" ht="15">
      <c r="A482" s="225" t="s">
        <v>739</v>
      </c>
      <c r="B482" s="223" t="s">
        <v>7289</v>
      </c>
      <c r="C482" s="220" t="s">
        <v>7615</v>
      </c>
      <c r="D482" s="221">
        <v>32.02</v>
      </c>
      <c r="E482" s="221"/>
      <c r="F482" s="221">
        <v>32.02</v>
      </c>
    </row>
    <row r="483" spans="1:6" ht="15">
      <c r="A483" s="225" t="s">
        <v>740</v>
      </c>
      <c r="B483" s="223" t="s">
        <v>741</v>
      </c>
      <c r="C483" s="220" t="s">
        <v>7549</v>
      </c>
      <c r="D483" s="221">
        <v>24.54</v>
      </c>
      <c r="E483" s="221"/>
      <c r="F483" s="221">
        <v>24.54</v>
      </c>
    </row>
    <row r="484" spans="1:6" ht="15">
      <c r="A484" s="225" t="s">
        <v>742</v>
      </c>
      <c r="B484" s="223" t="s">
        <v>743</v>
      </c>
      <c r="C484" s="220" t="s">
        <v>7615</v>
      </c>
      <c r="D484" s="221">
        <v>949.37</v>
      </c>
      <c r="E484" s="221"/>
      <c r="F484" s="221">
        <v>949.37</v>
      </c>
    </row>
    <row r="485" spans="1:6" ht="15">
      <c r="A485" s="225" t="s">
        <v>744</v>
      </c>
      <c r="B485" s="223" t="s">
        <v>7616</v>
      </c>
      <c r="C485" s="220"/>
      <c r="D485" s="221"/>
      <c r="E485" s="221"/>
      <c r="F485" s="221"/>
    </row>
    <row r="486" spans="1:6" ht="15">
      <c r="A486" s="225" t="s">
        <v>745</v>
      </c>
      <c r="B486" s="223" t="s">
        <v>746</v>
      </c>
      <c r="C486" s="220" t="s">
        <v>7549</v>
      </c>
      <c r="D486" s="221">
        <v>4.79</v>
      </c>
      <c r="E486" s="221"/>
      <c r="F486" s="221">
        <v>4.79</v>
      </c>
    </row>
    <row r="487" spans="1:6" ht="15">
      <c r="A487" s="225" t="s">
        <v>747</v>
      </c>
      <c r="B487" s="223" t="s">
        <v>748</v>
      </c>
      <c r="C487" s="220" t="s">
        <v>7549</v>
      </c>
      <c r="D487" s="221">
        <v>7.23</v>
      </c>
      <c r="E487" s="221"/>
      <c r="F487" s="221">
        <v>7.23</v>
      </c>
    </row>
    <row r="488" spans="1:6" ht="15">
      <c r="A488" s="225" t="s">
        <v>749</v>
      </c>
      <c r="B488" s="223" t="s">
        <v>750</v>
      </c>
      <c r="C488" s="220" t="s">
        <v>7549</v>
      </c>
      <c r="D488" s="221">
        <v>10.79</v>
      </c>
      <c r="E488" s="221"/>
      <c r="F488" s="221">
        <v>10.79</v>
      </c>
    </row>
    <row r="489" spans="1:6" ht="15">
      <c r="A489" s="225" t="s">
        <v>751</v>
      </c>
      <c r="B489" s="223" t="s">
        <v>752</v>
      </c>
      <c r="C489" s="220" t="s">
        <v>7549</v>
      </c>
      <c r="D489" s="221">
        <v>11.92</v>
      </c>
      <c r="E489" s="221"/>
      <c r="F489" s="221">
        <v>11.92</v>
      </c>
    </row>
    <row r="490" spans="1:6" ht="27.75">
      <c r="A490" s="225" t="s">
        <v>753</v>
      </c>
      <c r="B490" s="223" t="s">
        <v>754</v>
      </c>
      <c r="C490" s="220" t="s">
        <v>7549</v>
      </c>
      <c r="D490" s="221">
        <v>15.94</v>
      </c>
      <c r="E490" s="221"/>
      <c r="F490" s="221">
        <v>15.94</v>
      </c>
    </row>
    <row r="491" spans="1:6" ht="27.75">
      <c r="A491" s="225" t="s">
        <v>755</v>
      </c>
      <c r="B491" s="223" t="s">
        <v>756</v>
      </c>
      <c r="C491" s="220" t="s">
        <v>7549</v>
      </c>
      <c r="D491" s="221">
        <v>23.88</v>
      </c>
      <c r="E491" s="221"/>
      <c r="F491" s="221">
        <v>23.88</v>
      </c>
    </row>
    <row r="492" spans="1:6" ht="27.75">
      <c r="A492" s="225" t="s">
        <v>757</v>
      </c>
      <c r="B492" s="223" t="s">
        <v>758</v>
      </c>
      <c r="C492" s="220" t="s">
        <v>7549</v>
      </c>
      <c r="D492" s="221">
        <v>31.81</v>
      </c>
      <c r="E492" s="221"/>
      <c r="F492" s="221">
        <v>31.81</v>
      </c>
    </row>
    <row r="493" spans="1:6" ht="15">
      <c r="A493" s="225" t="s">
        <v>759</v>
      </c>
      <c r="B493" s="223" t="s">
        <v>760</v>
      </c>
      <c r="C493" s="220" t="s">
        <v>7613</v>
      </c>
      <c r="D493" s="221">
        <v>1.54</v>
      </c>
      <c r="E493" s="221"/>
      <c r="F493" s="221">
        <v>1.54</v>
      </c>
    </row>
    <row r="494" spans="1:6" ht="15">
      <c r="A494" s="225" t="s">
        <v>761</v>
      </c>
      <c r="B494" s="223" t="s">
        <v>762</v>
      </c>
      <c r="C494" s="220" t="s">
        <v>7549</v>
      </c>
      <c r="D494" s="221">
        <v>12.43</v>
      </c>
      <c r="E494" s="221"/>
      <c r="F494" s="221">
        <v>12.43</v>
      </c>
    </row>
    <row r="495" spans="1:6" ht="15">
      <c r="A495" s="225" t="s">
        <v>763</v>
      </c>
      <c r="B495" s="223" t="s">
        <v>764</v>
      </c>
      <c r="C495" s="220" t="s">
        <v>7549</v>
      </c>
      <c r="D495" s="221">
        <v>17.14</v>
      </c>
      <c r="E495" s="221"/>
      <c r="F495" s="221">
        <v>17.14</v>
      </c>
    </row>
    <row r="496" spans="1:6" ht="15">
      <c r="A496" s="225" t="s">
        <v>765</v>
      </c>
      <c r="B496" s="223" t="s">
        <v>766</v>
      </c>
      <c r="C496" s="220" t="s">
        <v>7549</v>
      </c>
      <c r="D496" s="221">
        <v>17.9</v>
      </c>
      <c r="E496" s="221"/>
      <c r="F496" s="221">
        <v>17.9</v>
      </c>
    </row>
    <row r="497" spans="1:6" ht="15">
      <c r="A497" s="225" t="s">
        <v>767</v>
      </c>
      <c r="B497" s="223" t="s">
        <v>768</v>
      </c>
      <c r="C497" s="220" t="s">
        <v>7549</v>
      </c>
      <c r="D497" s="221">
        <v>22.87</v>
      </c>
      <c r="E497" s="221"/>
      <c r="F497" s="221">
        <v>22.87</v>
      </c>
    </row>
    <row r="498" spans="1:6" ht="15">
      <c r="A498" s="225" t="s">
        <v>769</v>
      </c>
      <c r="B498" s="223" t="s">
        <v>770</v>
      </c>
      <c r="C498" s="220" t="s">
        <v>7549</v>
      </c>
      <c r="D498" s="221">
        <v>34.29</v>
      </c>
      <c r="E498" s="221"/>
      <c r="F498" s="221">
        <v>34.29</v>
      </c>
    </row>
    <row r="499" spans="1:6" ht="15">
      <c r="A499" s="225" t="s">
        <v>771</v>
      </c>
      <c r="B499" s="223" t="s">
        <v>772</v>
      </c>
      <c r="C499" s="220" t="s">
        <v>7549</v>
      </c>
      <c r="D499" s="221">
        <v>45.71</v>
      </c>
      <c r="E499" s="221"/>
      <c r="F499" s="221">
        <v>45.71</v>
      </c>
    </row>
    <row r="500" spans="1:6" ht="15">
      <c r="A500" s="225" t="s">
        <v>773</v>
      </c>
      <c r="B500" s="223" t="s">
        <v>774</v>
      </c>
      <c r="C500" s="220" t="s">
        <v>7613</v>
      </c>
      <c r="D500" s="221">
        <v>2.22</v>
      </c>
      <c r="E500" s="221"/>
      <c r="F500" s="221">
        <v>2.22</v>
      </c>
    </row>
    <row r="501" spans="1:6" ht="15">
      <c r="A501" s="225" t="s">
        <v>775</v>
      </c>
      <c r="B501" s="223" t="s">
        <v>7617</v>
      </c>
      <c r="C501" s="220"/>
      <c r="D501" s="221"/>
      <c r="E501" s="221"/>
      <c r="F501" s="221"/>
    </row>
    <row r="502" spans="1:6" ht="15">
      <c r="A502" s="225" t="s">
        <v>776</v>
      </c>
      <c r="B502" s="223" t="s">
        <v>7618</v>
      </c>
      <c r="C502" s="220"/>
      <c r="D502" s="221"/>
      <c r="E502" s="221"/>
      <c r="F502" s="221"/>
    </row>
    <row r="503" spans="1:6" ht="15">
      <c r="A503" s="225" t="s">
        <v>777</v>
      </c>
      <c r="B503" s="223" t="s">
        <v>778</v>
      </c>
      <c r="C503" s="220" t="s">
        <v>7549</v>
      </c>
      <c r="D503" s="221"/>
      <c r="E503" s="221">
        <v>36.3</v>
      </c>
      <c r="F503" s="221">
        <v>36.3</v>
      </c>
    </row>
    <row r="504" spans="1:6" ht="15">
      <c r="A504" s="225" t="s">
        <v>779</v>
      </c>
      <c r="B504" s="223" t="s">
        <v>780</v>
      </c>
      <c r="C504" s="220" t="s">
        <v>7549</v>
      </c>
      <c r="D504" s="221"/>
      <c r="E504" s="221">
        <v>45.3</v>
      </c>
      <c r="F504" s="221">
        <v>45.3</v>
      </c>
    </row>
    <row r="505" spans="1:6" ht="15">
      <c r="A505" s="225" t="s">
        <v>781</v>
      </c>
      <c r="B505" s="223" t="s">
        <v>7619</v>
      </c>
      <c r="C505" s="220"/>
      <c r="D505" s="221"/>
      <c r="E505" s="221"/>
      <c r="F505" s="221"/>
    </row>
    <row r="506" spans="1:6" ht="15">
      <c r="A506" s="225" t="s">
        <v>782</v>
      </c>
      <c r="B506" s="223" t="s">
        <v>7163</v>
      </c>
      <c r="C506" s="220" t="s">
        <v>7549</v>
      </c>
      <c r="D506" s="221"/>
      <c r="E506" s="221">
        <v>43.56</v>
      </c>
      <c r="F506" s="221">
        <v>43.56</v>
      </c>
    </row>
    <row r="507" spans="1:6" ht="15">
      <c r="A507" s="225" t="s">
        <v>783</v>
      </c>
      <c r="B507" s="223" t="s">
        <v>7164</v>
      </c>
      <c r="C507" s="220" t="s">
        <v>7549</v>
      </c>
      <c r="D507" s="221"/>
      <c r="E507" s="221">
        <v>56.34</v>
      </c>
      <c r="F507" s="221">
        <v>56.34</v>
      </c>
    </row>
    <row r="508" spans="1:6" ht="15">
      <c r="A508" s="225" t="s">
        <v>784</v>
      </c>
      <c r="B508" s="223" t="s">
        <v>7620</v>
      </c>
      <c r="C508" s="220"/>
      <c r="D508" s="221"/>
      <c r="E508" s="221"/>
      <c r="F508" s="221"/>
    </row>
    <row r="509" spans="1:6" ht="15">
      <c r="A509" s="225" t="s">
        <v>785</v>
      </c>
      <c r="B509" s="223" t="s">
        <v>786</v>
      </c>
      <c r="C509" s="220" t="s">
        <v>7549</v>
      </c>
      <c r="D509" s="221"/>
      <c r="E509" s="221">
        <v>6.24</v>
      </c>
      <c r="F509" s="221">
        <v>6.24</v>
      </c>
    </row>
    <row r="510" spans="1:6" ht="15">
      <c r="A510" s="225" t="s">
        <v>787</v>
      </c>
      <c r="B510" s="223" t="s">
        <v>788</v>
      </c>
      <c r="C510" s="220" t="s">
        <v>7549</v>
      </c>
      <c r="D510" s="221"/>
      <c r="E510" s="221">
        <v>13.55</v>
      </c>
      <c r="F510" s="221">
        <v>13.55</v>
      </c>
    </row>
    <row r="511" spans="1:6" ht="15">
      <c r="A511" s="225" t="s">
        <v>789</v>
      </c>
      <c r="B511" s="223" t="s">
        <v>790</v>
      </c>
      <c r="C511" s="220" t="s">
        <v>7549</v>
      </c>
      <c r="D511" s="221">
        <v>16.19</v>
      </c>
      <c r="E511" s="221">
        <v>48.79</v>
      </c>
      <c r="F511" s="221">
        <v>64.98</v>
      </c>
    </row>
    <row r="512" spans="1:6" ht="15">
      <c r="A512" s="225" t="s">
        <v>791</v>
      </c>
      <c r="B512" s="223" t="s">
        <v>7621</v>
      </c>
      <c r="C512" s="220"/>
      <c r="D512" s="221"/>
      <c r="E512" s="221"/>
      <c r="F512" s="221"/>
    </row>
    <row r="513" spans="1:6" ht="15">
      <c r="A513" s="225" t="s">
        <v>792</v>
      </c>
      <c r="B513" s="223" t="s">
        <v>793</v>
      </c>
      <c r="C513" s="220" t="s">
        <v>7549</v>
      </c>
      <c r="D513" s="221"/>
      <c r="E513" s="221">
        <v>44.85</v>
      </c>
      <c r="F513" s="221">
        <v>44.85</v>
      </c>
    </row>
    <row r="514" spans="1:6" ht="15">
      <c r="A514" s="225" t="s">
        <v>794</v>
      </c>
      <c r="B514" s="223" t="s">
        <v>7622</v>
      </c>
      <c r="C514" s="220"/>
      <c r="D514" s="221"/>
      <c r="E514" s="221"/>
      <c r="F514" s="221"/>
    </row>
    <row r="515" spans="1:6" ht="15">
      <c r="A515" s="225" t="s">
        <v>795</v>
      </c>
      <c r="B515" s="223" t="s">
        <v>796</v>
      </c>
      <c r="C515" s="220" t="s">
        <v>7549</v>
      </c>
      <c r="D515" s="221"/>
      <c r="E515" s="221">
        <v>8.71</v>
      </c>
      <c r="F515" s="221">
        <v>8.71</v>
      </c>
    </row>
    <row r="516" spans="1:6" ht="15">
      <c r="A516" s="225" t="s">
        <v>797</v>
      </c>
      <c r="B516" s="223" t="s">
        <v>7623</v>
      </c>
      <c r="C516" s="220"/>
      <c r="D516" s="221"/>
      <c r="E516" s="221"/>
      <c r="F516" s="221"/>
    </row>
    <row r="517" spans="1:6" ht="15">
      <c r="A517" s="225" t="s">
        <v>798</v>
      </c>
      <c r="B517" s="223" t="s">
        <v>7624</v>
      </c>
      <c r="C517" s="220"/>
      <c r="D517" s="221"/>
      <c r="E517" s="221"/>
      <c r="F517" s="221"/>
    </row>
    <row r="518" spans="1:6" ht="15">
      <c r="A518" s="225" t="s">
        <v>799</v>
      </c>
      <c r="B518" s="223" t="s">
        <v>800</v>
      </c>
      <c r="C518" s="220" t="s">
        <v>7549</v>
      </c>
      <c r="D518" s="221">
        <v>13.93</v>
      </c>
      <c r="E518" s="221">
        <v>0.2</v>
      </c>
      <c r="F518" s="221">
        <v>14.13</v>
      </c>
    </row>
    <row r="519" spans="1:6" ht="15">
      <c r="A519" s="225" t="s">
        <v>801</v>
      </c>
      <c r="B519" s="223" t="s">
        <v>802</v>
      </c>
      <c r="C519" s="220" t="s">
        <v>7549</v>
      </c>
      <c r="D519" s="221">
        <v>14.3</v>
      </c>
      <c r="E519" s="221">
        <v>0.2</v>
      </c>
      <c r="F519" s="221">
        <v>14.5</v>
      </c>
    </row>
    <row r="520" spans="1:6" ht="15">
      <c r="A520" s="225" t="s">
        <v>803</v>
      </c>
      <c r="B520" s="223" t="s">
        <v>804</v>
      </c>
      <c r="C520" s="220" t="s">
        <v>7549</v>
      </c>
      <c r="D520" s="221">
        <v>23.39</v>
      </c>
      <c r="E520" s="221">
        <v>0.68</v>
      </c>
      <c r="F520" s="221">
        <v>24.07</v>
      </c>
    </row>
    <row r="521" spans="1:6" ht="15">
      <c r="A521" s="225" t="s">
        <v>805</v>
      </c>
      <c r="B521" s="223" t="s">
        <v>7165</v>
      </c>
      <c r="C521" s="220" t="s">
        <v>7549</v>
      </c>
      <c r="D521" s="221">
        <v>13.11</v>
      </c>
      <c r="E521" s="221"/>
      <c r="F521" s="221">
        <v>13.11</v>
      </c>
    </row>
    <row r="522" spans="1:6" ht="15">
      <c r="A522" s="225" t="s">
        <v>806</v>
      </c>
      <c r="B522" s="223" t="s">
        <v>7625</v>
      </c>
      <c r="C522" s="220"/>
      <c r="D522" s="221"/>
      <c r="E522" s="221"/>
      <c r="F522" s="221"/>
    </row>
    <row r="523" spans="1:6" ht="15">
      <c r="A523" s="225" t="s">
        <v>807</v>
      </c>
      <c r="B523" s="223" t="s">
        <v>7166</v>
      </c>
      <c r="C523" s="220" t="s">
        <v>7549</v>
      </c>
      <c r="D523" s="221">
        <v>8.68</v>
      </c>
      <c r="E523" s="221">
        <v>0.94</v>
      </c>
      <c r="F523" s="221">
        <v>9.62</v>
      </c>
    </row>
    <row r="524" spans="1:6" ht="15">
      <c r="A524" s="225" t="s">
        <v>808</v>
      </c>
      <c r="B524" s="223" t="s">
        <v>7167</v>
      </c>
      <c r="C524" s="220" t="s">
        <v>7549</v>
      </c>
      <c r="D524" s="221">
        <v>9.78</v>
      </c>
      <c r="E524" s="221">
        <v>1.05</v>
      </c>
      <c r="F524" s="221">
        <v>10.83</v>
      </c>
    </row>
    <row r="525" spans="1:6" ht="15">
      <c r="A525" s="225" t="s">
        <v>809</v>
      </c>
      <c r="B525" s="223" t="s">
        <v>7168</v>
      </c>
      <c r="C525" s="220" t="s">
        <v>7549</v>
      </c>
      <c r="D525" s="221">
        <v>18.38</v>
      </c>
      <c r="E525" s="221">
        <v>0.61</v>
      </c>
      <c r="F525" s="221">
        <v>18.99</v>
      </c>
    </row>
    <row r="526" spans="1:6" ht="15">
      <c r="A526" s="225" t="s">
        <v>810</v>
      </c>
      <c r="B526" s="223" t="s">
        <v>7169</v>
      </c>
      <c r="C526" s="220" t="s">
        <v>7549</v>
      </c>
      <c r="D526" s="221">
        <v>19.39</v>
      </c>
      <c r="E526" s="221">
        <v>0.58</v>
      </c>
      <c r="F526" s="221">
        <v>19.97</v>
      </c>
    </row>
    <row r="527" spans="1:6" ht="15">
      <c r="A527" s="225" t="s">
        <v>811</v>
      </c>
      <c r="B527" s="223" t="s">
        <v>7626</v>
      </c>
      <c r="C527" s="220"/>
      <c r="D527" s="221"/>
      <c r="E527" s="221"/>
      <c r="F527" s="221"/>
    </row>
    <row r="528" spans="1:6" ht="15">
      <c r="A528" s="225" t="s">
        <v>812</v>
      </c>
      <c r="B528" s="223" t="s">
        <v>813</v>
      </c>
      <c r="C528" s="220" t="s">
        <v>7549</v>
      </c>
      <c r="D528" s="221">
        <v>36.03</v>
      </c>
      <c r="E528" s="221">
        <v>1.35</v>
      </c>
      <c r="F528" s="221">
        <v>37.38</v>
      </c>
    </row>
    <row r="529" spans="1:6" ht="15">
      <c r="A529" s="225" t="s">
        <v>814</v>
      </c>
      <c r="B529" s="223" t="s">
        <v>815</v>
      </c>
      <c r="C529" s="220" t="s">
        <v>7549</v>
      </c>
      <c r="D529" s="221">
        <v>30.63</v>
      </c>
      <c r="E529" s="221">
        <v>1.09</v>
      </c>
      <c r="F529" s="221">
        <v>31.72</v>
      </c>
    </row>
    <row r="530" spans="1:6" ht="15">
      <c r="A530" s="225" t="s">
        <v>816</v>
      </c>
      <c r="B530" s="223" t="s">
        <v>7627</v>
      </c>
      <c r="C530" s="220"/>
      <c r="D530" s="221"/>
      <c r="E530" s="221"/>
      <c r="F530" s="221"/>
    </row>
    <row r="531" spans="1:6" ht="15">
      <c r="A531" s="225" t="s">
        <v>817</v>
      </c>
      <c r="B531" s="223" t="s">
        <v>818</v>
      </c>
      <c r="C531" s="220" t="s">
        <v>7549</v>
      </c>
      <c r="D531" s="221">
        <v>241.78</v>
      </c>
      <c r="E531" s="221"/>
      <c r="F531" s="221">
        <v>241.78</v>
      </c>
    </row>
    <row r="532" spans="1:6" ht="15">
      <c r="A532" s="225" t="s">
        <v>819</v>
      </c>
      <c r="B532" s="223" t="s">
        <v>7628</v>
      </c>
      <c r="C532" s="220"/>
      <c r="D532" s="221"/>
      <c r="E532" s="221"/>
      <c r="F532" s="221"/>
    </row>
    <row r="533" spans="1:6" ht="15">
      <c r="A533" s="225" t="s">
        <v>820</v>
      </c>
      <c r="B533" s="223" t="s">
        <v>821</v>
      </c>
      <c r="C533" s="220" t="s">
        <v>7549</v>
      </c>
      <c r="D533" s="221">
        <v>5.82</v>
      </c>
      <c r="E533" s="221">
        <v>0.08</v>
      </c>
      <c r="F533" s="221">
        <v>5.9</v>
      </c>
    </row>
    <row r="534" spans="1:6" ht="15">
      <c r="A534" s="225" t="s">
        <v>822</v>
      </c>
      <c r="B534" s="223" t="s">
        <v>7629</v>
      </c>
      <c r="C534" s="220"/>
      <c r="D534" s="221"/>
      <c r="E534" s="221"/>
      <c r="F534" s="221"/>
    </row>
    <row r="535" spans="1:6" ht="15">
      <c r="A535" s="225" t="s">
        <v>823</v>
      </c>
      <c r="B535" s="223" t="s">
        <v>824</v>
      </c>
      <c r="C535" s="220" t="s">
        <v>7549</v>
      </c>
      <c r="D535" s="221">
        <v>3.56</v>
      </c>
      <c r="E535" s="221">
        <v>2.03</v>
      </c>
      <c r="F535" s="221">
        <v>5.59</v>
      </c>
    </row>
    <row r="536" spans="1:6" ht="15">
      <c r="A536" s="225" t="s">
        <v>825</v>
      </c>
      <c r="B536" s="223" t="s">
        <v>826</v>
      </c>
      <c r="C536" s="220" t="s">
        <v>7549</v>
      </c>
      <c r="D536" s="221">
        <v>18.33</v>
      </c>
      <c r="E536" s="221">
        <v>1.86</v>
      </c>
      <c r="F536" s="221">
        <v>20.19</v>
      </c>
    </row>
    <row r="537" spans="1:6" ht="15">
      <c r="A537" s="225" t="s">
        <v>827</v>
      </c>
      <c r="B537" s="223" t="s">
        <v>7630</v>
      </c>
      <c r="C537" s="220"/>
      <c r="D537" s="221"/>
      <c r="E537" s="221"/>
      <c r="F537" s="221"/>
    </row>
    <row r="538" spans="1:6" ht="27.75">
      <c r="A538" s="225" t="s">
        <v>828</v>
      </c>
      <c r="B538" s="223" t="s">
        <v>829</v>
      </c>
      <c r="C538" s="220" t="s">
        <v>7549</v>
      </c>
      <c r="D538" s="221">
        <v>17.58</v>
      </c>
      <c r="E538" s="221">
        <v>0.31</v>
      </c>
      <c r="F538" s="221">
        <v>17.89</v>
      </c>
    </row>
    <row r="539" spans="1:6" ht="15">
      <c r="A539" s="225" t="s">
        <v>830</v>
      </c>
      <c r="B539" s="223" t="s">
        <v>831</v>
      </c>
      <c r="C539" s="220" t="s">
        <v>7549</v>
      </c>
      <c r="D539" s="221">
        <v>12.5</v>
      </c>
      <c r="E539" s="221">
        <v>0.22</v>
      </c>
      <c r="F539" s="221">
        <v>12.72</v>
      </c>
    </row>
    <row r="540" spans="1:6" ht="15">
      <c r="A540" s="225" t="s">
        <v>832</v>
      </c>
      <c r="B540" s="223" t="s">
        <v>833</v>
      </c>
      <c r="C540" s="220" t="s">
        <v>7549</v>
      </c>
      <c r="D540" s="221">
        <v>12.69</v>
      </c>
      <c r="E540" s="221">
        <v>0.1</v>
      </c>
      <c r="F540" s="221">
        <v>12.79</v>
      </c>
    </row>
    <row r="541" spans="1:6" ht="27.75">
      <c r="A541" s="225" t="s">
        <v>834</v>
      </c>
      <c r="B541" s="223" t="s">
        <v>835</v>
      </c>
      <c r="C541" s="220" t="s">
        <v>7549</v>
      </c>
      <c r="D541" s="221">
        <v>18.11</v>
      </c>
      <c r="E541" s="221">
        <v>0.29</v>
      </c>
      <c r="F541" s="221">
        <v>18.4</v>
      </c>
    </row>
    <row r="542" spans="1:6" ht="15">
      <c r="A542" s="225" t="s">
        <v>836</v>
      </c>
      <c r="B542" s="223" t="s">
        <v>7631</v>
      </c>
      <c r="C542" s="220"/>
      <c r="D542" s="221"/>
      <c r="E542" s="221"/>
      <c r="F542" s="221"/>
    </row>
    <row r="543" spans="1:6" ht="15">
      <c r="A543" s="225" t="s">
        <v>837</v>
      </c>
      <c r="B543" s="223" t="s">
        <v>7632</v>
      </c>
      <c r="C543" s="220"/>
      <c r="D543" s="221"/>
      <c r="E543" s="221"/>
      <c r="F543" s="221"/>
    </row>
    <row r="544" spans="1:6" ht="15">
      <c r="A544" s="225" t="s">
        <v>838</v>
      </c>
      <c r="B544" s="223" t="s">
        <v>839</v>
      </c>
      <c r="C544" s="220" t="s">
        <v>7543</v>
      </c>
      <c r="D544" s="221">
        <v>37.23</v>
      </c>
      <c r="E544" s="221">
        <v>42.77</v>
      </c>
      <c r="F544" s="221">
        <v>80</v>
      </c>
    </row>
    <row r="545" spans="1:6" ht="15">
      <c r="A545" s="225" t="s">
        <v>840</v>
      </c>
      <c r="B545" s="223" t="s">
        <v>841</v>
      </c>
      <c r="C545" s="220" t="s">
        <v>7543</v>
      </c>
      <c r="D545" s="221">
        <v>19.87</v>
      </c>
      <c r="E545" s="221">
        <v>25.73</v>
      </c>
      <c r="F545" s="221">
        <v>45.6</v>
      </c>
    </row>
    <row r="546" spans="1:6" ht="15">
      <c r="A546" s="225" t="s">
        <v>842</v>
      </c>
      <c r="B546" s="223" t="s">
        <v>843</v>
      </c>
      <c r="C546" s="220" t="s">
        <v>7543</v>
      </c>
      <c r="D546" s="221">
        <v>13.42</v>
      </c>
      <c r="E546" s="221">
        <v>6.22</v>
      </c>
      <c r="F546" s="221">
        <v>19.64</v>
      </c>
    </row>
    <row r="547" spans="1:6" ht="15">
      <c r="A547" s="225" t="s">
        <v>844</v>
      </c>
      <c r="B547" s="223" t="s">
        <v>845</v>
      </c>
      <c r="C547" s="220" t="s">
        <v>7543</v>
      </c>
      <c r="D547" s="221">
        <v>47.37</v>
      </c>
      <c r="E547" s="221">
        <v>49.79</v>
      </c>
      <c r="F547" s="221">
        <v>97.16</v>
      </c>
    </row>
    <row r="548" spans="1:6" ht="15">
      <c r="A548" s="225" t="s">
        <v>846</v>
      </c>
      <c r="B548" s="223" t="s">
        <v>7170</v>
      </c>
      <c r="C548" s="220" t="s">
        <v>7543</v>
      </c>
      <c r="D548" s="221">
        <v>260.91</v>
      </c>
      <c r="E548" s="221"/>
      <c r="F548" s="221">
        <v>260.91</v>
      </c>
    </row>
    <row r="549" spans="1:6" ht="15">
      <c r="A549" s="225" t="s">
        <v>847</v>
      </c>
      <c r="B549" s="223" t="s">
        <v>7171</v>
      </c>
      <c r="C549" s="220" t="s">
        <v>7543</v>
      </c>
      <c r="D549" s="221">
        <v>272.65</v>
      </c>
      <c r="E549" s="221"/>
      <c r="F549" s="221">
        <v>272.65</v>
      </c>
    </row>
    <row r="550" spans="1:6" ht="15">
      <c r="A550" s="225" t="s">
        <v>848</v>
      </c>
      <c r="B550" s="223" t="s">
        <v>7172</v>
      </c>
      <c r="C550" s="220" t="s">
        <v>7543</v>
      </c>
      <c r="D550" s="221">
        <v>292.16</v>
      </c>
      <c r="E550" s="221"/>
      <c r="F550" s="221">
        <v>292.16</v>
      </c>
    </row>
    <row r="551" spans="1:6" ht="15">
      <c r="A551" s="225" t="s">
        <v>849</v>
      </c>
      <c r="B551" s="223" t="s">
        <v>7633</v>
      </c>
      <c r="C551" s="220"/>
      <c r="D551" s="221"/>
      <c r="E551" s="221"/>
      <c r="F551" s="221"/>
    </row>
    <row r="552" spans="1:6" ht="15">
      <c r="A552" s="225" t="s">
        <v>850</v>
      </c>
      <c r="B552" s="223" t="s">
        <v>851</v>
      </c>
      <c r="C552" s="220" t="s">
        <v>7549</v>
      </c>
      <c r="D552" s="221">
        <v>18.84</v>
      </c>
      <c r="E552" s="221">
        <v>23.34</v>
      </c>
      <c r="F552" s="221">
        <v>42.18</v>
      </c>
    </row>
    <row r="553" spans="1:6" ht="15">
      <c r="A553" s="225" t="s">
        <v>852</v>
      </c>
      <c r="B553" s="223" t="s">
        <v>853</v>
      </c>
      <c r="C553" s="220" t="s">
        <v>7581</v>
      </c>
      <c r="D553" s="221">
        <v>9.04</v>
      </c>
      <c r="E553" s="221">
        <v>1.61</v>
      </c>
      <c r="F553" s="221">
        <v>10.65</v>
      </c>
    </row>
    <row r="554" spans="1:6" ht="15">
      <c r="A554" s="225" t="s">
        <v>854</v>
      </c>
      <c r="B554" s="223" t="s">
        <v>855</v>
      </c>
      <c r="C554" s="220" t="s">
        <v>7634</v>
      </c>
      <c r="D554" s="221">
        <v>4.67</v>
      </c>
      <c r="E554" s="221">
        <v>1.45</v>
      </c>
      <c r="F554" s="221">
        <v>6.12</v>
      </c>
    </row>
    <row r="555" spans="1:6" ht="15">
      <c r="A555" s="225" t="s">
        <v>856</v>
      </c>
      <c r="B555" s="223" t="s">
        <v>857</v>
      </c>
      <c r="C555" s="220" t="s">
        <v>7549</v>
      </c>
      <c r="D555" s="221"/>
      <c r="E555" s="221">
        <v>11.03</v>
      </c>
      <c r="F555" s="221">
        <v>11.03</v>
      </c>
    </row>
    <row r="556" spans="1:6" ht="15">
      <c r="A556" s="225" t="s">
        <v>858</v>
      </c>
      <c r="B556" s="223" t="s">
        <v>7635</v>
      </c>
      <c r="C556" s="220"/>
      <c r="D556" s="221"/>
      <c r="E556" s="221"/>
      <c r="F556" s="221"/>
    </row>
    <row r="557" spans="1:6" ht="15">
      <c r="A557" s="225" t="s">
        <v>859</v>
      </c>
      <c r="B557" s="223" t="s">
        <v>860</v>
      </c>
      <c r="C557" s="220" t="s">
        <v>7549</v>
      </c>
      <c r="D557" s="221"/>
      <c r="E557" s="221">
        <v>6.43</v>
      </c>
      <c r="F557" s="221">
        <v>6.43</v>
      </c>
    </row>
    <row r="558" spans="1:6" ht="15">
      <c r="A558" s="225" t="s">
        <v>861</v>
      </c>
      <c r="B558" s="223" t="s">
        <v>7636</v>
      </c>
      <c r="C558" s="220"/>
      <c r="D558" s="221"/>
      <c r="E558" s="221"/>
      <c r="F558" s="221"/>
    </row>
    <row r="559" spans="1:6" ht="15">
      <c r="A559" s="225" t="s">
        <v>862</v>
      </c>
      <c r="B559" s="223" t="s">
        <v>7173</v>
      </c>
      <c r="C559" s="220" t="s">
        <v>7543</v>
      </c>
      <c r="D559" s="221">
        <v>32.08</v>
      </c>
      <c r="E559" s="221">
        <v>0.55</v>
      </c>
      <c r="F559" s="221">
        <v>32.63</v>
      </c>
    </row>
    <row r="560" spans="1:6" ht="15">
      <c r="A560" s="225" t="s">
        <v>863</v>
      </c>
      <c r="B560" s="223" t="s">
        <v>864</v>
      </c>
      <c r="C560" s="220" t="s">
        <v>7549</v>
      </c>
      <c r="D560" s="221">
        <v>95.12</v>
      </c>
      <c r="E560" s="221">
        <v>16.08</v>
      </c>
      <c r="F560" s="221">
        <v>111.2</v>
      </c>
    </row>
    <row r="561" spans="1:6" ht="15">
      <c r="A561" s="225" t="s">
        <v>865</v>
      </c>
      <c r="B561" s="223" t="s">
        <v>866</v>
      </c>
      <c r="C561" s="220" t="s">
        <v>7549</v>
      </c>
      <c r="D561" s="221">
        <v>129.09</v>
      </c>
      <c r="E561" s="221">
        <v>9.65</v>
      </c>
      <c r="F561" s="221">
        <v>138.74</v>
      </c>
    </row>
    <row r="562" spans="1:6" ht="15">
      <c r="A562" s="225" t="s">
        <v>867</v>
      </c>
      <c r="B562" s="223" t="s">
        <v>868</v>
      </c>
      <c r="C562" s="220" t="s">
        <v>7543</v>
      </c>
      <c r="D562" s="221">
        <v>5.08</v>
      </c>
      <c r="E562" s="221">
        <v>9.65</v>
      </c>
      <c r="F562" s="221">
        <v>14.73</v>
      </c>
    </row>
    <row r="563" spans="1:6" ht="15">
      <c r="A563" s="225" t="s">
        <v>869</v>
      </c>
      <c r="B563" s="223" t="s">
        <v>870</v>
      </c>
      <c r="C563" s="220" t="s">
        <v>7543</v>
      </c>
      <c r="D563" s="221">
        <v>7.5</v>
      </c>
      <c r="E563" s="221">
        <v>9.65</v>
      </c>
      <c r="F563" s="221">
        <v>17.15</v>
      </c>
    </row>
    <row r="564" spans="1:6" ht="15">
      <c r="A564" s="225" t="s">
        <v>871</v>
      </c>
      <c r="B564" s="223" t="s">
        <v>872</v>
      </c>
      <c r="C564" s="220" t="s">
        <v>7543</v>
      </c>
      <c r="D564" s="221">
        <v>14.93</v>
      </c>
      <c r="E564" s="221">
        <v>9.65</v>
      </c>
      <c r="F564" s="221">
        <v>24.58</v>
      </c>
    </row>
    <row r="565" spans="1:6" ht="15">
      <c r="A565" s="225" t="s">
        <v>873</v>
      </c>
      <c r="B565" s="223" t="s">
        <v>7637</v>
      </c>
      <c r="C565" s="220"/>
      <c r="D565" s="221"/>
      <c r="E565" s="221"/>
      <c r="F565" s="221"/>
    </row>
    <row r="566" spans="1:6" ht="15">
      <c r="A566" s="225" t="s">
        <v>874</v>
      </c>
      <c r="B566" s="223" t="s">
        <v>875</v>
      </c>
      <c r="C566" s="220" t="s">
        <v>7546</v>
      </c>
      <c r="D566" s="221">
        <v>13.11</v>
      </c>
      <c r="E566" s="221">
        <v>11.25</v>
      </c>
      <c r="F566" s="221">
        <v>24.36</v>
      </c>
    </row>
    <row r="567" spans="1:6" ht="15">
      <c r="A567" s="225" t="s">
        <v>876</v>
      </c>
      <c r="B567" s="223" t="s">
        <v>877</v>
      </c>
      <c r="C567" s="220" t="s">
        <v>7546</v>
      </c>
      <c r="D567" s="221">
        <v>18.37</v>
      </c>
      <c r="E567" s="221">
        <v>12.87</v>
      </c>
      <c r="F567" s="221">
        <v>31.24</v>
      </c>
    </row>
    <row r="568" spans="1:6" ht="15">
      <c r="A568" s="225" t="s">
        <v>878</v>
      </c>
      <c r="B568" s="223" t="s">
        <v>879</v>
      </c>
      <c r="C568" s="220" t="s">
        <v>7546</v>
      </c>
      <c r="D568" s="221">
        <v>18.23</v>
      </c>
      <c r="E568" s="221">
        <v>16.08</v>
      </c>
      <c r="F568" s="221">
        <v>34.31</v>
      </c>
    </row>
    <row r="569" spans="1:6" ht="15">
      <c r="A569" s="225" t="s">
        <v>880</v>
      </c>
      <c r="B569" s="223" t="s">
        <v>7638</v>
      </c>
      <c r="C569" s="220"/>
      <c r="D569" s="221"/>
      <c r="E569" s="221"/>
      <c r="F569" s="221"/>
    </row>
    <row r="570" spans="1:6" ht="27.75">
      <c r="A570" s="225" t="s">
        <v>881</v>
      </c>
      <c r="B570" s="223" t="s">
        <v>882</v>
      </c>
      <c r="C570" s="220" t="s">
        <v>7542</v>
      </c>
      <c r="D570" s="221">
        <v>10683.09</v>
      </c>
      <c r="E570" s="221"/>
      <c r="F570" s="221">
        <v>10683.09</v>
      </c>
    </row>
    <row r="571" spans="1:6" ht="27.75">
      <c r="A571" s="225" t="s">
        <v>883</v>
      </c>
      <c r="B571" s="223" t="s">
        <v>884</v>
      </c>
      <c r="C571" s="220" t="s">
        <v>7639</v>
      </c>
      <c r="D571" s="221">
        <v>631.1</v>
      </c>
      <c r="E571" s="221"/>
      <c r="F571" s="221">
        <v>631.1</v>
      </c>
    </row>
    <row r="572" spans="1:6" ht="15">
      <c r="A572" s="225" t="s">
        <v>885</v>
      </c>
      <c r="B572" s="223" t="s">
        <v>7174</v>
      </c>
      <c r="C572" s="220" t="s">
        <v>6583</v>
      </c>
      <c r="D572" s="221">
        <v>360.19</v>
      </c>
      <c r="E572" s="221"/>
      <c r="F572" s="221">
        <v>360.19</v>
      </c>
    </row>
    <row r="573" spans="1:6" ht="15">
      <c r="A573" s="225" t="s">
        <v>886</v>
      </c>
      <c r="B573" s="223" t="s">
        <v>887</v>
      </c>
      <c r="C573" s="220" t="s">
        <v>7640</v>
      </c>
      <c r="D573" s="221">
        <v>2.62</v>
      </c>
      <c r="E573" s="221">
        <v>2.9</v>
      </c>
      <c r="F573" s="221">
        <v>5.52</v>
      </c>
    </row>
    <row r="574" spans="1:6" ht="15">
      <c r="A574" s="225" t="s">
        <v>888</v>
      </c>
      <c r="B574" s="223" t="s">
        <v>7641</v>
      </c>
      <c r="C574" s="220"/>
      <c r="D574" s="221"/>
      <c r="E574" s="221"/>
      <c r="F574" s="221"/>
    </row>
    <row r="575" spans="1:6" ht="15">
      <c r="A575" s="225" t="s">
        <v>889</v>
      </c>
      <c r="B575" s="223" t="s">
        <v>890</v>
      </c>
      <c r="C575" s="220" t="s">
        <v>7549</v>
      </c>
      <c r="D575" s="221">
        <v>111.39</v>
      </c>
      <c r="E575" s="221">
        <v>96.48</v>
      </c>
      <c r="F575" s="221">
        <v>207.87</v>
      </c>
    </row>
    <row r="576" spans="1:6" ht="15">
      <c r="A576" s="225" t="s">
        <v>891</v>
      </c>
      <c r="B576" s="223" t="s">
        <v>892</v>
      </c>
      <c r="C576" s="220" t="s">
        <v>7549</v>
      </c>
      <c r="D576" s="221">
        <v>228.2</v>
      </c>
      <c r="E576" s="221">
        <v>186.72</v>
      </c>
      <c r="F576" s="221">
        <v>414.92</v>
      </c>
    </row>
    <row r="577" spans="1:6" ht="27.75">
      <c r="A577" s="225" t="s">
        <v>893</v>
      </c>
      <c r="B577" s="223" t="s">
        <v>7175</v>
      </c>
      <c r="C577" s="220" t="s">
        <v>7549</v>
      </c>
      <c r="D577" s="221">
        <v>853.49</v>
      </c>
      <c r="E577" s="221">
        <v>86.83</v>
      </c>
      <c r="F577" s="221">
        <v>940.32</v>
      </c>
    </row>
    <row r="578" spans="1:6" ht="27.75">
      <c r="A578" s="225" t="s">
        <v>894</v>
      </c>
      <c r="B578" s="223" t="s">
        <v>7176</v>
      </c>
      <c r="C578" s="220" t="s">
        <v>7549</v>
      </c>
      <c r="D578" s="221">
        <v>625.95</v>
      </c>
      <c r="E578" s="221">
        <v>106.65</v>
      </c>
      <c r="F578" s="221">
        <v>732.6</v>
      </c>
    </row>
    <row r="579" spans="1:6" ht="15">
      <c r="A579" s="225" t="s">
        <v>895</v>
      </c>
      <c r="B579" s="223" t="s">
        <v>7642</v>
      </c>
      <c r="C579" s="220"/>
      <c r="D579" s="221"/>
      <c r="E579" s="221"/>
      <c r="F579" s="221"/>
    </row>
    <row r="580" spans="1:6" ht="15">
      <c r="A580" s="225" t="s">
        <v>896</v>
      </c>
      <c r="B580" s="223" t="s">
        <v>7643</v>
      </c>
      <c r="C580" s="220"/>
      <c r="D580" s="221"/>
      <c r="E580" s="221"/>
      <c r="F580" s="221"/>
    </row>
    <row r="581" spans="1:6" ht="15">
      <c r="A581" s="225" t="s">
        <v>897</v>
      </c>
      <c r="B581" s="223" t="s">
        <v>898</v>
      </c>
      <c r="C581" s="220" t="s">
        <v>7543</v>
      </c>
      <c r="D581" s="221">
        <v>38.73</v>
      </c>
      <c r="E581" s="221">
        <v>41.81</v>
      </c>
      <c r="F581" s="221">
        <v>80.54</v>
      </c>
    </row>
    <row r="582" spans="1:6" ht="15">
      <c r="A582" s="225" t="s">
        <v>899</v>
      </c>
      <c r="B582" s="223" t="s">
        <v>900</v>
      </c>
      <c r="C582" s="220" t="s">
        <v>7543</v>
      </c>
      <c r="D582" s="221">
        <v>166.92</v>
      </c>
      <c r="E582" s="221">
        <v>48.24</v>
      </c>
      <c r="F582" s="221">
        <v>215.16</v>
      </c>
    </row>
    <row r="583" spans="1:6" ht="15">
      <c r="A583" s="225" t="s">
        <v>901</v>
      </c>
      <c r="B583" s="223" t="s">
        <v>902</v>
      </c>
      <c r="C583" s="220" t="s">
        <v>7543</v>
      </c>
      <c r="D583" s="221">
        <v>60.16</v>
      </c>
      <c r="E583" s="221">
        <v>38.59</v>
      </c>
      <c r="F583" s="221">
        <v>98.75</v>
      </c>
    </row>
    <row r="584" spans="1:6" ht="15">
      <c r="A584" s="225" t="s">
        <v>903</v>
      </c>
      <c r="B584" s="223" t="s">
        <v>7005</v>
      </c>
      <c r="C584" s="220" t="s">
        <v>7543</v>
      </c>
      <c r="D584" s="221"/>
      <c r="E584" s="221">
        <v>4.95</v>
      </c>
      <c r="F584" s="221">
        <v>4.95</v>
      </c>
    </row>
    <row r="585" spans="1:6" ht="15">
      <c r="A585" s="225" t="s">
        <v>904</v>
      </c>
      <c r="B585" s="223" t="s">
        <v>6665</v>
      </c>
      <c r="C585" s="220" t="s">
        <v>7543</v>
      </c>
      <c r="D585" s="221"/>
      <c r="E585" s="221">
        <v>5.89</v>
      </c>
      <c r="F585" s="221">
        <v>5.89</v>
      </c>
    </row>
    <row r="586" spans="1:6" ht="15">
      <c r="A586" s="225" t="s">
        <v>905</v>
      </c>
      <c r="B586" s="223" t="s">
        <v>7644</v>
      </c>
      <c r="C586" s="220"/>
      <c r="D586" s="221"/>
      <c r="E586" s="221"/>
      <c r="F586" s="221"/>
    </row>
    <row r="587" spans="1:6" ht="15">
      <c r="A587" s="225" t="s">
        <v>906</v>
      </c>
      <c r="B587" s="223" t="s">
        <v>907</v>
      </c>
      <c r="C587" s="220" t="s">
        <v>7543</v>
      </c>
      <c r="D587" s="221">
        <v>125.25</v>
      </c>
      <c r="E587" s="221">
        <v>45.03</v>
      </c>
      <c r="F587" s="221">
        <v>170.28</v>
      </c>
    </row>
    <row r="588" spans="1:6" ht="15">
      <c r="A588" s="225" t="s">
        <v>908</v>
      </c>
      <c r="B588" s="223" t="s">
        <v>909</v>
      </c>
      <c r="C588" s="220" t="s">
        <v>7543</v>
      </c>
      <c r="D588" s="221">
        <v>136.72</v>
      </c>
      <c r="E588" s="221">
        <v>45.03</v>
      </c>
      <c r="F588" s="221">
        <v>181.75</v>
      </c>
    </row>
    <row r="589" spans="1:6" ht="15">
      <c r="A589" s="225" t="s">
        <v>910</v>
      </c>
      <c r="B589" s="223" t="s">
        <v>911</v>
      </c>
      <c r="C589" s="220" t="s">
        <v>7543</v>
      </c>
      <c r="D589" s="221">
        <v>116.36</v>
      </c>
      <c r="E589" s="221">
        <v>80.4</v>
      </c>
      <c r="F589" s="221">
        <v>196.76</v>
      </c>
    </row>
    <row r="590" spans="1:6" ht="15">
      <c r="A590" s="225" t="s">
        <v>912</v>
      </c>
      <c r="B590" s="223" t="s">
        <v>913</v>
      </c>
      <c r="C590" s="220" t="s">
        <v>7543</v>
      </c>
      <c r="D590" s="221">
        <v>85.78</v>
      </c>
      <c r="E590" s="221">
        <v>43.41</v>
      </c>
      <c r="F590" s="221">
        <v>129.19</v>
      </c>
    </row>
    <row r="591" spans="1:6" ht="15">
      <c r="A591" s="225" t="s">
        <v>914</v>
      </c>
      <c r="B591" s="223" t="s">
        <v>915</v>
      </c>
      <c r="C591" s="220" t="s">
        <v>7543</v>
      </c>
      <c r="D591" s="221">
        <v>44.86</v>
      </c>
      <c r="E591" s="221">
        <v>35.37</v>
      </c>
      <c r="F591" s="221">
        <v>80.23</v>
      </c>
    </row>
    <row r="592" spans="1:6" ht="15">
      <c r="A592" s="225" t="s">
        <v>916</v>
      </c>
      <c r="B592" s="223" t="s">
        <v>6666</v>
      </c>
      <c r="C592" s="220" t="s">
        <v>7543</v>
      </c>
      <c r="D592" s="221">
        <v>105.36</v>
      </c>
      <c r="E592" s="221">
        <v>70.34</v>
      </c>
      <c r="F592" s="221">
        <v>175.7</v>
      </c>
    </row>
    <row r="593" spans="1:6" ht="15">
      <c r="A593" s="225" t="s">
        <v>917</v>
      </c>
      <c r="B593" s="223" t="s">
        <v>918</v>
      </c>
      <c r="C593" s="220" t="s">
        <v>7543</v>
      </c>
      <c r="D593" s="221">
        <v>92.05</v>
      </c>
      <c r="E593" s="221">
        <v>27.7</v>
      </c>
      <c r="F593" s="221">
        <v>119.75</v>
      </c>
    </row>
    <row r="594" spans="1:6" ht="15">
      <c r="A594" s="225" t="s">
        <v>919</v>
      </c>
      <c r="B594" s="223" t="s">
        <v>920</v>
      </c>
      <c r="C594" s="220" t="s">
        <v>7543</v>
      </c>
      <c r="D594" s="221">
        <v>92.05</v>
      </c>
      <c r="E594" s="221">
        <v>49.39</v>
      </c>
      <c r="F594" s="221">
        <v>141.44</v>
      </c>
    </row>
    <row r="595" spans="1:6" ht="15">
      <c r="A595" s="225" t="s">
        <v>921</v>
      </c>
      <c r="B595" s="223" t="s">
        <v>922</v>
      </c>
      <c r="C595" s="220" t="s">
        <v>7543</v>
      </c>
      <c r="D595" s="221">
        <v>60</v>
      </c>
      <c r="E595" s="221">
        <v>84.76</v>
      </c>
      <c r="F595" s="221">
        <v>144.76</v>
      </c>
    </row>
    <row r="596" spans="1:6" ht="15">
      <c r="A596" s="225" t="s">
        <v>923</v>
      </c>
      <c r="B596" s="223" t="s">
        <v>7645</v>
      </c>
      <c r="C596" s="220"/>
      <c r="D596" s="221"/>
      <c r="E596" s="221"/>
      <c r="F596" s="221"/>
    </row>
    <row r="597" spans="1:6" ht="15">
      <c r="A597" s="225" t="s">
        <v>924</v>
      </c>
      <c r="B597" s="223" t="s">
        <v>925</v>
      </c>
      <c r="C597" s="220" t="s">
        <v>7546</v>
      </c>
      <c r="D597" s="221">
        <v>76.87</v>
      </c>
      <c r="E597" s="221">
        <v>7.64</v>
      </c>
      <c r="F597" s="221">
        <v>84.51</v>
      </c>
    </row>
    <row r="598" spans="1:6" ht="15">
      <c r="A598" s="225" t="s">
        <v>926</v>
      </c>
      <c r="B598" s="223" t="s">
        <v>927</v>
      </c>
      <c r="C598" s="220" t="s">
        <v>7546</v>
      </c>
      <c r="D598" s="221">
        <v>105.58</v>
      </c>
      <c r="E598" s="221">
        <v>7.64</v>
      </c>
      <c r="F598" s="221">
        <v>113.22</v>
      </c>
    </row>
    <row r="599" spans="1:6" ht="15">
      <c r="A599" s="225" t="s">
        <v>928</v>
      </c>
      <c r="B599" s="223" t="s">
        <v>929</v>
      </c>
      <c r="C599" s="220" t="s">
        <v>7546</v>
      </c>
      <c r="D599" s="221">
        <v>127.66</v>
      </c>
      <c r="E599" s="221">
        <v>7.64</v>
      </c>
      <c r="F599" s="221">
        <v>135.3</v>
      </c>
    </row>
    <row r="600" spans="1:6" ht="15">
      <c r="A600" s="225" t="s">
        <v>930</v>
      </c>
      <c r="B600" s="223" t="s">
        <v>931</v>
      </c>
      <c r="C600" s="220" t="s">
        <v>7546</v>
      </c>
      <c r="D600" s="221">
        <v>143.95</v>
      </c>
      <c r="E600" s="221">
        <v>7.64</v>
      </c>
      <c r="F600" s="221">
        <v>151.59</v>
      </c>
    </row>
    <row r="601" spans="1:6" ht="15">
      <c r="A601" s="225" t="s">
        <v>932</v>
      </c>
      <c r="B601" s="223" t="s">
        <v>933</v>
      </c>
      <c r="C601" s="220" t="s">
        <v>7546</v>
      </c>
      <c r="D601" s="221">
        <v>178.99</v>
      </c>
      <c r="E601" s="221">
        <v>7.64</v>
      </c>
      <c r="F601" s="221">
        <v>186.63</v>
      </c>
    </row>
    <row r="602" spans="1:6" ht="15">
      <c r="A602" s="225" t="s">
        <v>7646</v>
      </c>
      <c r="B602" s="223" t="s">
        <v>7647</v>
      </c>
      <c r="C602" s="220" t="s">
        <v>7546</v>
      </c>
      <c r="D602" s="221">
        <v>163.75</v>
      </c>
      <c r="E602" s="221">
        <v>7.64</v>
      </c>
      <c r="F602" s="221">
        <v>171.39</v>
      </c>
    </row>
    <row r="603" spans="1:6" ht="15">
      <c r="A603" s="225" t="s">
        <v>934</v>
      </c>
      <c r="B603" s="223" t="s">
        <v>7648</v>
      </c>
      <c r="C603" s="220"/>
      <c r="D603" s="221"/>
      <c r="E603" s="221"/>
      <c r="F603" s="221"/>
    </row>
    <row r="604" spans="1:6" ht="15">
      <c r="A604" s="225" t="s">
        <v>935</v>
      </c>
      <c r="B604" s="223" t="s">
        <v>936</v>
      </c>
      <c r="C604" s="220" t="s">
        <v>7549</v>
      </c>
      <c r="D604" s="221">
        <v>344.22</v>
      </c>
      <c r="E604" s="221">
        <v>56.3</v>
      </c>
      <c r="F604" s="221">
        <v>400.52</v>
      </c>
    </row>
    <row r="605" spans="1:6" ht="15">
      <c r="A605" s="225" t="s">
        <v>937</v>
      </c>
      <c r="B605" s="223" t="s">
        <v>7649</v>
      </c>
      <c r="C605" s="220"/>
      <c r="D605" s="221"/>
      <c r="E605" s="221"/>
      <c r="F605" s="221"/>
    </row>
    <row r="606" spans="1:6" ht="15">
      <c r="A606" s="225" t="s">
        <v>938</v>
      </c>
      <c r="B606" s="223" t="s">
        <v>7650</v>
      </c>
      <c r="C606" s="220"/>
      <c r="D606" s="221"/>
      <c r="E606" s="221"/>
      <c r="F606" s="221"/>
    </row>
    <row r="607" spans="1:6" ht="15">
      <c r="A607" s="225" t="s">
        <v>939</v>
      </c>
      <c r="B607" s="223" t="s">
        <v>940</v>
      </c>
      <c r="C607" s="220" t="s">
        <v>7581</v>
      </c>
      <c r="D607" s="221">
        <v>11.66</v>
      </c>
      <c r="E607" s="221">
        <v>1.87</v>
      </c>
      <c r="F607" s="221">
        <v>13.53</v>
      </c>
    </row>
    <row r="608" spans="1:6" ht="15">
      <c r="A608" s="225" t="s">
        <v>941</v>
      </c>
      <c r="B608" s="223" t="s">
        <v>6667</v>
      </c>
      <c r="C608" s="220" t="s">
        <v>7581</v>
      </c>
      <c r="D608" s="221">
        <v>9.12</v>
      </c>
      <c r="E608" s="221">
        <v>1.87</v>
      </c>
      <c r="F608" s="221">
        <v>10.99</v>
      </c>
    </row>
    <row r="609" spans="1:6" ht="15">
      <c r="A609" s="225" t="s">
        <v>942</v>
      </c>
      <c r="B609" s="223" t="s">
        <v>6668</v>
      </c>
      <c r="C609" s="220" t="s">
        <v>7581</v>
      </c>
      <c r="D609" s="221">
        <v>11.04</v>
      </c>
      <c r="E609" s="221">
        <v>1.87</v>
      </c>
      <c r="F609" s="221">
        <v>12.91</v>
      </c>
    </row>
    <row r="610" spans="1:6" ht="15">
      <c r="A610" s="225" t="s">
        <v>943</v>
      </c>
      <c r="B610" s="223" t="s">
        <v>7651</v>
      </c>
      <c r="C610" s="220"/>
      <c r="D610" s="221"/>
      <c r="E610" s="221"/>
      <c r="F610" s="221"/>
    </row>
    <row r="611" spans="1:6" ht="15">
      <c r="A611" s="225" t="s">
        <v>944</v>
      </c>
      <c r="B611" s="223" t="s">
        <v>945</v>
      </c>
      <c r="C611" s="220" t="s">
        <v>7581</v>
      </c>
      <c r="D611" s="221">
        <v>12.78</v>
      </c>
      <c r="E611" s="221">
        <v>0.93</v>
      </c>
      <c r="F611" s="221">
        <v>13.71</v>
      </c>
    </row>
    <row r="612" spans="1:6" ht="15">
      <c r="A612" s="225" t="s">
        <v>946</v>
      </c>
      <c r="B612" s="223" t="s">
        <v>7652</v>
      </c>
      <c r="C612" s="220"/>
      <c r="D612" s="221"/>
      <c r="E612" s="221"/>
      <c r="F612" s="221"/>
    </row>
    <row r="613" spans="1:6" ht="15">
      <c r="A613" s="225" t="s">
        <v>947</v>
      </c>
      <c r="B613" s="223" t="s">
        <v>7653</v>
      </c>
      <c r="C613" s="220"/>
      <c r="D613" s="221"/>
      <c r="E613" s="221"/>
      <c r="F613" s="221"/>
    </row>
    <row r="614" spans="1:6" ht="15">
      <c r="A614" s="225" t="s">
        <v>948</v>
      </c>
      <c r="B614" s="223" t="s">
        <v>7177</v>
      </c>
      <c r="C614" s="220" t="s">
        <v>7549</v>
      </c>
      <c r="D614" s="221">
        <v>360.87</v>
      </c>
      <c r="E614" s="221"/>
      <c r="F614" s="221">
        <v>360.87</v>
      </c>
    </row>
    <row r="615" spans="1:6" ht="15">
      <c r="A615" s="225" t="s">
        <v>949</v>
      </c>
      <c r="B615" s="223" t="s">
        <v>7178</v>
      </c>
      <c r="C615" s="220" t="s">
        <v>7549</v>
      </c>
      <c r="D615" s="221">
        <v>376.04</v>
      </c>
      <c r="E615" s="221"/>
      <c r="F615" s="221">
        <v>376.04</v>
      </c>
    </row>
    <row r="616" spans="1:6" ht="15">
      <c r="A616" s="225" t="s">
        <v>950</v>
      </c>
      <c r="B616" s="223" t="s">
        <v>7179</v>
      </c>
      <c r="C616" s="220" t="s">
        <v>7549</v>
      </c>
      <c r="D616" s="221">
        <v>391.83</v>
      </c>
      <c r="E616" s="221"/>
      <c r="F616" s="221">
        <v>391.83</v>
      </c>
    </row>
    <row r="617" spans="1:6" ht="15">
      <c r="A617" s="225" t="s">
        <v>951</v>
      </c>
      <c r="B617" s="223" t="s">
        <v>7180</v>
      </c>
      <c r="C617" s="220" t="s">
        <v>7549</v>
      </c>
      <c r="D617" s="221">
        <v>408.29</v>
      </c>
      <c r="E617" s="221"/>
      <c r="F617" s="221">
        <v>408.29</v>
      </c>
    </row>
    <row r="618" spans="1:6" ht="15">
      <c r="A618" s="225" t="s">
        <v>952</v>
      </c>
      <c r="B618" s="223" t="s">
        <v>7181</v>
      </c>
      <c r="C618" s="220" t="s">
        <v>7549</v>
      </c>
      <c r="D618" s="221">
        <v>425.44</v>
      </c>
      <c r="E618" s="221"/>
      <c r="F618" s="221">
        <v>425.44</v>
      </c>
    </row>
    <row r="619" spans="1:6" ht="15">
      <c r="A619" s="225" t="s">
        <v>953</v>
      </c>
      <c r="B619" s="223" t="s">
        <v>7182</v>
      </c>
      <c r="C619" s="220" t="s">
        <v>7549</v>
      </c>
      <c r="D619" s="221">
        <v>409.26</v>
      </c>
      <c r="E619" s="221"/>
      <c r="F619" s="221">
        <v>409.26</v>
      </c>
    </row>
    <row r="620" spans="1:6" ht="15">
      <c r="A620" s="225" t="s">
        <v>954</v>
      </c>
      <c r="B620" s="223" t="s">
        <v>7183</v>
      </c>
      <c r="C620" s="220" t="s">
        <v>7549</v>
      </c>
      <c r="D620" s="221">
        <v>423.41</v>
      </c>
      <c r="E620" s="221"/>
      <c r="F620" s="221">
        <v>423.41</v>
      </c>
    </row>
    <row r="621" spans="1:6" ht="15">
      <c r="A621" s="225" t="s">
        <v>955</v>
      </c>
      <c r="B621" s="223" t="s">
        <v>7184</v>
      </c>
      <c r="C621" s="220" t="s">
        <v>7549</v>
      </c>
      <c r="D621" s="221">
        <v>439.38</v>
      </c>
      <c r="E621" s="221"/>
      <c r="F621" s="221">
        <v>439.38</v>
      </c>
    </row>
    <row r="622" spans="1:6" ht="15">
      <c r="A622" s="225" t="s">
        <v>956</v>
      </c>
      <c r="B622" s="223" t="s">
        <v>7185</v>
      </c>
      <c r="C622" s="220" t="s">
        <v>7549</v>
      </c>
      <c r="D622" s="221">
        <v>456.01</v>
      </c>
      <c r="E622" s="221"/>
      <c r="F622" s="221">
        <v>456.01</v>
      </c>
    </row>
    <row r="623" spans="1:6" ht="15">
      <c r="A623" s="225" t="s">
        <v>957</v>
      </c>
      <c r="B623" s="223" t="s">
        <v>7186</v>
      </c>
      <c r="C623" s="220" t="s">
        <v>7549</v>
      </c>
      <c r="D623" s="221">
        <v>474.72</v>
      </c>
      <c r="E623" s="221"/>
      <c r="F623" s="221">
        <v>474.72</v>
      </c>
    </row>
    <row r="624" spans="1:6" ht="15">
      <c r="A624" s="225" t="s">
        <v>7654</v>
      </c>
      <c r="B624" s="223" t="s">
        <v>7655</v>
      </c>
      <c r="C624" s="220" t="s">
        <v>7549</v>
      </c>
      <c r="D624" s="221">
        <v>470.08</v>
      </c>
      <c r="E624" s="221"/>
      <c r="F624" s="221">
        <v>470.08</v>
      </c>
    </row>
    <row r="625" spans="1:6" ht="15">
      <c r="A625" s="225" t="s">
        <v>958</v>
      </c>
      <c r="B625" s="223" t="s">
        <v>7187</v>
      </c>
      <c r="C625" s="220" t="s">
        <v>7549</v>
      </c>
      <c r="D625" s="221">
        <v>439.5</v>
      </c>
      <c r="E625" s="221"/>
      <c r="F625" s="221">
        <v>439.5</v>
      </c>
    </row>
    <row r="626" spans="1:6" ht="15">
      <c r="A626" s="225" t="s">
        <v>959</v>
      </c>
      <c r="B626" s="223" t="s">
        <v>7656</v>
      </c>
      <c r="C626" s="220"/>
      <c r="D626" s="221"/>
      <c r="E626" s="221"/>
      <c r="F626" s="221"/>
    </row>
    <row r="627" spans="1:6" ht="15">
      <c r="A627" s="225" t="s">
        <v>960</v>
      </c>
      <c r="B627" s="223" t="s">
        <v>961</v>
      </c>
      <c r="C627" s="220" t="s">
        <v>7549</v>
      </c>
      <c r="D627" s="221">
        <v>406.44</v>
      </c>
      <c r="E627" s="221"/>
      <c r="F627" s="221">
        <v>406.44</v>
      </c>
    </row>
    <row r="628" spans="1:6" ht="15">
      <c r="A628" s="225" t="s">
        <v>962</v>
      </c>
      <c r="B628" s="223" t="s">
        <v>963</v>
      </c>
      <c r="C628" s="220" t="s">
        <v>7549</v>
      </c>
      <c r="D628" s="221">
        <v>425.31</v>
      </c>
      <c r="E628" s="221"/>
      <c r="F628" s="221">
        <v>425.31</v>
      </c>
    </row>
    <row r="629" spans="1:6" ht="15">
      <c r="A629" s="225" t="s">
        <v>964</v>
      </c>
      <c r="B629" s="223" t="s">
        <v>965</v>
      </c>
      <c r="C629" s="220" t="s">
        <v>7549</v>
      </c>
      <c r="D629" s="221">
        <v>372.62</v>
      </c>
      <c r="E629" s="221"/>
      <c r="F629" s="221">
        <v>372.62</v>
      </c>
    </row>
    <row r="630" spans="1:6" ht="15">
      <c r="A630" s="225" t="s">
        <v>966</v>
      </c>
      <c r="B630" s="223" t="s">
        <v>7657</v>
      </c>
      <c r="C630" s="220"/>
      <c r="D630" s="221"/>
      <c r="E630" s="221"/>
      <c r="F630" s="221"/>
    </row>
    <row r="631" spans="1:6" ht="15">
      <c r="A631" s="225" t="s">
        <v>967</v>
      </c>
      <c r="B631" s="223" t="s">
        <v>7188</v>
      </c>
      <c r="C631" s="220" t="s">
        <v>7549</v>
      </c>
      <c r="D631" s="221">
        <v>326.3</v>
      </c>
      <c r="E631" s="221">
        <v>87.12</v>
      </c>
      <c r="F631" s="221">
        <v>413.42</v>
      </c>
    </row>
    <row r="632" spans="1:6" ht="15">
      <c r="A632" s="225" t="s">
        <v>968</v>
      </c>
      <c r="B632" s="223" t="s">
        <v>7189</v>
      </c>
      <c r="C632" s="220" t="s">
        <v>7549</v>
      </c>
      <c r="D632" s="221">
        <v>372.57</v>
      </c>
      <c r="E632" s="221">
        <v>87.12</v>
      </c>
      <c r="F632" s="221">
        <v>459.69</v>
      </c>
    </row>
    <row r="633" spans="1:6" ht="15">
      <c r="A633" s="225" t="s">
        <v>969</v>
      </c>
      <c r="B633" s="223" t="s">
        <v>7658</v>
      </c>
      <c r="C633" s="220"/>
      <c r="D633" s="221"/>
      <c r="E633" s="221"/>
      <c r="F633" s="221"/>
    </row>
    <row r="634" spans="1:6" ht="15">
      <c r="A634" s="225" t="s">
        <v>970</v>
      </c>
      <c r="B634" s="223" t="s">
        <v>971</v>
      </c>
      <c r="C634" s="220" t="s">
        <v>7549</v>
      </c>
      <c r="D634" s="221">
        <v>255.65</v>
      </c>
      <c r="E634" s="221">
        <v>36.3</v>
      </c>
      <c r="F634" s="221">
        <v>291.95</v>
      </c>
    </row>
    <row r="635" spans="1:6" ht="15">
      <c r="A635" s="225" t="s">
        <v>972</v>
      </c>
      <c r="B635" s="223" t="s">
        <v>973</v>
      </c>
      <c r="C635" s="220" t="s">
        <v>7549</v>
      </c>
      <c r="D635" s="221">
        <v>284.15</v>
      </c>
      <c r="E635" s="221">
        <v>36.3</v>
      </c>
      <c r="F635" s="221">
        <v>320.45</v>
      </c>
    </row>
    <row r="636" spans="1:6" ht="15">
      <c r="A636" s="225" t="s">
        <v>974</v>
      </c>
      <c r="B636" s="223" t="s">
        <v>975</v>
      </c>
      <c r="C636" s="220" t="s">
        <v>7549</v>
      </c>
      <c r="D636" s="221">
        <v>344.13</v>
      </c>
      <c r="E636" s="221">
        <v>36.3</v>
      </c>
      <c r="F636" s="221">
        <v>380.43</v>
      </c>
    </row>
    <row r="637" spans="1:6" ht="15">
      <c r="A637" s="225" t="s">
        <v>976</v>
      </c>
      <c r="B637" s="223" t="s">
        <v>7659</v>
      </c>
      <c r="C637" s="220"/>
      <c r="D637" s="221"/>
      <c r="E637" s="221"/>
      <c r="F637" s="221"/>
    </row>
    <row r="638" spans="1:6" ht="15">
      <c r="A638" s="225" t="s">
        <v>977</v>
      </c>
      <c r="B638" s="223" t="s">
        <v>978</v>
      </c>
      <c r="C638" s="220" t="s">
        <v>7549</v>
      </c>
      <c r="D638" s="221">
        <v>70.31</v>
      </c>
      <c r="E638" s="221">
        <v>36.3</v>
      </c>
      <c r="F638" s="221">
        <v>106.61</v>
      </c>
    </row>
    <row r="639" spans="1:6" ht="15">
      <c r="A639" s="225" t="s">
        <v>979</v>
      </c>
      <c r="B639" s="223" t="s">
        <v>980</v>
      </c>
      <c r="C639" s="220" t="s">
        <v>7549</v>
      </c>
      <c r="D639" s="221">
        <v>3664.46</v>
      </c>
      <c r="E639" s="221">
        <v>40.71</v>
      </c>
      <c r="F639" s="221">
        <v>3705.17</v>
      </c>
    </row>
    <row r="640" spans="1:6" ht="15">
      <c r="A640" s="225" t="s">
        <v>981</v>
      </c>
      <c r="B640" s="223" t="s">
        <v>982</v>
      </c>
      <c r="C640" s="220" t="s">
        <v>7549</v>
      </c>
      <c r="D640" s="221">
        <v>303.06</v>
      </c>
      <c r="E640" s="221">
        <v>40.71</v>
      </c>
      <c r="F640" s="221">
        <v>343.77</v>
      </c>
    </row>
    <row r="641" spans="1:6" ht="15">
      <c r="A641" s="225" t="s">
        <v>983</v>
      </c>
      <c r="B641" s="223" t="s">
        <v>7190</v>
      </c>
      <c r="C641" s="220" t="s">
        <v>7549</v>
      </c>
      <c r="D641" s="221">
        <v>295.97</v>
      </c>
      <c r="E641" s="221">
        <v>267.6</v>
      </c>
      <c r="F641" s="221">
        <v>563.57</v>
      </c>
    </row>
    <row r="642" spans="1:6" ht="15">
      <c r="A642" s="225" t="s">
        <v>984</v>
      </c>
      <c r="B642" s="223" t="s">
        <v>985</v>
      </c>
      <c r="C642" s="220" t="s">
        <v>7549</v>
      </c>
      <c r="D642" s="221">
        <v>2000.13</v>
      </c>
      <c r="E642" s="221">
        <v>489.6</v>
      </c>
      <c r="F642" s="221">
        <v>2489.73</v>
      </c>
    </row>
    <row r="643" spans="1:6" ht="15">
      <c r="A643" s="225" t="s">
        <v>7660</v>
      </c>
      <c r="B643" s="223" t="s">
        <v>7661</v>
      </c>
      <c r="C643" s="220"/>
      <c r="D643" s="221"/>
      <c r="E643" s="221"/>
      <c r="F643" s="221"/>
    </row>
    <row r="644" spans="1:6" ht="27.75">
      <c r="A644" s="225" t="s">
        <v>7662</v>
      </c>
      <c r="B644" s="223" t="s">
        <v>7663</v>
      </c>
      <c r="C644" s="220" t="s">
        <v>7549</v>
      </c>
      <c r="D644" s="221">
        <v>453.15</v>
      </c>
      <c r="E644" s="221">
        <v>36.3</v>
      </c>
      <c r="F644" s="221">
        <v>489.45</v>
      </c>
    </row>
    <row r="645" spans="1:6" ht="15">
      <c r="A645" s="225" t="s">
        <v>986</v>
      </c>
      <c r="B645" s="223" t="s">
        <v>7664</v>
      </c>
      <c r="C645" s="220"/>
      <c r="D645" s="221"/>
      <c r="E645" s="221"/>
      <c r="F645" s="221"/>
    </row>
    <row r="646" spans="1:6" ht="15">
      <c r="A646" s="225" t="s">
        <v>987</v>
      </c>
      <c r="B646" s="223" t="s">
        <v>988</v>
      </c>
      <c r="C646" s="220" t="s">
        <v>7549</v>
      </c>
      <c r="D646" s="221"/>
      <c r="E646" s="221">
        <v>61.2</v>
      </c>
      <c r="F646" s="221">
        <v>61.2</v>
      </c>
    </row>
    <row r="647" spans="1:6" ht="15">
      <c r="A647" s="225" t="s">
        <v>989</v>
      </c>
      <c r="B647" s="223" t="s">
        <v>990</v>
      </c>
      <c r="C647" s="220" t="s">
        <v>7549</v>
      </c>
      <c r="D647" s="221"/>
      <c r="E647" s="221">
        <v>122.4</v>
      </c>
      <c r="F647" s="221">
        <v>122.4</v>
      </c>
    </row>
    <row r="648" spans="1:6" ht="15">
      <c r="A648" s="225" t="s">
        <v>991</v>
      </c>
      <c r="B648" s="223" t="s">
        <v>992</v>
      </c>
      <c r="C648" s="220" t="s">
        <v>7549</v>
      </c>
      <c r="D648" s="221"/>
      <c r="E648" s="221">
        <v>84.54</v>
      </c>
      <c r="F648" s="221">
        <v>84.54</v>
      </c>
    </row>
    <row r="649" spans="1:6" ht="15">
      <c r="A649" s="225" t="s">
        <v>993</v>
      </c>
      <c r="B649" s="223" t="s">
        <v>994</v>
      </c>
      <c r="C649" s="220" t="s">
        <v>7549</v>
      </c>
      <c r="D649" s="221">
        <v>42.15</v>
      </c>
      <c r="E649" s="221">
        <v>93.36</v>
      </c>
      <c r="F649" s="221">
        <v>135.51</v>
      </c>
    </row>
    <row r="650" spans="1:6" ht="15">
      <c r="A650" s="225" t="s">
        <v>995</v>
      </c>
      <c r="B650" s="223" t="s">
        <v>996</v>
      </c>
      <c r="C650" s="220" t="s">
        <v>7543</v>
      </c>
      <c r="D650" s="221">
        <v>15.19</v>
      </c>
      <c r="E650" s="221"/>
      <c r="F650" s="221">
        <v>15.19</v>
      </c>
    </row>
    <row r="651" spans="1:6" ht="15">
      <c r="A651" s="225" t="s">
        <v>997</v>
      </c>
      <c r="B651" s="223" t="s">
        <v>7665</v>
      </c>
      <c r="C651" s="220"/>
      <c r="D651" s="221"/>
      <c r="E651" s="221"/>
      <c r="F651" s="221"/>
    </row>
    <row r="652" spans="1:6" ht="15">
      <c r="A652" s="225" t="s">
        <v>998</v>
      </c>
      <c r="B652" s="223" t="s">
        <v>999</v>
      </c>
      <c r="C652" s="220" t="s">
        <v>7549</v>
      </c>
      <c r="D652" s="221">
        <v>145.99</v>
      </c>
      <c r="E652" s="221">
        <v>50.82</v>
      </c>
      <c r="F652" s="221">
        <v>196.81</v>
      </c>
    </row>
    <row r="653" spans="1:6" ht="15">
      <c r="A653" s="225" t="s">
        <v>1000</v>
      </c>
      <c r="B653" s="223" t="s">
        <v>1001</v>
      </c>
      <c r="C653" s="220" t="s">
        <v>7549</v>
      </c>
      <c r="D653" s="221">
        <v>114.14</v>
      </c>
      <c r="E653" s="221">
        <v>21.78</v>
      </c>
      <c r="F653" s="221">
        <v>135.92</v>
      </c>
    </row>
    <row r="654" spans="1:6" ht="15">
      <c r="A654" s="225" t="s">
        <v>1002</v>
      </c>
      <c r="B654" s="223" t="s">
        <v>1003</v>
      </c>
      <c r="C654" s="220" t="s">
        <v>7543</v>
      </c>
      <c r="D654" s="221">
        <v>2.26</v>
      </c>
      <c r="E654" s="221">
        <v>0.44</v>
      </c>
      <c r="F654" s="221">
        <v>2.7</v>
      </c>
    </row>
    <row r="655" spans="1:6" ht="15">
      <c r="A655" s="225" t="s">
        <v>1004</v>
      </c>
      <c r="B655" s="223" t="s">
        <v>1005</v>
      </c>
      <c r="C655" s="220" t="s">
        <v>7549</v>
      </c>
      <c r="D655" s="221">
        <v>521.4</v>
      </c>
      <c r="E655" s="221">
        <v>37.86</v>
      </c>
      <c r="F655" s="221">
        <v>559.26</v>
      </c>
    </row>
    <row r="656" spans="1:6" ht="15">
      <c r="A656" s="225" t="s">
        <v>1006</v>
      </c>
      <c r="B656" s="223" t="s">
        <v>1007</v>
      </c>
      <c r="C656" s="220" t="s">
        <v>7549</v>
      </c>
      <c r="D656" s="221">
        <v>244.13</v>
      </c>
      <c r="E656" s="221">
        <v>29.04</v>
      </c>
      <c r="F656" s="221">
        <v>273.17</v>
      </c>
    </row>
    <row r="657" spans="1:6" ht="15">
      <c r="A657" s="225" t="s">
        <v>1008</v>
      </c>
      <c r="B657" s="223" t="s">
        <v>1009</v>
      </c>
      <c r="C657" s="220" t="s">
        <v>7549</v>
      </c>
      <c r="D657" s="221"/>
      <c r="E657" s="221">
        <v>29.04</v>
      </c>
      <c r="F657" s="221">
        <v>29.04</v>
      </c>
    </row>
    <row r="658" spans="1:6" ht="15">
      <c r="A658" s="225" t="s">
        <v>1010</v>
      </c>
      <c r="B658" s="223" t="s">
        <v>1011</v>
      </c>
      <c r="C658" s="220" t="s">
        <v>7549</v>
      </c>
      <c r="D658" s="221">
        <v>144.98</v>
      </c>
      <c r="E658" s="221">
        <v>14.52</v>
      </c>
      <c r="F658" s="221">
        <v>159.5</v>
      </c>
    </row>
    <row r="659" spans="1:6" ht="15">
      <c r="A659" s="225" t="s">
        <v>1012</v>
      </c>
      <c r="B659" s="223" t="s">
        <v>1013</v>
      </c>
      <c r="C659" s="220" t="s">
        <v>7549</v>
      </c>
      <c r="D659" s="221">
        <v>120.68</v>
      </c>
      <c r="E659" s="221">
        <v>43.56</v>
      </c>
      <c r="F659" s="221">
        <v>164.24</v>
      </c>
    </row>
    <row r="660" spans="1:6" ht="15">
      <c r="A660" s="225" t="s">
        <v>1014</v>
      </c>
      <c r="B660" s="223" t="s">
        <v>1015</v>
      </c>
      <c r="C660" s="220" t="s">
        <v>7549</v>
      </c>
      <c r="D660" s="221">
        <v>145.99</v>
      </c>
      <c r="E660" s="221">
        <v>68.46</v>
      </c>
      <c r="F660" s="221">
        <v>214.45</v>
      </c>
    </row>
    <row r="661" spans="1:6" ht="15">
      <c r="A661" s="225" t="s">
        <v>1016</v>
      </c>
      <c r="B661" s="223" t="s">
        <v>1017</v>
      </c>
      <c r="C661" s="220" t="s">
        <v>7549</v>
      </c>
      <c r="D661" s="221">
        <v>160.32</v>
      </c>
      <c r="E661" s="221">
        <v>0.15</v>
      </c>
      <c r="F661" s="221">
        <v>160.47</v>
      </c>
    </row>
    <row r="662" spans="1:6" ht="15">
      <c r="A662" s="225" t="s">
        <v>1018</v>
      </c>
      <c r="B662" s="223" t="s">
        <v>1019</v>
      </c>
      <c r="C662" s="220" t="s">
        <v>7549</v>
      </c>
      <c r="D662" s="221">
        <v>338.62</v>
      </c>
      <c r="E662" s="221">
        <v>11.62</v>
      </c>
      <c r="F662" s="221">
        <v>350.24</v>
      </c>
    </row>
    <row r="663" spans="1:6" ht="15">
      <c r="A663" s="225" t="s">
        <v>7290</v>
      </c>
      <c r="B663" s="223" t="s">
        <v>7291</v>
      </c>
      <c r="C663" s="220" t="s">
        <v>7549</v>
      </c>
      <c r="D663" s="221">
        <v>1036.21</v>
      </c>
      <c r="E663" s="221">
        <v>11.62</v>
      </c>
      <c r="F663" s="221">
        <v>1047.83</v>
      </c>
    </row>
    <row r="664" spans="1:6" ht="15">
      <c r="A664" s="225" t="s">
        <v>1020</v>
      </c>
      <c r="B664" s="223" t="s">
        <v>7666</v>
      </c>
      <c r="C664" s="220"/>
      <c r="D664" s="221"/>
      <c r="E664" s="221"/>
      <c r="F664" s="221"/>
    </row>
    <row r="665" spans="1:6" ht="15">
      <c r="A665" s="225" t="s">
        <v>1021</v>
      </c>
      <c r="B665" s="223" t="s">
        <v>1022</v>
      </c>
      <c r="C665" s="220" t="s">
        <v>7543</v>
      </c>
      <c r="D665" s="221">
        <v>1.53</v>
      </c>
      <c r="E665" s="221">
        <v>3.63</v>
      </c>
      <c r="F665" s="221">
        <v>5.16</v>
      </c>
    </row>
    <row r="666" spans="1:6" ht="15">
      <c r="A666" s="225" t="s">
        <v>1023</v>
      </c>
      <c r="B666" s="223" t="s">
        <v>1024</v>
      </c>
      <c r="C666" s="220" t="s">
        <v>7546</v>
      </c>
      <c r="D666" s="221">
        <v>10.43</v>
      </c>
      <c r="E666" s="221"/>
      <c r="F666" s="221">
        <v>10.43</v>
      </c>
    </row>
    <row r="667" spans="1:6" ht="15">
      <c r="A667" s="225" t="s">
        <v>1025</v>
      </c>
      <c r="B667" s="223" t="s">
        <v>1026</v>
      </c>
      <c r="C667" s="220" t="s">
        <v>7543</v>
      </c>
      <c r="D667" s="221">
        <v>3.92</v>
      </c>
      <c r="E667" s="221">
        <v>3.63</v>
      </c>
      <c r="F667" s="221">
        <v>7.55</v>
      </c>
    </row>
    <row r="668" spans="1:6" ht="15">
      <c r="A668" s="225" t="s">
        <v>1027</v>
      </c>
      <c r="B668" s="223" t="s">
        <v>1028</v>
      </c>
      <c r="C668" s="220" t="s">
        <v>7549</v>
      </c>
      <c r="D668" s="221">
        <v>7556.18</v>
      </c>
      <c r="E668" s="221">
        <v>1259.52</v>
      </c>
      <c r="F668" s="221">
        <v>8815.7</v>
      </c>
    </row>
    <row r="669" spans="1:6" ht="15">
      <c r="A669" s="225" t="s">
        <v>1029</v>
      </c>
      <c r="B669" s="223" t="s">
        <v>1030</v>
      </c>
      <c r="C669" s="220" t="s">
        <v>7546</v>
      </c>
      <c r="D669" s="221">
        <v>109.05</v>
      </c>
      <c r="E669" s="221">
        <v>96.48</v>
      </c>
      <c r="F669" s="221">
        <v>205.53</v>
      </c>
    </row>
    <row r="670" spans="1:6" ht="15">
      <c r="A670" s="225" t="s">
        <v>1031</v>
      </c>
      <c r="B670" s="223" t="s">
        <v>7667</v>
      </c>
      <c r="C670" s="220"/>
      <c r="D670" s="221"/>
      <c r="E670" s="221"/>
      <c r="F670" s="221"/>
    </row>
    <row r="671" spans="1:6" ht="15">
      <c r="A671" s="225" t="s">
        <v>1032</v>
      </c>
      <c r="B671" s="223" t="s">
        <v>7668</v>
      </c>
      <c r="C671" s="220"/>
      <c r="D671" s="221"/>
      <c r="E671" s="221"/>
      <c r="F671" s="221"/>
    </row>
    <row r="672" spans="1:6" ht="15">
      <c r="A672" s="225" t="s">
        <v>7669</v>
      </c>
      <c r="B672" s="223" t="s">
        <v>1033</v>
      </c>
      <c r="C672" s="220" t="s">
        <v>7546</v>
      </c>
      <c r="D672" s="221">
        <v>15.89</v>
      </c>
      <c r="E672" s="221">
        <v>33.88</v>
      </c>
      <c r="F672" s="221">
        <v>49.77</v>
      </c>
    </row>
    <row r="673" spans="1:6" ht="15">
      <c r="A673" s="225" t="s">
        <v>7670</v>
      </c>
      <c r="B673" s="223" t="s">
        <v>1034</v>
      </c>
      <c r="C673" s="220" t="s">
        <v>7546</v>
      </c>
      <c r="D673" s="221">
        <v>24.77</v>
      </c>
      <c r="E673" s="221">
        <v>35.23</v>
      </c>
      <c r="F673" s="221">
        <v>60</v>
      </c>
    </row>
    <row r="674" spans="1:6" ht="15">
      <c r="A674" s="225" t="s">
        <v>7671</v>
      </c>
      <c r="B674" s="223" t="s">
        <v>1035</v>
      </c>
      <c r="C674" s="220" t="s">
        <v>7546</v>
      </c>
      <c r="D674" s="221">
        <v>35.8</v>
      </c>
      <c r="E674" s="221">
        <v>56.08</v>
      </c>
      <c r="F674" s="221">
        <v>91.88</v>
      </c>
    </row>
    <row r="675" spans="1:6" ht="15">
      <c r="A675" s="225" t="s">
        <v>1036</v>
      </c>
      <c r="B675" s="223" t="s">
        <v>7672</v>
      </c>
      <c r="C675" s="220"/>
      <c r="D675" s="221"/>
      <c r="E675" s="221"/>
      <c r="F675" s="221"/>
    </row>
    <row r="676" spans="1:6" ht="15">
      <c r="A676" s="225" t="s">
        <v>1037</v>
      </c>
      <c r="B676" s="223" t="s">
        <v>1038</v>
      </c>
      <c r="C676" s="220" t="s">
        <v>7542</v>
      </c>
      <c r="D676" s="221">
        <v>5700</v>
      </c>
      <c r="E676" s="221"/>
      <c r="F676" s="221">
        <v>5700</v>
      </c>
    </row>
    <row r="677" spans="1:6" ht="15">
      <c r="A677" s="225" t="s">
        <v>1039</v>
      </c>
      <c r="B677" s="223" t="s">
        <v>1040</v>
      </c>
      <c r="C677" s="220" t="s">
        <v>7546</v>
      </c>
      <c r="D677" s="221">
        <v>87.73</v>
      </c>
      <c r="E677" s="221">
        <v>1.45</v>
      </c>
      <c r="F677" s="221">
        <v>89.18</v>
      </c>
    </row>
    <row r="678" spans="1:6" ht="15">
      <c r="A678" s="225" t="s">
        <v>1041</v>
      </c>
      <c r="B678" s="223" t="s">
        <v>1042</v>
      </c>
      <c r="C678" s="220" t="s">
        <v>7546</v>
      </c>
      <c r="D678" s="221">
        <v>91.52</v>
      </c>
      <c r="E678" s="221">
        <v>1.45</v>
      </c>
      <c r="F678" s="221">
        <v>92.97</v>
      </c>
    </row>
    <row r="679" spans="1:6" ht="15">
      <c r="A679" s="225" t="s">
        <v>1043</v>
      </c>
      <c r="B679" s="223" t="s">
        <v>1044</v>
      </c>
      <c r="C679" s="220" t="s">
        <v>7546</v>
      </c>
      <c r="D679" s="221">
        <v>120.86</v>
      </c>
      <c r="E679" s="221">
        <v>1.45</v>
      </c>
      <c r="F679" s="221">
        <v>122.31</v>
      </c>
    </row>
    <row r="680" spans="1:6" ht="15">
      <c r="A680" s="225" t="s">
        <v>1045</v>
      </c>
      <c r="B680" s="223" t="s">
        <v>1046</v>
      </c>
      <c r="C680" s="220" t="s">
        <v>7546</v>
      </c>
      <c r="D680" s="221">
        <v>156.68</v>
      </c>
      <c r="E680" s="221">
        <v>1.45</v>
      </c>
      <c r="F680" s="221">
        <v>158.13</v>
      </c>
    </row>
    <row r="681" spans="1:6" ht="15">
      <c r="A681" s="225" t="s">
        <v>1047</v>
      </c>
      <c r="B681" s="223" t="s">
        <v>1048</v>
      </c>
      <c r="C681" s="220" t="s">
        <v>7546</v>
      </c>
      <c r="D681" s="221">
        <v>167.08</v>
      </c>
      <c r="E681" s="221">
        <v>1.45</v>
      </c>
      <c r="F681" s="221">
        <v>168.53</v>
      </c>
    </row>
    <row r="682" spans="1:6" ht="15">
      <c r="A682" s="225" t="s">
        <v>1049</v>
      </c>
      <c r="B682" s="223" t="s">
        <v>1050</v>
      </c>
      <c r="C682" s="220" t="s">
        <v>7546</v>
      </c>
      <c r="D682" s="221">
        <v>190.43</v>
      </c>
      <c r="E682" s="221">
        <v>1.45</v>
      </c>
      <c r="F682" s="221">
        <v>191.88</v>
      </c>
    </row>
    <row r="683" spans="1:6" ht="15">
      <c r="A683" s="225" t="s">
        <v>1051</v>
      </c>
      <c r="B683" s="223" t="s">
        <v>7673</v>
      </c>
      <c r="C683" s="220"/>
      <c r="D683" s="221"/>
      <c r="E683" s="221"/>
      <c r="F683" s="221"/>
    </row>
    <row r="684" spans="1:6" ht="15">
      <c r="A684" s="225" t="s">
        <v>1052</v>
      </c>
      <c r="B684" s="223" t="s">
        <v>1053</v>
      </c>
      <c r="C684" s="220" t="s">
        <v>7542</v>
      </c>
      <c r="D684" s="221">
        <v>1893.65</v>
      </c>
      <c r="E684" s="221"/>
      <c r="F684" s="221">
        <v>1893.65</v>
      </c>
    </row>
    <row r="685" spans="1:6" ht="15">
      <c r="A685" s="225" t="s">
        <v>1054</v>
      </c>
      <c r="B685" s="223" t="s">
        <v>1055</v>
      </c>
      <c r="C685" s="220" t="s">
        <v>7546</v>
      </c>
      <c r="D685" s="221">
        <v>32.76</v>
      </c>
      <c r="E685" s="221">
        <v>10.73</v>
      </c>
      <c r="F685" s="221">
        <v>43.49</v>
      </c>
    </row>
    <row r="686" spans="1:6" ht="15">
      <c r="A686" s="225" t="s">
        <v>1056</v>
      </c>
      <c r="B686" s="223" t="s">
        <v>1057</v>
      </c>
      <c r="C686" s="220" t="s">
        <v>7546</v>
      </c>
      <c r="D686" s="221">
        <v>44.88</v>
      </c>
      <c r="E686" s="221">
        <v>15.5</v>
      </c>
      <c r="F686" s="221">
        <v>60.38</v>
      </c>
    </row>
    <row r="687" spans="1:6" ht="15">
      <c r="A687" s="225" t="s">
        <v>1058</v>
      </c>
      <c r="B687" s="223" t="s">
        <v>1059</v>
      </c>
      <c r="C687" s="220" t="s">
        <v>7546</v>
      </c>
      <c r="D687" s="221">
        <v>59.88</v>
      </c>
      <c r="E687" s="221">
        <v>21.24</v>
      </c>
      <c r="F687" s="221">
        <v>81.12</v>
      </c>
    </row>
    <row r="688" spans="1:6" ht="15">
      <c r="A688" s="225" t="s">
        <v>1060</v>
      </c>
      <c r="B688" s="223" t="s">
        <v>1061</v>
      </c>
      <c r="C688" s="220" t="s">
        <v>7546</v>
      </c>
      <c r="D688" s="221">
        <v>77.36</v>
      </c>
      <c r="E688" s="221">
        <v>28.09</v>
      </c>
      <c r="F688" s="221">
        <v>105.45</v>
      </c>
    </row>
    <row r="689" spans="1:6" ht="15">
      <c r="A689" s="225" t="s">
        <v>1062</v>
      </c>
      <c r="B689" s="223" t="s">
        <v>7674</v>
      </c>
      <c r="C689" s="220"/>
      <c r="D689" s="221"/>
      <c r="E689" s="221"/>
      <c r="F689" s="221"/>
    </row>
    <row r="690" spans="1:6" ht="15">
      <c r="A690" s="225" t="s">
        <v>1063</v>
      </c>
      <c r="B690" s="223" t="s">
        <v>1064</v>
      </c>
      <c r="C690" s="220" t="s">
        <v>7542</v>
      </c>
      <c r="D690" s="221">
        <v>2044.51</v>
      </c>
      <c r="E690" s="221"/>
      <c r="F690" s="221">
        <v>2044.51</v>
      </c>
    </row>
    <row r="691" spans="1:6" ht="15">
      <c r="A691" s="225" t="s">
        <v>1065</v>
      </c>
      <c r="B691" s="223" t="s">
        <v>1066</v>
      </c>
      <c r="C691" s="220" t="s">
        <v>7546</v>
      </c>
      <c r="D691" s="221">
        <v>53.92</v>
      </c>
      <c r="E691" s="221">
        <v>9.04</v>
      </c>
      <c r="F691" s="221">
        <v>62.96</v>
      </c>
    </row>
    <row r="692" spans="1:6" ht="15">
      <c r="A692" s="225" t="s">
        <v>1067</v>
      </c>
      <c r="B692" s="223" t="s">
        <v>1068</v>
      </c>
      <c r="C692" s="220" t="s">
        <v>7546</v>
      </c>
      <c r="D692" s="221">
        <v>67.38</v>
      </c>
      <c r="E692" s="221">
        <v>13.04</v>
      </c>
      <c r="F692" s="221">
        <v>80.42</v>
      </c>
    </row>
    <row r="693" spans="1:6" ht="15">
      <c r="A693" s="225" t="s">
        <v>1069</v>
      </c>
      <c r="B693" s="223" t="s">
        <v>1070</v>
      </c>
      <c r="C693" s="220" t="s">
        <v>7546</v>
      </c>
      <c r="D693" s="221">
        <v>88.05</v>
      </c>
      <c r="E693" s="221">
        <v>17.78</v>
      </c>
      <c r="F693" s="221">
        <v>105.83</v>
      </c>
    </row>
    <row r="694" spans="1:6" ht="15">
      <c r="A694" s="225" t="s">
        <v>1071</v>
      </c>
      <c r="B694" s="223" t="s">
        <v>1072</v>
      </c>
      <c r="C694" s="220" t="s">
        <v>7546</v>
      </c>
      <c r="D694" s="221">
        <v>141.25</v>
      </c>
      <c r="E694" s="221">
        <v>23.18</v>
      </c>
      <c r="F694" s="221">
        <v>164.43</v>
      </c>
    </row>
    <row r="695" spans="1:6" ht="15">
      <c r="A695" s="225" t="s">
        <v>1073</v>
      </c>
      <c r="B695" s="223" t="s">
        <v>7675</v>
      </c>
      <c r="C695" s="220"/>
      <c r="D695" s="221"/>
      <c r="E695" s="221"/>
      <c r="F695" s="221"/>
    </row>
    <row r="696" spans="1:6" ht="15">
      <c r="A696" s="225" t="s">
        <v>1074</v>
      </c>
      <c r="B696" s="223" t="s">
        <v>1075</v>
      </c>
      <c r="C696" s="220" t="s">
        <v>7542</v>
      </c>
      <c r="D696" s="221">
        <v>16203.35</v>
      </c>
      <c r="E696" s="221"/>
      <c r="F696" s="221">
        <v>16203.35</v>
      </c>
    </row>
    <row r="697" spans="1:6" ht="15">
      <c r="A697" s="225" t="s">
        <v>1076</v>
      </c>
      <c r="B697" s="223" t="s">
        <v>1077</v>
      </c>
      <c r="C697" s="220" t="s">
        <v>7546</v>
      </c>
      <c r="D697" s="221">
        <v>158.14</v>
      </c>
      <c r="E697" s="221">
        <v>6.57</v>
      </c>
      <c r="F697" s="221">
        <v>164.71</v>
      </c>
    </row>
    <row r="698" spans="1:6" ht="15">
      <c r="A698" s="225" t="s">
        <v>1078</v>
      </c>
      <c r="B698" s="223" t="s">
        <v>1079</v>
      </c>
      <c r="C698" s="220" t="s">
        <v>7546</v>
      </c>
      <c r="D698" s="221">
        <v>167.39</v>
      </c>
      <c r="E698" s="221">
        <v>8.23</v>
      </c>
      <c r="F698" s="221">
        <v>175.62</v>
      </c>
    </row>
    <row r="699" spans="1:6" ht="15">
      <c r="A699" s="225" t="s">
        <v>1080</v>
      </c>
      <c r="B699" s="223" t="s">
        <v>1081</v>
      </c>
      <c r="C699" s="220" t="s">
        <v>7546</v>
      </c>
      <c r="D699" s="221">
        <v>215.62</v>
      </c>
      <c r="E699" s="221">
        <v>12.47</v>
      </c>
      <c r="F699" s="221">
        <v>228.09</v>
      </c>
    </row>
    <row r="700" spans="1:6" ht="15">
      <c r="A700" s="225" t="s">
        <v>1082</v>
      </c>
      <c r="B700" s="223" t="s">
        <v>1083</v>
      </c>
      <c r="C700" s="220" t="s">
        <v>7546</v>
      </c>
      <c r="D700" s="221">
        <v>247.9</v>
      </c>
      <c r="E700" s="221">
        <v>17.44</v>
      </c>
      <c r="F700" s="221">
        <v>265.34</v>
      </c>
    </row>
    <row r="701" spans="1:6" ht="15">
      <c r="A701" s="225" t="s">
        <v>1084</v>
      </c>
      <c r="B701" s="223" t="s">
        <v>1085</v>
      </c>
      <c r="C701" s="220" t="s">
        <v>7546</v>
      </c>
      <c r="D701" s="221">
        <v>316.75</v>
      </c>
      <c r="E701" s="221">
        <v>26.65</v>
      </c>
      <c r="F701" s="221">
        <v>343.4</v>
      </c>
    </row>
    <row r="702" spans="1:6" ht="15">
      <c r="A702" s="225" t="s">
        <v>1086</v>
      </c>
      <c r="B702" s="223" t="s">
        <v>1087</v>
      </c>
      <c r="C702" s="220" t="s">
        <v>7546</v>
      </c>
      <c r="D702" s="221">
        <v>374.75</v>
      </c>
      <c r="E702" s="221">
        <v>31.25</v>
      </c>
      <c r="F702" s="221">
        <v>406</v>
      </c>
    </row>
    <row r="703" spans="1:6" ht="15">
      <c r="A703" s="225" t="s">
        <v>1088</v>
      </c>
      <c r="B703" s="223" t="s">
        <v>1089</v>
      </c>
      <c r="C703" s="220" t="s">
        <v>7546</v>
      </c>
      <c r="D703" s="221">
        <v>450.07</v>
      </c>
      <c r="E703" s="221">
        <v>36.95</v>
      </c>
      <c r="F703" s="221">
        <v>487.02</v>
      </c>
    </row>
    <row r="704" spans="1:6" ht="15">
      <c r="A704" s="225" t="s">
        <v>1090</v>
      </c>
      <c r="B704" s="223" t="s">
        <v>1091</v>
      </c>
      <c r="C704" s="220" t="s">
        <v>7546</v>
      </c>
      <c r="D704" s="221">
        <v>522.95</v>
      </c>
      <c r="E704" s="221">
        <v>31.25</v>
      </c>
      <c r="F704" s="221">
        <v>554.2</v>
      </c>
    </row>
    <row r="705" spans="1:6" ht="15">
      <c r="A705" s="225" t="s">
        <v>1092</v>
      </c>
      <c r="B705" s="223" t="s">
        <v>1093</v>
      </c>
      <c r="C705" s="220" t="s">
        <v>7546</v>
      </c>
      <c r="D705" s="221">
        <v>232.45</v>
      </c>
      <c r="E705" s="221"/>
      <c r="F705" s="221">
        <v>232.45</v>
      </c>
    </row>
    <row r="706" spans="1:6" ht="15">
      <c r="A706" s="225" t="s">
        <v>1094</v>
      </c>
      <c r="B706" s="223" t="s">
        <v>1095</v>
      </c>
      <c r="C706" s="220" t="s">
        <v>7546</v>
      </c>
      <c r="D706" s="221">
        <v>386.58</v>
      </c>
      <c r="E706" s="221"/>
      <c r="F706" s="221">
        <v>386.58</v>
      </c>
    </row>
    <row r="707" spans="1:6" ht="15">
      <c r="A707" s="225" t="s">
        <v>1096</v>
      </c>
      <c r="B707" s="223" t="s">
        <v>1097</v>
      </c>
      <c r="C707" s="220" t="s">
        <v>7542</v>
      </c>
      <c r="D707" s="221">
        <v>16203.35</v>
      </c>
      <c r="E707" s="221"/>
      <c r="F707" s="221">
        <v>16203.35</v>
      </c>
    </row>
    <row r="708" spans="1:6" ht="15">
      <c r="A708" s="225" t="s">
        <v>1098</v>
      </c>
      <c r="B708" s="223" t="s">
        <v>1099</v>
      </c>
      <c r="C708" s="220" t="s">
        <v>7546</v>
      </c>
      <c r="D708" s="221">
        <v>851.73</v>
      </c>
      <c r="E708" s="221"/>
      <c r="F708" s="221">
        <v>851.73</v>
      </c>
    </row>
    <row r="709" spans="1:6" ht="15">
      <c r="A709" s="225" t="s">
        <v>1100</v>
      </c>
      <c r="B709" s="223" t="s">
        <v>1101</v>
      </c>
      <c r="C709" s="220" t="s">
        <v>7546</v>
      </c>
      <c r="D709" s="221">
        <v>1123.94</v>
      </c>
      <c r="E709" s="221"/>
      <c r="F709" s="221">
        <v>1123.94</v>
      </c>
    </row>
    <row r="710" spans="1:6" ht="15">
      <c r="A710" s="225" t="s">
        <v>1102</v>
      </c>
      <c r="B710" s="223" t="s">
        <v>1103</v>
      </c>
      <c r="C710" s="220" t="s">
        <v>7546</v>
      </c>
      <c r="D710" s="221">
        <v>1428.05</v>
      </c>
      <c r="E710" s="221"/>
      <c r="F710" s="221">
        <v>1428.05</v>
      </c>
    </row>
    <row r="711" spans="1:6" ht="15">
      <c r="A711" s="225" t="s">
        <v>7676</v>
      </c>
      <c r="B711" s="223" t="s">
        <v>7677</v>
      </c>
      <c r="C711" s="220" t="s">
        <v>7546</v>
      </c>
      <c r="D711" s="221">
        <v>566.25</v>
      </c>
      <c r="E711" s="221"/>
      <c r="F711" s="221">
        <v>566.25</v>
      </c>
    </row>
    <row r="712" spans="1:6" ht="15">
      <c r="A712" s="225" t="s">
        <v>7678</v>
      </c>
      <c r="B712" s="223" t="s">
        <v>7679</v>
      </c>
      <c r="C712" s="220" t="s">
        <v>7546</v>
      </c>
      <c r="D712" s="221">
        <v>663.81</v>
      </c>
      <c r="E712" s="221"/>
      <c r="F712" s="221">
        <v>663.81</v>
      </c>
    </row>
    <row r="713" spans="1:6" ht="15">
      <c r="A713" s="225" t="s">
        <v>7680</v>
      </c>
      <c r="B713" s="223" t="s">
        <v>7681</v>
      </c>
      <c r="C713" s="220" t="s">
        <v>7549</v>
      </c>
      <c r="D713" s="221">
        <v>360</v>
      </c>
      <c r="E713" s="221"/>
      <c r="F713" s="221">
        <v>360</v>
      </c>
    </row>
    <row r="714" spans="1:6" ht="15">
      <c r="A714" s="225" t="s">
        <v>1104</v>
      </c>
      <c r="B714" s="223" t="s">
        <v>7682</v>
      </c>
      <c r="C714" s="220"/>
      <c r="D714" s="221"/>
      <c r="E714" s="221"/>
      <c r="F714" s="221"/>
    </row>
    <row r="715" spans="1:6" ht="27.75">
      <c r="A715" s="225" t="s">
        <v>1105</v>
      </c>
      <c r="B715" s="223" t="s">
        <v>1106</v>
      </c>
      <c r="C715" s="220" t="s">
        <v>7542</v>
      </c>
      <c r="D715" s="221">
        <v>1623.93</v>
      </c>
      <c r="E715" s="221"/>
      <c r="F715" s="221">
        <v>1623.93</v>
      </c>
    </row>
    <row r="716" spans="1:6" ht="15">
      <c r="A716" s="225" t="s">
        <v>1107</v>
      </c>
      <c r="B716" s="223" t="s">
        <v>1108</v>
      </c>
      <c r="C716" s="220" t="s">
        <v>7546</v>
      </c>
      <c r="D716" s="221">
        <v>26.77</v>
      </c>
      <c r="E716" s="221"/>
      <c r="F716" s="221">
        <v>26.77</v>
      </c>
    </row>
    <row r="717" spans="1:6" ht="15">
      <c r="A717" s="225" t="s">
        <v>1109</v>
      </c>
      <c r="B717" s="223" t="s">
        <v>1110</v>
      </c>
      <c r="C717" s="220" t="s">
        <v>7546</v>
      </c>
      <c r="D717" s="221">
        <v>31.98</v>
      </c>
      <c r="E717" s="221"/>
      <c r="F717" s="221">
        <v>31.98</v>
      </c>
    </row>
    <row r="718" spans="1:6" ht="15">
      <c r="A718" s="225" t="s">
        <v>1111</v>
      </c>
      <c r="B718" s="223" t="s">
        <v>1112</v>
      </c>
      <c r="C718" s="220" t="s">
        <v>7546</v>
      </c>
      <c r="D718" s="221">
        <v>52.96</v>
      </c>
      <c r="E718" s="221"/>
      <c r="F718" s="221">
        <v>52.96</v>
      </c>
    </row>
    <row r="719" spans="1:6" ht="15">
      <c r="A719" s="225" t="s">
        <v>1113</v>
      </c>
      <c r="B719" s="223" t="s">
        <v>1114</v>
      </c>
      <c r="C719" s="220" t="s">
        <v>7549</v>
      </c>
      <c r="D719" s="221"/>
      <c r="E719" s="221">
        <v>363.9</v>
      </c>
      <c r="F719" s="221">
        <v>363.9</v>
      </c>
    </row>
    <row r="720" spans="1:6" ht="15">
      <c r="A720" s="225" t="s">
        <v>1115</v>
      </c>
      <c r="B720" s="223" t="s">
        <v>7683</v>
      </c>
      <c r="C720" s="220"/>
      <c r="D720" s="221"/>
      <c r="E720" s="221"/>
      <c r="F720" s="221"/>
    </row>
    <row r="721" spans="1:6" ht="27.75">
      <c r="A721" s="225" t="s">
        <v>1116</v>
      </c>
      <c r="B721" s="223" t="s">
        <v>1117</v>
      </c>
      <c r="C721" s="220" t="s">
        <v>7542</v>
      </c>
      <c r="D721" s="221">
        <v>25176.26</v>
      </c>
      <c r="E721" s="221"/>
      <c r="F721" s="221">
        <v>25176.26</v>
      </c>
    </row>
    <row r="722" spans="1:6" ht="15">
      <c r="A722" s="225" t="s">
        <v>1118</v>
      </c>
      <c r="B722" s="223" t="s">
        <v>1119</v>
      </c>
      <c r="C722" s="220" t="s">
        <v>7546</v>
      </c>
      <c r="D722" s="221">
        <v>30.6</v>
      </c>
      <c r="E722" s="221">
        <v>3.87</v>
      </c>
      <c r="F722" s="221">
        <v>34.47</v>
      </c>
    </row>
    <row r="723" spans="1:6" ht="15">
      <c r="A723" s="225" t="s">
        <v>1120</v>
      </c>
      <c r="B723" s="223" t="s">
        <v>1121</v>
      </c>
      <c r="C723" s="220" t="s">
        <v>7546</v>
      </c>
      <c r="D723" s="221">
        <v>38.56</v>
      </c>
      <c r="E723" s="221">
        <v>3.87</v>
      </c>
      <c r="F723" s="221">
        <v>42.43</v>
      </c>
    </row>
    <row r="724" spans="1:6" ht="15">
      <c r="A724" s="225" t="s">
        <v>1122</v>
      </c>
      <c r="B724" s="223" t="s">
        <v>1123</v>
      </c>
      <c r="C724" s="220" t="s">
        <v>7546</v>
      </c>
      <c r="D724" s="221">
        <v>48.47</v>
      </c>
      <c r="E724" s="221">
        <v>3.87</v>
      </c>
      <c r="F724" s="221">
        <v>52.34</v>
      </c>
    </row>
    <row r="725" spans="1:6" ht="15">
      <c r="A725" s="225" t="s">
        <v>1124</v>
      </c>
      <c r="B725" s="223" t="s">
        <v>1125</v>
      </c>
      <c r="C725" s="220" t="s">
        <v>7546</v>
      </c>
      <c r="D725" s="221">
        <v>55.38</v>
      </c>
      <c r="E725" s="221">
        <v>3.87</v>
      </c>
      <c r="F725" s="221">
        <v>59.25</v>
      </c>
    </row>
    <row r="726" spans="1:6" ht="15">
      <c r="A726" s="225" t="s">
        <v>1126</v>
      </c>
      <c r="B726" s="223" t="s">
        <v>1127</v>
      </c>
      <c r="C726" s="220" t="s">
        <v>7546</v>
      </c>
      <c r="D726" s="221">
        <v>65.47</v>
      </c>
      <c r="E726" s="221">
        <v>3.87</v>
      </c>
      <c r="F726" s="221">
        <v>69.34</v>
      </c>
    </row>
    <row r="727" spans="1:6" ht="15">
      <c r="A727" s="225" t="s">
        <v>1128</v>
      </c>
      <c r="B727" s="223" t="s">
        <v>1129</v>
      </c>
      <c r="C727" s="220" t="s">
        <v>7546</v>
      </c>
      <c r="D727" s="221">
        <v>81.1</v>
      </c>
      <c r="E727" s="221">
        <v>3.87</v>
      </c>
      <c r="F727" s="221">
        <v>84.97</v>
      </c>
    </row>
    <row r="728" spans="1:6" ht="15">
      <c r="A728" s="225" t="s">
        <v>1130</v>
      </c>
      <c r="B728" s="223" t="s">
        <v>1131</v>
      </c>
      <c r="C728" s="220" t="s">
        <v>7546</v>
      </c>
      <c r="D728" s="221">
        <v>99.28</v>
      </c>
      <c r="E728" s="221">
        <v>3.87</v>
      </c>
      <c r="F728" s="221">
        <v>103.15</v>
      </c>
    </row>
    <row r="729" spans="1:6" ht="15">
      <c r="A729" s="225" t="s">
        <v>1132</v>
      </c>
      <c r="B729" s="223" t="s">
        <v>1133</v>
      </c>
      <c r="C729" s="220" t="s">
        <v>7546</v>
      </c>
      <c r="D729" s="221">
        <v>121.48</v>
      </c>
      <c r="E729" s="221">
        <v>3.87</v>
      </c>
      <c r="F729" s="221">
        <v>125.35</v>
      </c>
    </row>
    <row r="730" spans="1:6" ht="15">
      <c r="A730" s="225" t="s">
        <v>1134</v>
      </c>
      <c r="B730" s="223" t="s">
        <v>7684</v>
      </c>
      <c r="C730" s="220"/>
      <c r="D730" s="221"/>
      <c r="E730" s="221"/>
      <c r="F730" s="221"/>
    </row>
    <row r="731" spans="1:6" ht="27.75">
      <c r="A731" s="225" t="s">
        <v>1135</v>
      </c>
      <c r="B731" s="223" t="s">
        <v>1136</v>
      </c>
      <c r="C731" s="220" t="s">
        <v>7542</v>
      </c>
      <c r="D731" s="221">
        <v>18489.38</v>
      </c>
      <c r="E731" s="221"/>
      <c r="F731" s="221">
        <v>18489.38</v>
      </c>
    </row>
    <row r="732" spans="1:6" ht="15">
      <c r="A732" s="225" t="s">
        <v>1137</v>
      </c>
      <c r="B732" s="223" t="s">
        <v>1138</v>
      </c>
      <c r="C732" s="220" t="s">
        <v>7546</v>
      </c>
      <c r="D732" s="221">
        <v>215.25</v>
      </c>
      <c r="E732" s="221">
        <v>17.44</v>
      </c>
      <c r="F732" s="221">
        <v>232.69</v>
      </c>
    </row>
    <row r="733" spans="1:6" ht="15">
      <c r="A733" s="225" t="s">
        <v>1139</v>
      </c>
      <c r="B733" s="223" t="s">
        <v>1140</v>
      </c>
      <c r="C733" s="220" t="s">
        <v>7546</v>
      </c>
      <c r="D733" s="221">
        <v>271.12</v>
      </c>
      <c r="E733" s="221">
        <v>26.65</v>
      </c>
      <c r="F733" s="221">
        <v>297.77</v>
      </c>
    </row>
    <row r="734" spans="1:6" ht="15">
      <c r="A734" s="225" t="s">
        <v>1141</v>
      </c>
      <c r="B734" s="223" t="s">
        <v>1142</v>
      </c>
      <c r="C734" s="220" t="s">
        <v>7546</v>
      </c>
      <c r="D734" s="221">
        <v>314.7</v>
      </c>
      <c r="E734" s="221">
        <v>31.25</v>
      </c>
      <c r="F734" s="221">
        <v>345.95</v>
      </c>
    </row>
    <row r="735" spans="1:6" ht="15">
      <c r="A735" s="225" t="s">
        <v>1143</v>
      </c>
      <c r="B735" s="223" t="s">
        <v>7685</v>
      </c>
      <c r="C735" s="220"/>
      <c r="D735" s="221"/>
      <c r="E735" s="221"/>
      <c r="F735" s="221"/>
    </row>
    <row r="736" spans="1:6" ht="15">
      <c r="A736" s="225" t="s">
        <v>1144</v>
      </c>
      <c r="B736" s="223" t="s">
        <v>7686</v>
      </c>
      <c r="C736" s="220"/>
      <c r="D736" s="221"/>
      <c r="E736" s="221"/>
      <c r="F736" s="221"/>
    </row>
    <row r="737" spans="1:6" ht="15">
      <c r="A737" s="225" t="s">
        <v>7006</v>
      </c>
      <c r="B737" s="223" t="s">
        <v>7007</v>
      </c>
      <c r="C737" s="220" t="s">
        <v>7543</v>
      </c>
      <c r="D737" s="221">
        <v>112.21</v>
      </c>
      <c r="E737" s="221">
        <v>23.4</v>
      </c>
      <c r="F737" s="221">
        <v>135.61</v>
      </c>
    </row>
    <row r="738" spans="1:6" ht="27.75">
      <c r="A738" s="225" t="s">
        <v>7008</v>
      </c>
      <c r="B738" s="223" t="s">
        <v>7009</v>
      </c>
      <c r="C738" s="220" t="s">
        <v>7543</v>
      </c>
      <c r="D738" s="221">
        <v>123.79</v>
      </c>
      <c r="E738" s="221">
        <v>25.75</v>
      </c>
      <c r="F738" s="221">
        <v>149.54</v>
      </c>
    </row>
    <row r="739" spans="1:6" ht="27.75">
      <c r="A739" s="225" t="s">
        <v>7010</v>
      </c>
      <c r="B739" s="223" t="s">
        <v>7011</v>
      </c>
      <c r="C739" s="220" t="s">
        <v>7543</v>
      </c>
      <c r="D739" s="221">
        <v>147.07</v>
      </c>
      <c r="E739" s="221">
        <v>28.08</v>
      </c>
      <c r="F739" s="221">
        <v>175.15</v>
      </c>
    </row>
    <row r="740" spans="1:6" ht="27.75">
      <c r="A740" s="225" t="s">
        <v>7012</v>
      </c>
      <c r="B740" s="223" t="s">
        <v>7013</v>
      </c>
      <c r="C740" s="220" t="s">
        <v>7543</v>
      </c>
      <c r="D740" s="221">
        <v>162.12</v>
      </c>
      <c r="E740" s="221">
        <v>30.41</v>
      </c>
      <c r="F740" s="221">
        <v>192.53</v>
      </c>
    </row>
    <row r="741" spans="1:6" ht="27.75">
      <c r="A741" s="225" t="s">
        <v>7014</v>
      </c>
      <c r="B741" s="223" t="s">
        <v>7015</v>
      </c>
      <c r="C741" s="220" t="s">
        <v>7543</v>
      </c>
      <c r="D741" s="221">
        <v>205.49</v>
      </c>
      <c r="E741" s="221">
        <v>33.38</v>
      </c>
      <c r="F741" s="221">
        <v>238.87</v>
      </c>
    </row>
    <row r="742" spans="1:6" ht="27.75">
      <c r="A742" s="225" t="s">
        <v>7016</v>
      </c>
      <c r="B742" s="223" t="s">
        <v>7017</v>
      </c>
      <c r="C742" s="220" t="s">
        <v>7543</v>
      </c>
      <c r="D742" s="221">
        <v>118.76</v>
      </c>
      <c r="E742" s="221">
        <v>25.75</v>
      </c>
      <c r="F742" s="221">
        <v>144.51</v>
      </c>
    </row>
    <row r="743" spans="1:6" ht="27.75">
      <c r="A743" s="225" t="s">
        <v>7018</v>
      </c>
      <c r="B743" s="223" t="s">
        <v>7019</v>
      </c>
      <c r="C743" s="220" t="s">
        <v>7543</v>
      </c>
      <c r="D743" s="221">
        <v>139.2</v>
      </c>
      <c r="E743" s="221">
        <v>25.75</v>
      </c>
      <c r="F743" s="221">
        <v>164.95</v>
      </c>
    </row>
    <row r="744" spans="1:6" ht="27.75">
      <c r="A744" s="225" t="s">
        <v>7020</v>
      </c>
      <c r="B744" s="223" t="s">
        <v>7021</v>
      </c>
      <c r="C744" s="220" t="s">
        <v>7543</v>
      </c>
      <c r="D744" s="221">
        <v>164.56</v>
      </c>
      <c r="E744" s="221">
        <v>28.08</v>
      </c>
      <c r="F744" s="221">
        <v>192.64</v>
      </c>
    </row>
    <row r="745" spans="1:6" ht="27.75">
      <c r="A745" s="225" t="s">
        <v>7022</v>
      </c>
      <c r="B745" s="223" t="s">
        <v>7023</v>
      </c>
      <c r="C745" s="220" t="s">
        <v>7543</v>
      </c>
      <c r="D745" s="221">
        <v>176.86</v>
      </c>
      <c r="E745" s="221">
        <v>30.41</v>
      </c>
      <c r="F745" s="221">
        <v>207.27</v>
      </c>
    </row>
    <row r="746" spans="1:6" ht="27.75">
      <c r="A746" s="225" t="s">
        <v>7024</v>
      </c>
      <c r="B746" s="223" t="s">
        <v>7025</v>
      </c>
      <c r="C746" s="220" t="s">
        <v>7543</v>
      </c>
      <c r="D746" s="221">
        <v>271.06</v>
      </c>
      <c r="E746" s="221">
        <v>33.38</v>
      </c>
      <c r="F746" s="221">
        <v>304.44</v>
      </c>
    </row>
    <row r="747" spans="1:6" ht="15">
      <c r="A747" s="225" t="s">
        <v>1145</v>
      </c>
      <c r="B747" s="223" t="s">
        <v>7687</v>
      </c>
      <c r="C747" s="220"/>
      <c r="D747" s="221"/>
      <c r="E747" s="221"/>
      <c r="F747" s="221"/>
    </row>
    <row r="748" spans="1:6" ht="27.75">
      <c r="A748" s="225" t="s">
        <v>7026</v>
      </c>
      <c r="B748" s="223" t="s">
        <v>7027</v>
      </c>
      <c r="C748" s="220" t="s">
        <v>7543</v>
      </c>
      <c r="D748" s="221">
        <v>141.81</v>
      </c>
      <c r="E748" s="221">
        <v>25.75</v>
      </c>
      <c r="F748" s="221">
        <v>167.56</v>
      </c>
    </row>
    <row r="749" spans="1:6" ht="27.75">
      <c r="A749" s="225" t="s">
        <v>7028</v>
      </c>
      <c r="B749" s="223" t="s">
        <v>7029</v>
      </c>
      <c r="C749" s="220" t="s">
        <v>7543</v>
      </c>
      <c r="D749" s="221">
        <v>153.97</v>
      </c>
      <c r="E749" s="221">
        <v>28.08</v>
      </c>
      <c r="F749" s="221">
        <v>182.05</v>
      </c>
    </row>
    <row r="750" spans="1:6" ht="27.75">
      <c r="A750" s="225" t="s">
        <v>7030</v>
      </c>
      <c r="B750" s="223" t="s">
        <v>7031</v>
      </c>
      <c r="C750" s="220" t="s">
        <v>7543</v>
      </c>
      <c r="D750" s="221">
        <v>166.26</v>
      </c>
      <c r="E750" s="221">
        <v>30.41</v>
      </c>
      <c r="F750" s="221">
        <v>196.67</v>
      </c>
    </row>
    <row r="751" spans="1:6" ht="27.75">
      <c r="A751" s="225" t="s">
        <v>7032</v>
      </c>
      <c r="B751" s="223" t="s">
        <v>7033</v>
      </c>
      <c r="C751" s="220" t="s">
        <v>7543</v>
      </c>
      <c r="D751" s="221">
        <v>173.85</v>
      </c>
      <c r="E751" s="221">
        <v>33.38</v>
      </c>
      <c r="F751" s="221">
        <v>207.23</v>
      </c>
    </row>
    <row r="752" spans="1:6" ht="15">
      <c r="A752" s="225" t="s">
        <v>1146</v>
      </c>
      <c r="B752" s="223" t="s">
        <v>7688</v>
      </c>
      <c r="C752" s="220"/>
      <c r="D752" s="221"/>
      <c r="E752" s="221"/>
      <c r="F752" s="221"/>
    </row>
    <row r="753" spans="1:6" ht="15">
      <c r="A753" s="225" t="s">
        <v>1147</v>
      </c>
      <c r="B753" s="223" t="s">
        <v>1148</v>
      </c>
      <c r="C753" s="220" t="s">
        <v>7543</v>
      </c>
      <c r="D753" s="221">
        <v>153</v>
      </c>
      <c r="E753" s="221">
        <v>7.85</v>
      </c>
      <c r="F753" s="221">
        <v>160.85</v>
      </c>
    </row>
    <row r="754" spans="1:6" ht="15">
      <c r="A754" s="225" t="s">
        <v>1149</v>
      </c>
      <c r="B754" s="223" t="s">
        <v>1150</v>
      </c>
      <c r="C754" s="220" t="s">
        <v>7543</v>
      </c>
      <c r="D754" s="221">
        <v>156.89</v>
      </c>
      <c r="E754" s="221">
        <v>8.26</v>
      </c>
      <c r="F754" s="221">
        <v>165.15</v>
      </c>
    </row>
    <row r="755" spans="1:6" ht="15">
      <c r="A755" s="225" t="s">
        <v>1151</v>
      </c>
      <c r="B755" s="223" t="s">
        <v>1152</v>
      </c>
      <c r="C755" s="220" t="s">
        <v>7543</v>
      </c>
      <c r="D755" s="221">
        <v>170.94</v>
      </c>
      <c r="E755" s="221">
        <v>8.66</v>
      </c>
      <c r="F755" s="221">
        <v>179.6</v>
      </c>
    </row>
    <row r="756" spans="1:6" ht="15">
      <c r="A756" s="225" t="s">
        <v>1153</v>
      </c>
      <c r="B756" s="223" t="s">
        <v>1154</v>
      </c>
      <c r="C756" s="220" t="s">
        <v>7543</v>
      </c>
      <c r="D756" s="221">
        <v>209.5</v>
      </c>
      <c r="E756" s="221">
        <v>8.82</v>
      </c>
      <c r="F756" s="221">
        <v>218.32</v>
      </c>
    </row>
    <row r="757" spans="1:6" ht="15">
      <c r="A757" s="225" t="s">
        <v>1155</v>
      </c>
      <c r="B757" s="223" t="s">
        <v>1156</v>
      </c>
      <c r="C757" s="220" t="s">
        <v>7543</v>
      </c>
      <c r="D757" s="221">
        <v>143.29</v>
      </c>
      <c r="E757" s="221">
        <v>7.85</v>
      </c>
      <c r="F757" s="221">
        <v>151.14</v>
      </c>
    </row>
    <row r="758" spans="1:6" ht="15">
      <c r="A758" s="225" t="s">
        <v>1157</v>
      </c>
      <c r="B758" s="223" t="s">
        <v>1158</v>
      </c>
      <c r="C758" s="220" t="s">
        <v>7543</v>
      </c>
      <c r="D758" s="221">
        <v>152.42</v>
      </c>
      <c r="E758" s="221">
        <v>8.25</v>
      </c>
      <c r="F758" s="221">
        <v>160.67</v>
      </c>
    </row>
    <row r="759" spans="1:6" ht="15">
      <c r="A759" s="225" t="s">
        <v>1159</v>
      </c>
      <c r="B759" s="223" t="s">
        <v>7689</v>
      </c>
      <c r="C759" s="220"/>
      <c r="D759" s="221"/>
      <c r="E759" s="221"/>
      <c r="F759" s="221"/>
    </row>
    <row r="760" spans="1:6" ht="15">
      <c r="A760" s="225" t="s">
        <v>1160</v>
      </c>
      <c r="B760" s="223" t="s">
        <v>7690</v>
      </c>
      <c r="C760" s="220"/>
      <c r="D760" s="221"/>
      <c r="E760" s="221"/>
      <c r="F760" s="221"/>
    </row>
    <row r="761" spans="1:6" ht="15">
      <c r="A761" s="225" t="s">
        <v>1161</v>
      </c>
      <c r="B761" s="223" t="s">
        <v>1162</v>
      </c>
      <c r="C761" s="220" t="s">
        <v>7549</v>
      </c>
      <c r="D761" s="221">
        <v>512.65</v>
      </c>
      <c r="E761" s="221">
        <v>266.5</v>
      </c>
      <c r="F761" s="221">
        <v>779.15</v>
      </c>
    </row>
    <row r="762" spans="1:6" ht="15">
      <c r="A762" s="225" t="s">
        <v>1163</v>
      </c>
      <c r="B762" s="223" t="s">
        <v>6669</v>
      </c>
      <c r="C762" s="220" t="s">
        <v>7543</v>
      </c>
      <c r="D762" s="221">
        <v>52.19</v>
      </c>
      <c r="E762" s="221">
        <v>25.57</v>
      </c>
      <c r="F762" s="221">
        <v>77.76</v>
      </c>
    </row>
    <row r="763" spans="1:6" ht="15">
      <c r="A763" s="225" t="s">
        <v>1164</v>
      </c>
      <c r="B763" s="223" t="s">
        <v>6670</v>
      </c>
      <c r="C763" s="220" t="s">
        <v>7543</v>
      </c>
      <c r="D763" s="221">
        <v>68.07</v>
      </c>
      <c r="E763" s="221">
        <v>26.15</v>
      </c>
      <c r="F763" s="221">
        <v>94.22</v>
      </c>
    </row>
    <row r="764" spans="1:6" ht="15">
      <c r="A764" s="225" t="s">
        <v>1165</v>
      </c>
      <c r="B764" s="223" t="s">
        <v>7691</v>
      </c>
      <c r="C764" s="220"/>
      <c r="D764" s="221"/>
      <c r="E764" s="221"/>
      <c r="F764" s="221"/>
    </row>
    <row r="765" spans="1:6" ht="15">
      <c r="A765" s="225" t="s">
        <v>1166</v>
      </c>
      <c r="B765" s="223" t="s">
        <v>1167</v>
      </c>
      <c r="C765" s="220" t="s">
        <v>7543</v>
      </c>
      <c r="D765" s="221">
        <v>31.74</v>
      </c>
      <c r="E765" s="221">
        <v>32.9</v>
      </c>
      <c r="F765" s="221">
        <v>64.64</v>
      </c>
    </row>
    <row r="766" spans="1:6" ht="15">
      <c r="A766" s="225" t="s">
        <v>1168</v>
      </c>
      <c r="B766" s="223" t="s">
        <v>1169</v>
      </c>
      <c r="C766" s="220" t="s">
        <v>7543</v>
      </c>
      <c r="D766" s="221">
        <v>43.54</v>
      </c>
      <c r="E766" s="221">
        <v>52.07</v>
      </c>
      <c r="F766" s="221">
        <v>95.61</v>
      </c>
    </row>
    <row r="767" spans="1:6" ht="15">
      <c r="A767" s="225" t="s">
        <v>1170</v>
      </c>
      <c r="B767" s="223" t="s">
        <v>1171</v>
      </c>
      <c r="C767" s="220" t="s">
        <v>7543</v>
      </c>
      <c r="D767" s="221">
        <v>96.37</v>
      </c>
      <c r="E767" s="221">
        <v>84.51</v>
      </c>
      <c r="F767" s="221">
        <v>180.88</v>
      </c>
    </row>
    <row r="768" spans="1:6" ht="15">
      <c r="A768" s="225" t="s">
        <v>1172</v>
      </c>
      <c r="B768" s="223" t="s">
        <v>1173</v>
      </c>
      <c r="C768" s="220" t="s">
        <v>7543</v>
      </c>
      <c r="D768" s="221">
        <v>139.24</v>
      </c>
      <c r="E768" s="221">
        <v>104.22</v>
      </c>
      <c r="F768" s="221">
        <v>243.46</v>
      </c>
    </row>
    <row r="769" spans="1:6" ht="15">
      <c r="A769" s="225" t="s">
        <v>1174</v>
      </c>
      <c r="B769" s="223" t="s">
        <v>1175</v>
      </c>
      <c r="C769" s="220" t="s">
        <v>7543</v>
      </c>
      <c r="D769" s="221">
        <v>115.9</v>
      </c>
      <c r="E769" s="221">
        <v>52.07</v>
      </c>
      <c r="F769" s="221">
        <v>167.97</v>
      </c>
    </row>
    <row r="770" spans="1:6" ht="15">
      <c r="A770" s="225" t="s">
        <v>1176</v>
      </c>
      <c r="B770" s="223" t="s">
        <v>1177</v>
      </c>
      <c r="C770" s="220" t="s">
        <v>7543</v>
      </c>
      <c r="D770" s="221">
        <v>262.69</v>
      </c>
      <c r="E770" s="221">
        <v>84.51</v>
      </c>
      <c r="F770" s="221">
        <v>347.2</v>
      </c>
    </row>
    <row r="771" spans="1:6" ht="15">
      <c r="A771" s="225" t="s">
        <v>1178</v>
      </c>
      <c r="B771" s="223" t="s">
        <v>7692</v>
      </c>
      <c r="C771" s="220"/>
      <c r="D771" s="221"/>
      <c r="E771" s="221"/>
      <c r="F771" s="221"/>
    </row>
    <row r="772" spans="1:6" ht="15">
      <c r="A772" s="225" t="s">
        <v>1179</v>
      </c>
      <c r="B772" s="223" t="s">
        <v>1180</v>
      </c>
      <c r="C772" s="220" t="s">
        <v>7543</v>
      </c>
      <c r="D772" s="221">
        <v>117.6</v>
      </c>
      <c r="E772" s="221">
        <v>46.41</v>
      </c>
      <c r="F772" s="221">
        <v>164.01</v>
      </c>
    </row>
    <row r="773" spans="1:6" ht="15">
      <c r="A773" s="225" t="s">
        <v>1181</v>
      </c>
      <c r="B773" s="223" t="s">
        <v>1182</v>
      </c>
      <c r="C773" s="220" t="s">
        <v>7543</v>
      </c>
      <c r="D773" s="221">
        <v>221.88</v>
      </c>
      <c r="E773" s="221">
        <v>87.53</v>
      </c>
      <c r="F773" s="221">
        <v>309.41</v>
      </c>
    </row>
    <row r="774" spans="1:6" ht="15">
      <c r="A774" s="225" t="s">
        <v>1183</v>
      </c>
      <c r="B774" s="223" t="s">
        <v>1184</v>
      </c>
      <c r="C774" s="220" t="s">
        <v>7543</v>
      </c>
      <c r="D774" s="221">
        <v>458.72</v>
      </c>
      <c r="E774" s="221">
        <v>122.43</v>
      </c>
      <c r="F774" s="221">
        <v>581.15</v>
      </c>
    </row>
    <row r="775" spans="1:6" ht="15">
      <c r="A775" s="225" t="s">
        <v>1185</v>
      </c>
      <c r="B775" s="223" t="s">
        <v>7693</v>
      </c>
      <c r="C775" s="220"/>
      <c r="D775" s="221"/>
      <c r="E775" s="221"/>
      <c r="F775" s="221"/>
    </row>
    <row r="776" spans="1:6" ht="15">
      <c r="A776" s="225" t="s">
        <v>1186</v>
      </c>
      <c r="B776" s="223" t="s">
        <v>1187</v>
      </c>
      <c r="C776" s="220" t="s">
        <v>7543</v>
      </c>
      <c r="D776" s="221">
        <v>29.87</v>
      </c>
      <c r="E776" s="221">
        <v>23.56</v>
      </c>
      <c r="F776" s="221">
        <v>53.43</v>
      </c>
    </row>
    <row r="777" spans="1:6" ht="15">
      <c r="A777" s="225" t="s">
        <v>1188</v>
      </c>
      <c r="B777" s="223" t="s">
        <v>1189</v>
      </c>
      <c r="C777" s="220" t="s">
        <v>7543</v>
      </c>
      <c r="D777" s="221">
        <v>40.36</v>
      </c>
      <c r="E777" s="221">
        <v>25.57</v>
      </c>
      <c r="F777" s="221">
        <v>65.93</v>
      </c>
    </row>
    <row r="778" spans="1:6" ht="15">
      <c r="A778" s="225" t="s">
        <v>1190</v>
      </c>
      <c r="B778" s="223" t="s">
        <v>1191</v>
      </c>
      <c r="C778" s="220" t="s">
        <v>7543</v>
      </c>
      <c r="D778" s="221">
        <v>43.5</v>
      </c>
      <c r="E778" s="221">
        <v>27.44</v>
      </c>
      <c r="F778" s="221">
        <v>70.94</v>
      </c>
    </row>
    <row r="779" spans="1:6" ht="15">
      <c r="A779" s="225" t="s">
        <v>1192</v>
      </c>
      <c r="B779" s="223" t="s">
        <v>7694</v>
      </c>
      <c r="C779" s="220"/>
      <c r="D779" s="221"/>
      <c r="E779" s="221"/>
      <c r="F779" s="221"/>
    </row>
    <row r="780" spans="1:6" ht="15">
      <c r="A780" s="225" t="s">
        <v>1193</v>
      </c>
      <c r="B780" s="223" t="s">
        <v>1194</v>
      </c>
      <c r="C780" s="220" t="s">
        <v>7543</v>
      </c>
      <c r="D780" s="221">
        <v>33.66</v>
      </c>
      <c r="E780" s="221">
        <v>25.57</v>
      </c>
      <c r="F780" s="221">
        <v>59.23</v>
      </c>
    </row>
    <row r="781" spans="1:6" ht="15">
      <c r="A781" s="225" t="s">
        <v>1195</v>
      </c>
      <c r="B781" s="223" t="s">
        <v>1196</v>
      </c>
      <c r="C781" s="220" t="s">
        <v>7543</v>
      </c>
      <c r="D781" s="221">
        <v>41.73</v>
      </c>
      <c r="E781" s="221">
        <v>27.44</v>
      </c>
      <c r="F781" s="221">
        <v>69.17</v>
      </c>
    </row>
    <row r="782" spans="1:6" ht="15">
      <c r="A782" s="225" t="s">
        <v>1197</v>
      </c>
      <c r="B782" s="223" t="s">
        <v>7695</v>
      </c>
      <c r="C782" s="220"/>
      <c r="D782" s="221"/>
      <c r="E782" s="221"/>
      <c r="F782" s="221"/>
    </row>
    <row r="783" spans="1:6" ht="15">
      <c r="A783" s="225" t="s">
        <v>1198</v>
      </c>
      <c r="B783" s="223" t="s">
        <v>1199</v>
      </c>
      <c r="C783" s="220" t="s">
        <v>7543</v>
      </c>
      <c r="D783" s="221">
        <v>31.04</v>
      </c>
      <c r="E783" s="221">
        <v>23.56</v>
      </c>
      <c r="F783" s="221">
        <v>54.6</v>
      </c>
    </row>
    <row r="784" spans="1:6" ht="15">
      <c r="A784" s="225" t="s">
        <v>1200</v>
      </c>
      <c r="B784" s="223" t="s">
        <v>1201</v>
      </c>
      <c r="C784" s="220" t="s">
        <v>7543</v>
      </c>
      <c r="D784" s="221">
        <v>39.11</v>
      </c>
      <c r="E784" s="221">
        <v>25.57</v>
      </c>
      <c r="F784" s="221">
        <v>64.68</v>
      </c>
    </row>
    <row r="785" spans="1:6" ht="15">
      <c r="A785" s="225" t="s">
        <v>1202</v>
      </c>
      <c r="B785" s="223" t="s">
        <v>1203</v>
      </c>
      <c r="C785" s="220" t="s">
        <v>7543</v>
      </c>
      <c r="D785" s="221">
        <v>50.72</v>
      </c>
      <c r="E785" s="221">
        <v>26.15</v>
      </c>
      <c r="F785" s="221">
        <v>76.87</v>
      </c>
    </row>
    <row r="786" spans="1:6" ht="15">
      <c r="A786" s="225" t="s">
        <v>1204</v>
      </c>
      <c r="B786" s="223" t="s">
        <v>7696</v>
      </c>
      <c r="C786" s="220"/>
      <c r="D786" s="221"/>
      <c r="E786" s="221"/>
      <c r="F786" s="221"/>
    </row>
    <row r="787" spans="1:6" ht="15">
      <c r="A787" s="225" t="s">
        <v>1205</v>
      </c>
      <c r="B787" s="223" t="s">
        <v>1206</v>
      </c>
      <c r="C787" s="220" t="s">
        <v>7543</v>
      </c>
      <c r="D787" s="221">
        <v>47.02</v>
      </c>
      <c r="E787" s="221">
        <v>28.78</v>
      </c>
      <c r="F787" s="221">
        <v>75.8</v>
      </c>
    </row>
    <row r="788" spans="1:6" ht="15">
      <c r="A788" s="225" t="s">
        <v>1207</v>
      </c>
      <c r="B788" s="223" t="s">
        <v>1208</v>
      </c>
      <c r="C788" s="220" t="s">
        <v>7543</v>
      </c>
      <c r="D788" s="221">
        <v>62.42</v>
      </c>
      <c r="E788" s="221">
        <v>29.51</v>
      </c>
      <c r="F788" s="221">
        <v>91.93</v>
      </c>
    </row>
    <row r="789" spans="1:6" ht="15">
      <c r="A789" s="225" t="s">
        <v>1209</v>
      </c>
      <c r="B789" s="223" t="s">
        <v>1210</v>
      </c>
      <c r="C789" s="220" t="s">
        <v>7543</v>
      </c>
      <c r="D789" s="221">
        <v>53.13</v>
      </c>
      <c r="E789" s="221">
        <v>38.11</v>
      </c>
      <c r="F789" s="221">
        <v>91.24</v>
      </c>
    </row>
    <row r="790" spans="1:6" ht="15">
      <c r="A790" s="225" t="s">
        <v>1211</v>
      </c>
      <c r="B790" s="223" t="s">
        <v>1212</v>
      </c>
      <c r="C790" s="220" t="s">
        <v>7543</v>
      </c>
      <c r="D790" s="221">
        <v>69.44</v>
      </c>
      <c r="E790" s="221">
        <v>40.63</v>
      </c>
      <c r="F790" s="221">
        <v>110.07</v>
      </c>
    </row>
    <row r="791" spans="1:6" ht="15">
      <c r="A791" s="225" t="s">
        <v>1213</v>
      </c>
      <c r="B791" s="223" t="s">
        <v>7697</v>
      </c>
      <c r="C791" s="220"/>
      <c r="D791" s="221"/>
      <c r="E791" s="221"/>
      <c r="F791" s="221"/>
    </row>
    <row r="792" spans="1:6" ht="15">
      <c r="A792" s="225" t="s">
        <v>1214</v>
      </c>
      <c r="B792" s="223" t="s">
        <v>1215</v>
      </c>
      <c r="C792" s="220" t="s">
        <v>7543</v>
      </c>
      <c r="D792" s="221">
        <v>83.8</v>
      </c>
      <c r="E792" s="221">
        <v>11.16</v>
      </c>
      <c r="F792" s="221">
        <v>94.96</v>
      </c>
    </row>
    <row r="793" spans="1:6" ht="15">
      <c r="A793" s="225" t="s">
        <v>1216</v>
      </c>
      <c r="B793" s="223" t="s">
        <v>1217</v>
      </c>
      <c r="C793" s="220" t="s">
        <v>7543</v>
      </c>
      <c r="D793" s="221">
        <v>98.34</v>
      </c>
      <c r="E793" s="221">
        <v>11.45</v>
      </c>
      <c r="F793" s="221">
        <v>109.79</v>
      </c>
    </row>
    <row r="794" spans="1:6" ht="15">
      <c r="A794" s="225" t="s">
        <v>1218</v>
      </c>
      <c r="B794" s="223" t="s">
        <v>1219</v>
      </c>
      <c r="C794" s="220" t="s">
        <v>7543</v>
      </c>
      <c r="D794" s="221">
        <v>120.01</v>
      </c>
      <c r="E794" s="221">
        <v>11.59</v>
      </c>
      <c r="F794" s="221">
        <v>131.6</v>
      </c>
    </row>
    <row r="795" spans="1:6" ht="15">
      <c r="A795" s="225" t="s">
        <v>1220</v>
      </c>
      <c r="B795" s="223" t="s">
        <v>1221</v>
      </c>
      <c r="C795" s="220" t="s">
        <v>7543</v>
      </c>
      <c r="D795" s="221">
        <v>157.94</v>
      </c>
      <c r="E795" s="221">
        <v>12.03</v>
      </c>
      <c r="F795" s="221">
        <v>169.97</v>
      </c>
    </row>
    <row r="796" spans="1:6" ht="15">
      <c r="A796" s="225" t="s">
        <v>1222</v>
      </c>
      <c r="B796" s="223" t="s">
        <v>7698</v>
      </c>
      <c r="C796" s="220"/>
      <c r="D796" s="221"/>
      <c r="E796" s="221"/>
      <c r="F796" s="221"/>
    </row>
    <row r="797" spans="1:6" ht="15">
      <c r="A797" s="225" t="s">
        <v>1223</v>
      </c>
      <c r="B797" s="223" t="s">
        <v>1224</v>
      </c>
      <c r="C797" s="220" t="s">
        <v>7549</v>
      </c>
      <c r="D797" s="221">
        <v>933.03</v>
      </c>
      <c r="E797" s="221">
        <v>608.31</v>
      </c>
      <c r="F797" s="221">
        <v>1541.34</v>
      </c>
    </row>
    <row r="798" spans="1:6" ht="15">
      <c r="A798" s="225" t="s">
        <v>1225</v>
      </c>
      <c r="B798" s="223" t="s">
        <v>1226</v>
      </c>
      <c r="C798" s="220" t="s">
        <v>7546</v>
      </c>
      <c r="D798" s="221">
        <v>3.14</v>
      </c>
      <c r="E798" s="221">
        <v>5.5</v>
      </c>
      <c r="F798" s="221">
        <v>8.64</v>
      </c>
    </row>
    <row r="799" spans="1:6" ht="15">
      <c r="A799" s="225" t="s">
        <v>1227</v>
      </c>
      <c r="B799" s="223" t="s">
        <v>7699</v>
      </c>
      <c r="C799" s="220"/>
      <c r="D799" s="221"/>
      <c r="E799" s="221"/>
      <c r="F799" s="221"/>
    </row>
    <row r="800" spans="1:6" ht="15">
      <c r="A800" s="225" t="s">
        <v>1228</v>
      </c>
      <c r="B800" s="223" t="s">
        <v>6671</v>
      </c>
      <c r="C800" s="220" t="s">
        <v>7543</v>
      </c>
      <c r="D800" s="221">
        <v>112.59</v>
      </c>
      <c r="E800" s="221">
        <v>48</v>
      </c>
      <c r="F800" s="221">
        <v>160.59</v>
      </c>
    </row>
    <row r="801" spans="1:6" ht="15">
      <c r="A801" s="225" t="s">
        <v>7700</v>
      </c>
      <c r="B801" s="223" t="s">
        <v>6673</v>
      </c>
      <c r="C801" s="220" t="s">
        <v>7543</v>
      </c>
      <c r="D801" s="221">
        <v>141.32</v>
      </c>
      <c r="E801" s="221">
        <v>48</v>
      </c>
      <c r="F801" s="221">
        <v>189.32</v>
      </c>
    </row>
    <row r="802" spans="1:6" ht="15">
      <c r="A802" s="225" t="s">
        <v>1229</v>
      </c>
      <c r="B802" s="223" t="s">
        <v>6672</v>
      </c>
      <c r="C802" s="220" t="s">
        <v>7543</v>
      </c>
      <c r="D802" s="221">
        <v>1372.01</v>
      </c>
      <c r="E802" s="221">
        <v>130.18</v>
      </c>
      <c r="F802" s="221">
        <v>1502.19</v>
      </c>
    </row>
    <row r="803" spans="1:6" ht="15">
      <c r="A803" s="225" t="s">
        <v>1230</v>
      </c>
      <c r="B803" s="223" t="s">
        <v>6674</v>
      </c>
      <c r="C803" s="220" t="s">
        <v>7543</v>
      </c>
      <c r="D803" s="221">
        <v>913.14</v>
      </c>
      <c r="E803" s="221">
        <v>86.44</v>
      </c>
      <c r="F803" s="221">
        <v>999.58</v>
      </c>
    </row>
    <row r="804" spans="1:6" ht="15">
      <c r="A804" s="225" t="s">
        <v>1231</v>
      </c>
      <c r="B804" s="223" t="s">
        <v>7701</v>
      </c>
      <c r="C804" s="220"/>
      <c r="D804" s="221"/>
      <c r="E804" s="221"/>
      <c r="F804" s="221"/>
    </row>
    <row r="805" spans="1:6" ht="15">
      <c r="A805" s="225" t="s">
        <v>1232</v>
      </c>
      <c r="B805" s="223" t="s">
        <v>1233</v>
      </c>
      <c r="C805" s="220" t="s">
        <v>7543</v>
      </c>
      <c r="D805" s="221">
        <v>778.4</v>
      </c>
      <c r="E805" s="221">
        <v>56.02</v>
      </c>
      <c r="F805" s="221">
        <v>834.42</v>
      </c>
    </row>
    <row r="806" spans="1:6" ht="15">
      <c r="A806" s="225" t="s">
        <v>1234</v>
      </c>
      <c r="B806" s="223" t="s">
        <v>1235</v>
      </c>
      <c r="C806" s="220" t="s">
        <v>7543</v>
      </c>
      <c r="D806" s="221">
        <v>211.93</v>
      </c>
      <c r="E806" s="221"/>
      <c r="F806" s="221">
        <v>211.93</v>
      </c>
    </row>
    <row r="807" spans="1:6" ht="27.75">
      <c r="A807" s="225" t="s">
        <v>1236</v>
      </c>
      <c r="B807" s="223" t="s">
        <v>6675</v>
      </c>
      <c r="C807" s="220" t="s">
        <v>7543</v>
      </c>
      <c r="D807" s="221">
        <v>591.09</v>
      </c>
      <c r="E807" s="221"/>
      <c r="F807" s="221">
        <v>591.09</v>
      </c>
    </row>
    <row r="808" spans="1:6" ht="15">
      <c r="A808" s="225" t="s">
        <v>1237</v>
      </c>
      <c r="B808" s="223" t="s">
        <v>6676</v>
      </c>
      <c r="C808" s="220" t="s">
        <v>7543</v>
      </c>
      <c r="D808" s="221">
        <v>903.34</v>
      </c>
      <c r="E808" s="221">
        <v>56.02</v>
      </c>
      <c r="F808" s="221">
        <v>959.36</v>
      </c>
    </row>
    <row r="809" spans="1:6" ht="15">
      <c r="A809" s="225" t="s">
        <v>1238</v>
      </c>
      <c r="B809" s="223" t="s">
        <v>6677</v>
      </c>
      <c r="C809" s="220" t="s">
        <v>7543</v>
      </c>
      <c r="D809" s="221">
        <v>127.97</v>
      </c>
      <c r="E809" s="221"/>
      <c r="F809" s="221">
        <v>127.97</v>
      </c>
    </row>
    <row r="810" spans="1:6" ht="27.75">
      <c r="A810" s="225" t="s">
        <v>1239</v>
      </c>
      <c r="B810" s="223" t="s">
        <v>1240</v>
      </c>
      <c r="C810" s="220" t="s">
        <v>7543</v>
      </c>
      <c r="D810" s="221">
        <v>155.68</v>
      </c>
      <c r="E810" s="221"/>
      <c r="F810" s="221">
        <v>155.68</v>
      </c>
    </row>
    <row r="811" spans="1:6" ht="27.75">
      <c r="A811" s="225" t="s">
        <v>1241</v>
      </c>
      <c r="B811" s="223" t="s">
        <v>6678</v>
      </c>
      <c r="C811" s="220" t="s">
        <v>7543</v>
      </c>
      <c r="D811" s="221">
        <v>148.06</v>
      </c>
      <c r="E811" s="221"/>
      <c r="F811" s="221">
        <v>148.06</v>
      </c>
    </row>
    <row r="812" spans="1:6" ht="27.75">
      <c r="A812" s="225" t="s">
        <v>1242</v>
      </c>
      <c r="B812" s="223" t="s">
        <v>6679</v>
      </c>
      <c r="C812" s="220" t="s">
        <v>7543</v>
      </c>
      <c r="D812" s="221">
        <v>157.07</v>
      </c>
      <c r="E812" s="221"/>
      <c r="F812" s="221">
        <v>157.07</v>
      </c>
    </row>
    <row r="813" spans="1:6" ht="27.75">
      <c r="A813" s="225" t="s">
        <v>1243</v>
      </c>
      <c r="B813" s="223" t="s">
        <v>1244</v>
      </c>
      <c r="C813" s="220" t="s">
        <v>7543</v>
      </c>
      <c r="D813" s="221">
        <v>139.21</v>
      </c>
      <c r="E813" s="221"/>
      <c r="F813" s="221">
        <v>139.21</v>
      </c>
    </row>
    <row r="814" spans="1:6" ht="27.75">
      <c r="A814" s="225" t="s">
        <v>1245</v>
      </c>
      <c r="B814" s="223" t="s">
        <v>1246</v>
      </c>
      <c r="C814" s="220" t="s">
        <v>7543</v>
      </c>
      <c r="D814" s="221">
        <v>117.74</v>
      </c>
      <c r="E814" s="221"/>
      <c r="F814" s="221">
        <v>117.74</v>
      </c>
    </row>
    <row r="815" spans="1:6" ht="27.75">
      <c r="A815" s="225" t="s">
        <v>1247</v>
      </c>
      <c r="B815" s="223" t="s">
        <v>1248</v>
      </c>
      <c r="C815" s="220" t="s">
        <v>7543</v>
      </c>
      <c r="D815" s="221">
        <v>167.04</v>
      </c>
      <c r="E815" s="221"/>
      <c r="F815" s="221">
        <v>167.04</v>
      </c>
    </row>
    <row r="816" spans="1:6" ht="27.75">
      <c r="A816" s="225" t="s">
        <v>1249</v>
      </c>
      <c r="B816" s="223" t="s">
        <v>1250</v>
      </c>
      <c r="C816" s="220" t="s">
        <v>7543</v>
      </c>
      <c r="D816" s="221">
        <v>123.52</v>
      </c>
      <c r="E816" s="221"/>
      <c r="F816" s="221">
        <v>123.52</v>
      </c>
    </row>
    <row r="817" spans="1:6" ht="27.75">
      <c r="A817" s="225" t="s">
        <v>1251</v>
      </c>
      <c r="B817" s="223" t="s">
        <v>1252</v>
      </c>
      <c r="C817" s="220" t="s">
        <v>7543</v>
      </c>
      <c r="D817" s="221">
        <v>189.1</v>
      </c>
      <c r="E817" s="221"/>
      <c r="F817" s="221">
        <v>189.1</v>
      </c>
    </row>
    <row r="818" spans="1:6" ht="27.75">
      <c r="A818" s="225" t="s">
        <v>1253</v>
      </c>
      <c r="B818" s="223" t="s">
        <v>1254</v>
      </c>
      <c r="C818" s="220" t="s">
        <v>7543</v>
      </c>
      <c r="D818" s="221">
        <v>183.74</v>
      </c>
      <c r="E818" s="221"/>
      <c r="F818" s="221">
        <v>183.74</v>
      </c>
    </row>
    <row r="819" spans="1:6" ht="27.75">
      <c r="A819" s="225" t="s">
        <v>1255</v>
      </c>
      <c r="B819" s="223" t="s">
        <v>1256</v>
      </c>
      <c r="C819" s="220" t="s">
        <v>7543</v>
      </c>
      <c r="D819" s="221">
        <v>795.22</v>
      </c>
      <c r="E819" s="221"/>
      <c r="F819" s="221">
        <v>795.22</v>
      </c>
    </row>
    <row r="820" spans="1:6" ht="15">
      <c r="A820" s="225" t="s">
        <v>1257</v>
      </c>
      <c r="B820" s="223" t="s">
        <v>1258</v>
      </c>
      <c r="C820" s="220" t="s">
        <v>7543</v>
      </c>
      <c r="D820" s="221">
        <v>701.09</v>
      </c>
      <c r="E820" s="221"/>
      <c r="F820" s="221">
        <v>701.09</v>
      </c>
    </row>
    <row r="821" spans="1:6" ht="27.75">
      <c r="A821" s="225" t="s">
        <v>1259</v>
      </c>
      <c r="B821" s="223" t="s">
        <v>1260</v>
      </c>
      <c r="C821" s="220" t="s">
        <v>7543</v>
      </c>
      <c r="D821" s="221">
        <v>1313.03</v>
      </c>
      <c r="E821" s="221"/>
      <c r="F821" s="221">
        <v>1313.03</v>
      </c>
    </row>
    <row r="822" spans="1:6" ht="15">
      <c r="A822" s="225" t="s">
        <v>1261</v>
      </c>
      <c r="B822" s="223" t="s">
        <v>1262</v>
      </c>
      <c r="C822" s="220" t="s">
        <v>7543</v>
      </c>
      <c r="D822" s="221">
        <v>258.33</v>
      </c>
      <c r="E822" s="221">
        <v>51.97</v>
      </c>
      <c r="F822" s="221">
        <v>310.3</v>
      </c>
    </row>
    <row r="823" spans="1:6" ht="27.75">
      <c r="A823" s="225" t="s">
        <v>1263</v>
      </c>
      <c r="B823" s="223" t="s">
        <v>1264</v>
      </c>
      <c r="C823" s="220" t="s">
        <v>7543</v>
      </c>
      <c r="D823" s="221">
        <v>223.51</v>
      </c>
      <c r="E823" s="221"/>
      <c r="F823" s="221">
        <v>223.51</v>
      </c>
    </row>
    <row r="824" spans="1:6" ht="27.75">
      <c r="A824" s="225" t="s">
        <v>1265</v>
      </c>
      <c r="B824" s="223" t="s">
        <v>1266</v>
      </c>
      <c r="C824" s="220" t="s">
        <v>7543</v>
      </c>
      <c r="D824" s="221">
        <v>217.54</v>
      </c>
      <c r="E824" s="221"/>
      <c r="F824" s="221">
        <v>217.54</v>
      </c>
    </row>
    <row r="825" spans="1:6" ht="27.75">
      <c r="A825" s="225" t="s">
        <v>1267</v>
      </c>
      <c r="B825" s="223" t="s">
        <v>1268</v>
      </c>
      <c r="C825" s="220" t="s">
        <v>7543</v>
      </c>
      <c r="D825" s="221">
        <v>214.13</v>
      </c>
      <c r="E825" s="221"/>
      <c r="F825" s="221">
        <v>214.13</v>
      </c>
    </row>
    <row r="826" spans="1:6" ht="27.75">
      <c r="A826" s="225" t="s">
        <v>1269</v>
      </c>
      <c r="B826" s="223" t="s">
        <v>1270</v>
      </c>
      <c r="C826" s="220" t="s">
        <v>7543</v>
      </c>
      <c r="D826" s="221">
        <v>193.93</v>
      </c>
      <c r="E826" s="221"/>
      <c r="F826" s="221">
        <v>193.93</v>
      </c>
    </row>
    <row r="827" spans="1:6" ht="27.75">
      <c r="A827" s="225" t="s">
        <v>1271</v>
      </c>
      <c r="B827" s="223" t="s">
        <v>1272</v>
      </c>
      <c r="C827" s="220" t="s">
        <v>7543</v>
      </c>
      <c r="D827" s="221">
        <v>212.66</v>
      </c>
      <c r="E827" s="221"/>
      <c r="F827" s="221">
        <v>212.66</v>
      </c>
    </row>
    <row r="828" spans="1:6" ht="27.75">
      <c r="A828" s="225" t="s">
        <v>1273</v>
      </c>
      <c r="B828" s="223" t="s">
        <v>1274</v>
      </c>
      <c r="C828" s="220" t="s">
        <v>7543</v>
      </c>
      <c r="D828" s="221">
        <v>210.54</v>
      </c>
      <c r="E828" s="221"/>
      <c r="F828" s="221">
        <v>210.54</v>
      </c>
    </row>
    <row r="829" spans="1:6" ht="15">
      <c r="A829" s="225" t="s">
        <v>1275</v>
      </c>
      <c r="B829" s="223" t="s">
        <v>7702</v>
      </c>
      <c r="C829" s="220"/>
      <c r="D829" s="221"/>
      <c r="E829" s="221"/>
      <c r="F829" s="221"/>
    </row>
    <row r="830" spans="1:6" ht="15">
      <c r="A830" s="225" t="s">
        <v>1276</v>
      </c>
      <c r="B830" s="223" t="s">
        <v>6680</v>
      </c>
      <c r="C830" s="220" t="s">
        <v>7543</v>
      </c>
      <c r="D830" s="221">
        <v>98.87</v>
      </c>
      <c r="E830" s="221">
        <v>94.66</v>
      </c>
      <c r="F830" s="221">
        <v>193.53</v>
      </c>
    </row>
    <row r="831" spans="1:6" ht="15">
      <c r="A831" s="225" t="s">
        <v>1277</v>
      </c>
      <c r="B831" s="223" t="s">
        <v>7703</v>
      </c>
      <c r="C831" s="220"/>
      <c r="D831" s="221"/>
      <c r="E831" s="221"/>
      <c r="F831" s="221"/>
    </row>
    <row r="832" spans="1:6" ht="15">
      <c r="A832" s="225" t="s">
        <v>1278</v>
      </c>
      <c r="B832" s="223" t="s">
        <v>1279</v>
      </c>
      <c r="C832" s="220" t="s">
        <v>7543</v>
      </c>
      <c r="D832" s="221"/>
      <c r="E832" s="221">
        <v>32.16</v>
      </c>
      <c r="F832" s="221">
        <v>32.16</v>
      </c>
    </row>
    <row r="833" spans="1:6" ht="15">
      <c r="A833" s="225" t="s">
        <v>1280</v>
      </c>
      <c r="B833" s="223" t="s">
        <v>1281</v>
      </c>
      <c r="C833" s="220" t="s">
        <v>6583</v>
      </c>
      <c r="D833" s="221">
        <v>2.43</v>
      </c>
      <c r="E833" s="221">
        <v>4.41</v>
      </c>
      <c r="F833" s="221">
        <v>6.84</v>
      </c>
    </row>
    <row r="834" spans="1:6" ht="15">
      <c r="A834" s="225" t="s">
        <v>1282</v>
      </c>
      <c r="B834" s="223" t="s">
        <v>1283</v>
      </c>
      <c r="C834" s="220" t="s">
        <v>6583</v>
      </c>
      <c r="D834" s="221">
        <v>2.86</v>
      </c>
      <c r="E834" s="221">
        <v>4.41</v>
      </c>
      <c r="F834" s="221">
        <v>7.27</v>
      </c>
    </row>
    <row r="835" spans="1:6" ht="15">
      <c r="A835" s="225" t="s">
        <v>1284</v>
      </c>
      <c r="B835" s="223" t="s">
        <v>1285</v>
      </c>
      <c r="C835" s="220" t="s">
        <v>6583</v>
      </c>
      <c r="D835" s="221">
        <v>3.53</v>
      </c>
      <c r="E835" s="221">
        <v>4.41</v>
      </c>
      <c r="F835" s="221">
        <v>7.94</v>
      </c>
    </row>
    <row r="836" spans="1:6" ht="15">
      <c r="A836" s="225" t="s">
        <v>1286</v>
      </c>
      <c r="B836" s="223" t="s">
        <v>1287</v>
      </c>
      <c r="C836" s="220" t="s">
        <v>6583</v>
      </c>
      <c r="D836" s="221">
        <v>3.75</v>
      </c>
      <c r="E836" s="221">
        <v>4.41</v>
      </c>
      <c r="F836" s="221">
        <v>8.16</v>
      </c>
    </row>
    <row r="837" spans="1:6" ht="15">
      <c r="A837" s="225" t="s">
        <v>1288</v>
      </c>
      <c r="B837" s="223" t="s">
        <v>1289</v>
      </c>
      <c r="C837" s="220" t="s">
        <v>6583</v>
      </c>
      <c r="D837" s="221">
        <v>4.96</v>
      </c>
      <c r="E837" s="221">
        <v>4.41</v>
      </c>
      <c r="F837" s="221">
        <v>9.37</v>
      </c>
    </row>
    <row r="838" spans="1:6" ht="15">
      <c r="A838" s="225" t="s">
        <v>1290</v>
      </c>
      <c r="B838" s="223" t="s">
        <v>7704</v>
      </c>
      <c r="C838" s="220"/>
      <c r="D838" s="221"/>
      <c r="E838" s="221"/>
      <c r="F838" s="221"/>
    </row>
    <row r="839" spans="1:6" ht="15">
      <c r="A839" s="225" t="s">
        <v>1291</v>
      </c>
      <c r="B839" s="223" t="s">
        <v>7705</v>
      </c>
      <c r="C839" s="220"/>
      <c r="D839" s="221"/>
      <c r="E839" s="221"/>
      <c r="F839" s="221"/>
    </row>
    <row r="840" spans="1:6" ht="15">
      <c r="A840" s="225" t="s">
        <v>1292</v>
      </c>
      <c r="B840" s="223" t="s">
        <v>1293</v>
      </c>
      <c r="C840" s="220" t="s">
        <v>7543</v>
      </c>
      <c r="D840" s="221">
        <v>97.92</v>
      </c>
      <c r="E840" s="221">
        <v>40.2</v>
      </c>
      <c r="F840" s="221">
        <v>138.12</v>
      </c>
    </row>
    <row r="841" spans="1:6" ht="15">
      <c r="A841" s="225" t="s">
        <v>1294</v>
      </c>
      <c r="B841" s="223" t="s">
        <v>1295</v>
      </c>
      <c r="C841" s="220" t="s">
        <v>7543</v>
      </c>
      <c r="D841" s="221">
        <v>105.09</v>
      </c>
      <c r="E841" s="221">
        <v>41.81</v>
      </c>
      <c r="F841" s="221">
        <v>146.9</v>
      </c>
    </row>
    <row r="842" spans="1:6" ht="15">
      <c r="A842" s="225" t="s">
        <v>1296</v>
      </c>
      <c r="B842" s="223" t="s">
        <v>1297</v>
      </c>
      <c r="C842" s="220" t="s">
        <v>7543</v>
      </c>
      <c r="D842" s="221">
        <v>112.26</v>
      </c>
      <c r="E842" s="221">
        <v>43.41</v>
      </c>
      <c r="F842" s="221">
        <v>155.67</v>
      </c>
    </row>
    <row r="843" spans="1:6" ht="15">
      <c r="A843" s="225" t="s">
        <v>1298</v>
      </c>
      <c r="B843" s="223" t="s">
        <v>1299</v>
      </c>
      <c r="C843" s="220" t="s">
        <v>7543</v>
      </c>
      <c r="D843" s="221">
        <v>123.19</v>
      </c>
      <c r="E843" s="221">
        <v>46.63</v>
      </c>
      <c r="F843" s="221">
        <v>169.82</v>
      </c>
    </row>
    <row r="844" spans="1:6" ht="15">
      <c r="A844" s="225" t="s">
        <v>1300</v>
      </c>
      <c r="B844" s="223" t="s">
        <v>1301</v>
      </c>
      <c r="C844" s="220" t="s">
        <v>7543</v>
      </c>
      <c r="D844" s="221">
        <v>66.85</v>
      </c>
      <c r="E844" s="221">
        <v>30.55</v>
      </c>
      <c r="F844" s="221">
        <v>97.4</v>
      </c>
    </row>
    <row r="845" spans="1:6" ht="15">
      <c r="A845" s="225" t="s">
        <v>1302</v>
      </c>
      <c r="B845" s="223" t="s">
        <v>1303</v>
      </c>
      <c r="C845" s="220" t="s">
        <v>7543</v>
      </c>
      <c r="D845" s="221">
        <v>74.02</v>
      </c>
      <c r="E845" s="221">
        <v>32.16</v>
      </c>
      <c r="F845" s="221">
        <v>106.18</v>
      </c>
    </row>
    <row r="846" spans="1:6" ht="15">
      <c r="A846" s="225" t="s">
        <v>1304</v>
      </c>
      <c r="B846" s="223" t="s">
        <v>1305</v>
      </c>
      <c r="C846" s="220" t="s">
        <v>7543</v>
      </c>
      <c r="D846" s="221">
        <v>81.19</v>
      </c>
      <c r="E846" s="221">
        <v>33.77</v>
      </c>
      <c r="F846" s="221">
        <v>114.96</v>
      </c>
    </row>
    <row r="847" spans="1:6" ht="15">
      <c r="A847" s="225" t="s">
        <v>1306</v>
      </c>
      <c r="B847" s="223" t="s">
        <v>1307</v>
      </c>
      <c r="C847" s="220" t="s">
        <v>7543</v>
      </c>
      <c r="D847" s="221">
        <v>88.7</v>
      </c>
      <c r="E847" s="221">
        <v>36.99</v>
      </c>
      <c r="F847" s="221">
        <v>125.69</v>
      </c>
    </row>
    <row r="848" spans="1:6" ht="15">
      <c r="A848" s="225" t="s">
        <v>1308</v>
      </c>
      <c r="B848" s="223" t="s">
        <v>1309</v>
      </c>
      <c r="C848" s="220" t="s">
        <v>7543</v>
      </c>
      <c r="D848" s="221">
        <v>75.72</v>
      </c>
      <c r="E848" s="221">
        <v>38.59</v>
      </c>
      <c r="F848" s="221">
        <v>114.31</v>
      </c>
    </row>
    <row r="849" spans="1:6" ht="15">
      <c r="A849" s="225" t="s">
        <v>1310</v>
      </c>
      <c r="B849" s="223" t="s">
        <v>1311</v>
      </c>
      <c r="C849" s="220" t="s">
        <v>7543</v>
      </c>
      <c r="D849" s="221">
        <v>56.64</v>
      </c>
      <c r="E849" s="221">
        <v>28.95</v>
      </c>
      <c r="F849" s="221">
        <v>85.59</v>
      </c>
    </row>
    <row r="850" spans="1:6" ht="15">
      <c r="A850" s="225" t="s">
        <v>1312</v>
      </c>
      <c r="B850" s="223" t="s">
        <v>1313</v>
      </c>
      <c r="C850" s="220" t="s">
        <v>7543</v>
      </c>
      <c r="D850" s="221">
        <v>69.3</v>
      </c>
      <c r="E850" s="221">
        <v>20.91</v>
      </c>
      <c r="F850" s="221">
        <v>90.21</v>
      </c>
    </row>
    <row r="851" spans="1:6" ht="15">
      <c r="A851" s="225" t="s">
        <v>1314</v>
      </c>
      <c r="B851" s="223" t="s">
        <v>1315</v>
      </c>
      <c r="C851" s="220" t="s">
        <v>7543</v>
      </c>
      <c r="D851" s="221">
        <v>21.32</v>
      </c>
      <c r="E851" s="221">
        <v>4.1</v>
      </c>
      <c r="F851" s="221">
        <v>25.42</v>
      </c>
    </row>
    <row r="852" spans="1:6" ht="15">
      <c r="A852" s="225" t="s">
        <v>1316</v>
      </c>
      <c r="B852" s="223" t="s">
        <v>1317</v>
      </c>
      <c r="C852" s="220" t="s">
        <v>7543</v>
      </c>
      <c r="D852" s="221">
        <v>13.47</v>
      </c>
      <c r="E852" s="221">
        <v>4.1</v>
      </c>
      <c r="F852" s="221">
        <v>17.57</v>
      </c>
    </row>
    <row r="853" spans="1:6" ht="15">
      <c r="A853" s="225" t="s">
        <v>1318</v>
      </c>
      <c r="B853" s="223" t="s">
        <v>7706</v>
      </c>
      <c r="C853" s="220"/>
      <c r="D853" s="221"/>
      <c r="E853" s="221"/>
      <c r="F853" s="221"/>
    </row>
    <row r="854" spans="1:6" ht="15">
      <c r="A854" s="225" t="s">
        <v>1319</v>
      </c>
      <c r="B854" s="223" t="s">
        <v>1320</v>
      </c>
      <c r="C854" s="220" t="s">
        <v>7581</v>
      </c>
      <c r="D854" s="221">
        <v>17.63</v>
      </c>
      <c r="E854" s="221"/>
      <c r="F854" s="221">
        <v>17.63</v>
      </c>
    </row>
    <row r="855" spans="1:6" ht="15">
      <c r="A855" s="225" t="s">
        <v>1321</v>
      </c>
      <c r="B855" s="223" t="s">
        <v>1322</v>
      </c>
      <c r="C855" s="220" t="s">
        <v>7581</v>
      </c>
      <c r="D855" s="221"/>
      <c r="E855" s="221">
        <v>4.24</v>
      </c>
      <c r="F855" s="221">
        <v>4.24</v>
      </c>
    </row>
    <row r="856" spans="1:6" ht="15">
      <c r="A856" s="225" t="s">
        <v>1323</v>
      </c>
      <c r="B856" s="223" t="s">
        <v>1324</v>
      </c>
      <c r="C856" s="220" t="s">
        <v>7581</v>
      </c>
      <c r="D856" s="221">
        <v>19.73</v>
      </c>
      <c r="E856" s="221"/>
      <c r="F856" s="221">
        <v>19.73</v>
      </c>
    </row>
    <row r="857" spans="1:6" ht="15">
      <c r="A857" s="225" t="s">
        <v>1325</v>
      </c>
      <c r="B857" s="223" t="s">
        <v>1326</v>
      </c>
      <c r="C857" s="220" t="s">
        <v>7581</v>
      </c>
      <c r="D857" s="221">
        <v>16.59</v>
      </c>
      <c r="E857" s="221"/>
      <c r="F857" s="221">
        <v>16.59</v>
      </c>
    </row>
    <row r="858" spans="1:6" ht="15">
      <c r="A858" s="225" t="s">
        <v>1327</v>
      </c>
      <c r="B858" s="223" t="s">
        <v>1328</v>
      </c>
      <c r="C858" s="220" t="s">
        <v>7581</v>
      </c>
      <c r="D858" s="221">
        <v>17.93</v>
      </c>
      <c r="E858" s="221"/>
      <c r="F858" s="221">
        <v>17.93</v>
      </c>
    </row>
    <row r="859" spans="1:6" ht="15">
      <c r="A859" s="225" t="s">
        <v>7034</v>
      </c>
      <c r="B859" s="223" t="s">
        <v>7035</v>
      </c>
      <c r="C859" s="220" t="s">
        <v>7581</v>
      </c>
      <c r="D859" s="221">
        <v>14.3</v>
      </c>
      <c r="E859" s="221">
        <v>4.24</v>
      </c>
      <c r="F859" s="221">
        <v>18.54</v>
      </c>
    </row>
    <row r="860" spans="1:6" ht="15">
      <c r="A860" s="225" t="s">
        <v>1329</v>
      </c>
      <c r="B860" s="223" t="s">
        <v>7707</v>
      </c>
      <c r="C860" s="220"/>
      <c r="D860" s="221"/>
      <c r="E860" s="221"/>
      <c r="F860" s="221"/>
    </row>
    <row r="861" spans="1:6" ht="15">
      <c r="A861" s="225" t="s">
        <v>1330</v>
      </c>
      <c r="B861" s="223" t="s">
        <v>1331</v>
      </c>
      <c r="C861" s="220" t="s">
        <v>7549</v>
      </c>
      <c r="D861" s="221">
        <v>2743.6</v>
      </c>
      <c r="E861" s="221">
        <v>622.19</v>
      </c>
      <c r="F861" s="221">
        <v>3365.79</v>
      </c>
    </row>
    <row r="862" spans="1:6" ht="15">
      <c r="A862" s="225" t="s">
        <v>1332</v>
      </c>
      <c r="B862" s="223" t="s">
        <v>6681</v>
      </c>
      <c r="C862" s="220" t="s">
        <v>7549</v>
      </c>
      <c r="D862" s="221">
        <v>2664.55</v>
      </c>
      <c r="E862" s="221">
        <v>686.11</v>
      </c>
      <c r="F862" s="221">
        <v>3350.66</v>
      </c>
    </row>
    <row r="863" spans="1:6" ht="15">
      <c r="A863" s="225" t="s">
        <v>1333</v>
      </c>
      <c r="B863" s="223" t="s">
        <v>6682</v>
      </c>
      <c r="C863" s="220" t="s">
        <v>7549</v>
      </c>
      <c r="D863" s="221">
        <v>2354.76</v>
      </c>
      <c r="E863" s="221">
        <v>591.7</v>
      </c>
      <c r="F863" s="221">
        <v>2946.46</v>
      </c>
    </row>
    <row r="864" spans="1:6" ht="15">
      <c r="A864" s="225" t="s">
        <v>1334</v>
      </c>
      <c r="B864" s="223" t="s">
        <v>6683</v>
      </c>
      <c r="C864" s="220" t="s">
        <v>7549</v>
      </c>
      <c r="D864" s="221">
        <v>2135.65</v>
      </c>
      <c r="E864" s="221">
        <v>585.74</v>
      </c>
      <c r="F864" s="221">
        <v>2721.39</v>
      </c>
    </row>
    <row r="865" spans="1:6" ht="15">
      <c r="A865" s="225" t="s">
        <v>1335</v>
      </c>
      <c r="B865" s="223" t="s">
        <v>6684</v>
      </c>
      <c r="C865" s="220" t="s">
        <v>7549</v>
      </c>
      <c r="D865" s="221">
        <v>2328.69</v>
      </c>
      <c r="E865" s="221">
        <v>627.37</v>
      </c>
      <c r="F865" s="221">
        <v>2956.06</v>
      </c>
    </row>
    <row r="866" spans="1:6" ht="15">
      <c r="A866" s="225" t="s">
        <v>1336</v>
      </c>
      <c r="B866" s="223" t="s">
        <v>7708</v>
      </c>
      <c r="C866" s="220"/>
      <c r="D866" s="221"/>
      <c r="E866" s="221"/>
      <c r="F866" s="221"/>
    </row>
    <row r="867" spans="1:6" ht="15">
      <c r="A867" s="225" t="s">
        <v>1337</v>
      </c>
      <c r="B867" s="223" t="s">
        <v>1338</v>
      </c>
      <c r="C867" s="220" t="s">
        <v>7549</v>
      </c>
      <c r="D867" s="221">
        <v>3465.08</v>
      </c>
      <c r="E867" s="221">
        <v>964.8</v>
      </c>
      <c r="F867" s="221">
        <v>4429.88</v>
      </c>
    </row>
    <row r="868" spans="1:6" ht="15">
      <c r="A868" s="225" t="s">
        <v>1339</v>
      </c>
      <c r="B868" s="223" t="s">
        <v>1340</v>
      </c>
      <c r="C868" s="220" t="s">
        <v>7546</v>
      </c>
      <c r="D868" s="221">
        <v>0.17</v>
      </c>
      <c r="E868" s="221">
        <v>4.5</v>
      </c>
      <c r="F868" s="221">
        <v>4.67</v>
      </c>
    </row>
    <row r="869" spans="1:6" ht="15">
      <c r="A869" s="225" t="s">
        <v>1341</v>
      </c>
      <c r="B869" s="223" t="s">
        <v>1342</v>
      </c>
      <c r="C869" s="220" t="s">
        <v>7546</v>
      </c>
      <c r="D869" s="221">
        <v>0.42</v>
      </c>
      <c r="E869" s="221">
        <v>11.9</v>
      </c>
      <c r="F869" s="221">
        <v>12.32</v>
      </c>
    </row>
    <row r="870" spans="1:6" ht="15">
      <c r="A870" s="225" t="s">
        <v>1343</v>
      </c>
      <c r="B870" s="223" t="s">
        <v>7709</v>
      </c>
      <c r="C870" s="220"/>
      <c r="D870" s="221"/>
      <c r="E870" s="221"/>
      <c r="F870" s="221"/>
    </row>
    <row r="871" spans="1:6" ht="15">
      <c r="A871" s="225" t="s">
        <v>1344</v>
      </c>
      <c r="B871" s="223" t="s">
        <v>7710</v>
      </c>
      <c r="C871" s="220"/>
      <c r="D871" s="221"/>
      <c r="E871" s="221"/>
      <c r="F871" s="221"/>
    </row>
    <row r="872" spans="1:6" ht="15">
      <c r="A872" s="225" t="s">
        <v>1345</v>
      </c>
      <c r="B872" s="223" t="s">
        <v>1346</v>
      </c>
      <c r="C872" s="220" t="s">
        <v>7543</v>
      </c>
      <c r="D872" s="221">
        <v>21.92</v>
      </c>
      <c r="E872" s="221">
        <v>23.34</v>
      </c>
      <c r="F872" s="221">
        <v>45.26</v>
      </c>
    </row>
    <row r="873" spans="1:6" ht="15">
      <c r="A873" s="225" t="s">
        <v>1347</v>
      </c>
      <c r="B873" s="223" t="s">
        <v>1348</v>
      </c>
      <c r="C873" s="220" t="s">
        <v>7543</v>
      </c>
      <c r="D873" s="221">
        <v>53.92</v>
      </c>
      <c r="E873" s="221">
        <v>23.34</v>
      </c>
      <c r="F873" s="221">
        <v>77.26</v>
      </c>
    </row>
    <row r="874" spans="1:6" ht="15">
      <c r="A874" s="225" t="s">
        <v>1349</v>
      </c>
      <c r="B874" s="223" t="s">
        <v>1350</v>
      </c>
      <c r="C874" s="220" t="s">
        <v>7543</v>
      </c>
      <c r="D874" s="221">
        <v>27.2</v>
      </c>
      <c r="E874" s="221">
        <v>23.34</v>
      </c>
      <c r="F874" s="221">
        <v>50.54</v>
      </c>
    </row>
    <row r="875" spans="1:6" ht="15">
      <c r="A875" s="225" t="s">
        <v>1351</v>
      </c>
      <c r="B875" s="223" t="s">
        <v>6685</v>
      </c>
      <c r="C875" s="220" t="s">
        <v>7543</v>
      </c>
      <c r="D875" s="221">
        <v>70.74</v>
      </c>
      <c r="E875" s="221">
        <v>35.01</v>
      </c>
      <c r="F875" s="221">
        <v>105.75</v>
      </c>
    </row>
    <row r="876" spans="1:6" ht="15">
      <c r="A876" s="225" t="s">
        <v>1352</v>
      </c>
      <c r="B876" s="223" t="s">
        <v>1353</v>
      </c>
      <c r="C876" s="220" t="s">
        <v>7543</v>
      </c>
      <c r="D876" s="221">
        <v>78.3</v>
      </c>
      <c r="E876" s="221">
        <v>35.01</v>
      </c>
      <c r="F876" s="221">
        <v>113.31</v>
      </c>
    </row>
    <row r="877" spans="1:6" ht="15">
      <c r="A877" s="225" t="s">
        <v>1354</v>
      </c>
      <c r="B877" s="223" t="s">
        <v>1355</v>
      </c>
      <c r="C877" s="220" t="s">
        <v>7546</v>
      </c>
      <c r="D877" s="221">
        <v>0.74</v>
      </c>
      <c r="E877" s="221">
        <v>10.29</v>
      </c>
      <c r="F877" s="221">
        <v>11.03</v>
      </c>
    </row>
    <row r="878" spans="1:6" ht="15">
      <c r="A878" s="225" t="s">
        <v>1356</v>
      </c>
      <c r="B878" s="223" t="s">
        <v>1357</v>
      </c>
      <c r="C878" s="220" t="s">
        <v>7546</v>
      </c>
      <c r="D878" s="221">
        <v>10.86</v>
      </c>
      <c r="E878" s="221">
        <v>12.87</v>
      </c>
      <c r="F878" s="221">
        <v>23.73</v>
      </c>
    </row>
    <row r="879" spans="1:6" ht="15">
      <c r="A879" s="225" t="s">
        <v>1358</v>
      </c>
      <c r="B879" s="223" t="s">
        <v>1359</v>
      </c>
      <c r="C879" s="220" t="s">
        <v>7546</v>
      </c>
      <c r="D879" s="221">
        <v>16.21</v>
      </c>
      <c r="E879" s="221">
        <v>12.87</v>
      </c>
      <c r="F879" s="221">
        <v>29.08</v>
      </c>
    </row>
    <row r="880" spans="1:6" ht="15">
      <c r="A880" s="225" t="s">
        <v>1360</v>
      </c>
      <c r="B880" s="223" t="s">
        <v>7711</v>
      </c>
      <c r="C880" s="220"/>
      <c r="D880" s="221"/>
      <c r="E880" s="221"/>
      <c r="F880" s="221"/>
    </row>
    <row r="881" spans="1:6" ht="15">
      <c r="A881" s="225" t="s">
        <v>1361</v>
      </c>
      <c r="B881" s="223" t="s">
        <v>1362</v>
      </c>
      <c r="C881" s="220" t="s">
        <v>7543</v>
      </c>
      <c r="D881" s="221">
        <v>41.65</v>
      </c>
      <c r="E881" s="221">
        <v>12.87</v>
      </c>
      <c r="F881" s="221">
        <v>54.52</v>
      </c>
    </row>
    <row r="882" spans="1:6" ht="15">
      <c r="A882" s="225" t="s">
        <v>1363</v>
      </c>
      <c r="B882" s="223" t="s">
        <v>1364</v>
      </c>
      <c r="C882" s="220" t="s">
        <v>7543</v>
      </c>
      <c r="D882" s="221">
        <v>58.37</v>
      </c>
      <c r="E882" s="221">
        <v>12.87</v>
      </c>
      <c r="F882" s="221">
        <v>71.24</v>
      </c>
    </row>
    <row r="883" spans="1:6" ht="15">
      <c r="A883" s="225" t="s">
        <v>1365</v>
      </c>
      <c r="B883" s="223" t="s">
        <v>1366</v>
      </c>
      <c r="C883" s="220" t="s">
        <v>7543</v>
      </c>
      <c r="D883" s="221">
        <v>124.35</v>
      </c>
      <c r="E883" s="221">
        <v>12.87</v>
      </c>
      <c r="F883" s="221">
        <v>137.22</v>
      </c>
    </row>
    <row r="884" spans="1:6" ht="15">
      <c r="A884" s="225" t="s">
        <v>1367</v>
      </c>
      <c r="B884" s="223" t="s">
        <v>1368</v>
      </c>
      <c r="C884" s="220" t="s">
        <v>7543</v>
      </c>
      <c r="D884" s="221">
        <v>134</v>
      </c>
      <c r="E884" s="221">
        <v>12.87</v>
      </c>
      <c r="F884" s="221">
        <v>146.87</v>
      </c>
    </row>
    <row r="885" spans="1:6" ht="15">
      <c r="A885" s="225" t="s">
        <v>1369</v>
      </c>
      <c r="B885" s="223" t="s">
        <v>1370</v>
      </c>
      <c r="C885" s="220" t="s">
        <v>7546</v>
      </c>
      <c r="D885" s="221">
        <v>72.78</v>
      </c>
      <c r="E885" s="221">
        <v>6.43</v>
      </c>
      <c r="F885" s="221">
        <v>79.21</v>
      </c>
    </row>
    <row r="886" spans="1:6" ht="15">
      <c r="A886" s="225" t="s">
        <v>1371</v>
      </c>
      <c r="B886" s="223" t="s">
        <v>1372</v>
      </c>
      <c r="C886" s="220" t="s">
        <v>7546</v>
      </c>
      <c r="D886" s="221">
        <v>64.24</v>
      </c>
      <c r="E886" s="221">
        <v>6.43</v>
      </c>
      <c r="F886" s="221">
        <v>70.67</v>
      </c>
    </row>
    <row r="887" spans="1:6" ht="15">
      <c r="A887" s="225" t="s">
        <v>1373</v>
      </c>
      <c r="B887" s="223" t="s">
        <v>1374</v>
      </c>
      <c r="C887" s="220" t="s">
        <v>7546</v>
      </c>
      <c r="D887" s="221">
        <v>101.68</v>
      </c>
      <c r="E887" s="221">
        <v>6.43</v>
      </c>
      <c r="F887" s="221">
        <v>108.11</v>
      </c>
    </row>
    <row r="888" spans="1:6" ht="15">
      <c r="A888" s="225" t="s">
        <v>1375</v>
      </c>
      <c r="B888" s="223" t="s">
        <v>1376</v>
      </c>
      <c r="C888" s="220" t="s">
        <v>7546</v>
      </c>
      <c r="D888" s="221">
        <v>144</v>
      </c>
      <c r="E888" s="221">
        <v>6.43</v>
      </c>
      <c r="F888" s="221">
        <v>150.43</v>
      </c>
    </row>
    <row r="889" spans="1:6" ht="15">
      <c r="A889" s="225" t="s">
        <v>1377</v>
      </c>
      <c r="B889" s="223" t="s">
        <v>1378</v>
      </c>
      <c r="C889" s="220" t="s">
        <v>7546</v>
      </c>
      <c r="D889" s="221">
        <v>45.01</v>
      </c>
      <c r="E889" s="221">
        <v>6.43</v>
      </c>
      <c r="F889" s="221">
        <v>51.44</v>
      </c>
    </row>
    <row r="890" spans="1:6" ht="15">
      <c r="A890" s="225" t="s">
        <v>1379</v>
      </c>
      <c r="B890" s="223" t="s">
        <v>1380</v>
      </c>
      <c r="C890" s="220" t="s">
        <v>7546</v>
      </c>
      <c r="D890" s="221">
        <v>72.84</v>
      </c>
      <c r="E890" s="221">
        <v>6.43</v>
      </c>
      <c r="F890" s="221">
        <v>79.27</v>
      </c>
    </row>
    <row r="891" spans="1:6" ht="15">
      <c r="A891" s="225" t="s">
        <v>1381</v>
      </c>
      <c r="B891" s="223" t="s">
        <v>1382</v>
      </c>
      <c r="C891" s="220" t="s">
        <v>7546</v>
      </c>
      <c r="D891" s="221">
        <v>62.33</v>
      </c>
      <c r="E891" s="221">
        <v>6.43</v>
      </c>
      <c r="F891" s="221">
        <v>68.76</v>
      </c>
    </row>
    <row r="892" spans="1:6" ht="15">
      <c r="A892" s="225" t="s">
        <v>1383</v>
      </c>
      <c r="B892" s="223" t="s">
        <v>7712</v>
      </c>
      <c r="C892" s="220"/>
      <c r="D892" s="221"/>
      <c r="E892" s="221"/>
      <c r="F892" s="221"/>
    </row>
    <row r="893" spans="1:6" ht="15">
      <c r="A893" s="225" t="s">
        <v>1384</v>
      </c>
      <c r="B893" s="223" t="s">
        <v>6686</v>
      </c>
      <c r="C893" s="220" t="s">
        <v>7543</v>
      </c>
      <c r="D893" s="221">
        <v>70.97</v>
      </c>
      <c r="E893" s="221">
        <v>20.91</v>
      </c>
      <c r="F893" s="221">
        <v>91.88</v>
      </c>
    </row>
    <row r="894" spans="1:6" ht="15">
      <c r="A894" s="225" t="s">
        <v>1385</v>
      </c>
      <c r="B894" s="223" t="s">
        <v>6687</v>
      </c>
      <c r="C894" s="220" t="s">
        <v>7546</v>
      </c>
      <c r="D894" s="221">
        <v>107.28</v>
      </c>
      <c r="E894" s="221">
        <v>7.07</v>
      </c>
      <c r="F894" s="221">
        <v>114.35</v>
      </c>
    </row>
    <row r="895" spans="1:6" ht="15">
      <c r="A895" s="225" t="s">
        <v>1386</v>
      </c>
      <c r="B895" s="223" t="s">
        <v>7713</v>
      </c>
      <c r="C895" s="220"/>
      <c r="D895" s="221"/>
      <c r="E895" s="221"/>
      <c r="F895" s="221"/>
    </row>
    <row r="896" spans="1:6" ht="27.75">
      <c r="A896" s="225" t="s">
        <v>1387</v>
      </c>
      <c r="B896" s="223" t="s">
        <v>1388</v>
      </c>
      <c r="C896" s="220" t="s">
        <v>7543</v>
      </c>
      <c r="D896" s="221">
        <v>129.13</v>
      </c>
      <c r="E896" s="221">
        <v>12.87</v>
      </c>
      <c r="F896" s="221">
        <v>142</v>
      </c>
    </row>
    <row r="897" spans="1:6" ht="27.75">
      <c r="A897" s="225" t="s">
        <v>1389</v>
      </c>
      <c r="B897" s="223" t="s">
        <v>1390</v>
      </c>
      <c r="C897" s="220" t="s">
        <v>7543</v>
      </c>
      <c r="D897" s="221">
        <v>229.25</v>
      </c>
      <c r="E897" s="221">
        <v>12.87</v>
      </c>
      <c r="F897" s="221">
        <v>242.12</v>
      </c>
    </row>
    <row r="898" spans="1:6" ht="27.75">
      <c r="A898" s="225" t="s">
        <v>1391</v>
      </c>
      <c r="B898" s="223" t="s">
        <v>1392</v>
      </c>
      <c r="C898" s="220" t="s">
        <v>7543</v>
      </c>
      <c r="D898" s="221">
        <v>152.35</v>
      </c>
      <c r="E898" s="221">
        <v>12.87</v>
      </c>
      <c r="F898" s="221">
        <v>165.22</v>
      </c>
    </row>
    <row r="899" spans="1:6" ht="27.75">
      <c r="A899" s="225" t="s">
        <v>1393</v>
      </c>
      <c r="B899" s="223" t="s">
        <v>6688</v>
      </c>
      <c r="C899" s="220" t="s">
        <v>7543</v>
      </c>
      <c r="D899" s="221">
        <v>126.8</v>
      </c>
      <c r="E899" s="221">
        <v>12.87</v>
      </c>
      <c r="F899" s="221">
        <v>139.67</v>
      </c>
    </row>
    <row r="900" spans="1:6" ht="27.75">
      <c r="A900" s="225" t="s">
        <v>1394</v>
      </c>
      <c r="B900" s="223" t="s">
        <v>1395</v>
      </c>
      <c r="C900" s="220" t="s">
        <v>7546</v>
      </c>
      <c r="D900" s="221">
        <v>121.17</v>
      </c>
      <c r="E900" s="221">
        <v>6.43</v>
      </c>
      <c r="F900" s="221">
        <v>127.6</v>
      </c>
    </row>
    <row r="901" spans="1:6" ht="27.75">
      <c r="A901" s="225" t="s">
        <v>1396</v>
      </c>
      <c r="B901" s="223" t="s">
        <v>1397</v>
      </c>
      <c r="C901" s="220" t="s">
        <v>7546</v>
      </c>
      <c r="D901" s="221">
        <v>116.88</v>
      </c>
      <c r="E901" s="221">
        <v>6.43</v>
      </c>
      <c r="F901" s="221">
        <v>123.31</v>
      </c>
    </row>
    <row r="902" spans="1:6" ht="15">
      <c r="A902" s="225" t="s">
        <v>1398</v>
      </c>
      <c r="B902" s="223" t="s">
        <v>7714</v>
      </c>
      <c r="C902" s="220"/>
      <c r="D902" s="221"/>
      <c r="E902" s="221"/>
      <c r="F902" s="221"/>
    </row>
    <row r="903" spans="1:6" ht="27.75">
      <c r="A903" s="225" t="s">
        <v>1399</v>
      </c>
      <c r="B903" s="223" t="s">
        <v>6689</v>
      </c>
      <c r="C903" s="220" t="s">
        <v>7543</v>
      </c>
      <c r="D903" s="221">
        <v>252.03</v>
      </c>
      <c r="E903" s="221">
        <v>32.36</v>
      </c>
      <c r="F903" s="221">
        <v>284.39</v>
      </c>
    </row>
    <row r="904" spans="1:6" ht="27.75">
      <c r="A904" s="225" t="s">
        <v>1400</v>
      </c>
      <c r="B904" s="223" t="s">
        <v>6690</v>
      </c>
      <c r="C904" s="220" t="s">
        <v>7543</v>
      </c>
      <c r="D904" s="221">
        <v>247.04</v>
      </c>
      <c r="E904" s="221">
        <v>14</v>
      </c>
      <c r="F904" s="221">
        <v>261.04</v>
      </c>
    </row>
    <row r="905" spans="1:6" ht="27.75">
      <c r="A905" s="225" t="s">
        <v>1401</v>
      </c>
      <c r="B905" s="223" t="s">
        <v>1402</v>
      </c>
      <c r="C905" s="220" t="s">
        <v>7543</v>
      </c>
      <c r="D905" s="221">
        <v>189.51</v>
      </c>
      <c r="E905" s="221">
        <v>14</v>
      </c>
      <c r="F905" s="221">
        <v>203.51</v>
      </c>
    </row>
    <row r="906" spans="1:6" ht="27.75">
      <c r="A906" s="225" t="s">
        <v>1403</v>
      </c>
      <c r="B906" s="223" t="s">
        <v>1404</v>
      </c>
      <c r="C906" s="220" t="s">
        <v>7543</v>
      </c>
      <c r="D906" s="221">
        <v>162.22</v>
      </c>
      <c r="E906" s="221">
        <v>12.87</v>
      </c>
      <c r="F906" s="221">
        <v>175.09</v>
      </c>
    </row>
    <row r="907" spans="1:6" ht="15">
      <c r="A907" s="225" t="s">
        <v>1405</v>
      </c>
      <c r="B907" s="223" t="s">
        <v>7715</v>
      </c>
      <c r="C907" s="220"/>
      <c r="D907" s="221"/>
      <c r="E907" s="221"/>
      <c r="F907" s="221"/>
    </row>
    <row r="908" spans="1:6" ht="15">
      <c r="A908" s="225" t="s">
        <v>1406</v>
      </c>
      <c r="B908" s="223" t="s">
        <v>1407</v>
      </c>
      <c r="C908" s="220" t="s">
        <v>7543</v>
      </c>
      <c r="D908" s="221">
        <v>71</v>
      </c>
      <c r="E908" s="221">
        <v>12.87</v>
      </c>
      <c r="F908" s="221">
        <v>83.87</v>
      </c>
    </row>
    <row r="909" spans="1:6" ht="15">
      <c r="A909" s="225" t="s">
        <v>1408</v>
      </c>
      <c r="B909" s="223" t="s">
        <v>1409</v>
      </c>
      <c r="C909" s="220" t="s">
        <v>7543</v>
      </c>
      <c r="D909" s="221">
        <v>103.74</v>
      </c>
      <c r="E909" s="221">
        <v>12.87</v>
      </c>
      <c r="F909" s="221">
        <v>116.61</v>
      </c>
    </row>
    <row r="910" spans="1:6" ht="15">
      <c r="A910" s="225" t="s">
        <v>1410</v>
      </c>
      <c r="B910" s="223" t="s">
        <v>6691</v>
      </c>
      <c r="C910" s="220" t="s">
        <v>7546</v>
      </c>
      <c r="D910" s="221">
        <v>146.73</v>
      </c>
      <c r="E910" s="221">
        <v>6.43</v>
      </c>
      <c r="F910" s="221">
        <v>153.16</v>
      </c>
    </row>
    <row r="911" spans="1:6" ht="15">
      <c r="A911" s="225" t="s">
        <v>1411</v>
      </c>
      <c r="B911" s="223" t="s">
        <v>7716</v>
      </c>
      <c r="C911" s="220"/>
      <c r="D911" s="221"/>
      <c r="E911" s="221"/>
      <c r="F911" s="221"/>
    </row>
    <row r="912" spans="1:6" ht="15">
      <c r="A912" s="225" t="s">
        <v>1412</v>
      </c>
      <c r="B912" s="223" t="s">
        <v>1413</v>
      </c>
      <c r="C912" s="220" t="s">
        <v>6583</v>
      </c>
      <c r="D912" s="221">
        <v>65.6</v>
      </c>
      <c r="E912" s="221">
        <v>3.21</v>
      </c>
      <c r="F912" s="221">
        <v>68.81</v>
      </c>
    </row>
    <row r="913" spans="1:6" ht="15">
      <c r="A913" s="225" t="s">
        <v>1414</v>
      </c>
      <c r="B913" s="223" t="s">
        <v>1415</v>
      </c>
      <c r="C913" s="220" t="s">
        <v>6583</v>
      </c>
      <c r="D913" s="221">
        <v>65.6</v>
      </c>
      <c r="E913" s="221">
        <v>3.21</v>
      </c>
      <c r="F913" s="221">
        <v>68.81</v>
      </c>
    </row>
    <row r="914" spans="1:6" ht="15">
      <c r="A914" s="225" t="s">
        <v>1416</v>
      </c>
      <c r="B914" s="223" t="s">
        <v>7717</v>
      </c>
      <c r="C914" s="220"/>
      <c r="D914" s="221"/>
      <c r="E914" s="221"/>
      <c r="F914" s="221"/>
    </row>
    <row r="915" spans="1:6" ht="15">
      <c r="A915" s="225" t="s">
        <v>1417</v>
      </c>
      <c r="B915" s="223" t="s">
        <v>1418</v>
      </c>
      <c r="C915" s="220" t="s">
        <v>7543</v>
      </c>
      <c r="D915" s="221">
        <v>673.86</v>
      </c>
      <c r="E915" s="221"/>
      <c r="F915" s="221">
        <v>673.86</v>
      </c>
    </row>
    <row r="916" spans="1:6" ht="15">
      <c r="A916" s="225" t="s">
        <v>1419</v>
      </c>
      <c r="B916" s="223" t="s">
        <v>7718</v>
      </c>
      <c r="C916" s="220"/>
      <c r="D916" s="221"/>
      <c r="E916" s="221"/>
      <c r="F916" s="221"/>
    </row>
    <row r="917" spans="1:6" ht="15">
      <c r="A917" s="225" t="s">
        <v>1420</v>
      </c>
      <c r="B917" s="223" t="s">
        <v>1421</v>
      </c>
      <c r="C917" s="220" t="s">
        <v>7543</v>
      </c>
      <c r="D917" s="221">
        <v>142.03</v>
      </c>
      <c r="E917" s="221">
        <v>66.99</v>
      </c>
      <c r="F917" s="221">
        <v>209.02</v>
      </c>
    </row>
    <row r="918" spans="1:6" ht="15">
      <c r="A918" s="225" t="s">
        <v>1422</v>
      </c>
      <c r="B918" s="223" t="s">
        <v>6692</v>
      </c>
      <c r="C918" s="220" t="s">
        <v>7543</v>
      </c>
      <c r="D918" s="221">
        <v>218.88</v>
      </c>
      <c r="E918" s="221">
        <v>60.29</v>
      </c>
      <c r="F918" s="221">
        <v>279.17</v>
      </c>
    </row>
    <row r="919" spans="1:6" ht="15">
      <c r="A919" s="225" t="s">
        <v>1423</v>
      </c>
      <c r="B919" s="223" t="s">
        <v>6693</v>
      </c>
      <c r="C919" s="220" t="s">
        <v>7543</v>
      </c>
      <c r="D919" s="221">
        <v>221.46</v>
      </c>
      <c r="E919" s="221">
        <v>66.99</v>
      </c>
      <c r="F919" s="221">
        <v>288.45</v>
      </c>
    </row>
    <row r="920" spans="1:6" ht="15">
      <c r="A920" s="225" t="s">
        <v>1424</v>
      </c>
      <c r="B920" s="223" t="s">
        <v>7719</v>
      </c>
      <c r="C920" s="220"/>
      <c r="D920" s="221"/>
      <c r="E920" s="221"/>
      <c r="F920" s="221"/>
    </row>
    <row r="921" spans="1:6" ht="15">
      <c r="A921" s="225" t="s">
        <v>6694</v>
      </c>
      <c r="B921" s="223" t="s">
        <v>1425</v>
      </c>
      <c r="C921" s="220" t="s">
        <v>7546</v>
      </c>
      <c r="D921" s="221">
        <v>53.53</v>
      </c>
      <c r="E921" s="221">
        <v>40.03</v>
      </c>
      <c r="F921" s="221">
        <v>93.56</v>
      </c>
    </row>
    <row r="922" spans="1:6" ht="15">
      <c r="A922" s="225" t="s">
        <v>6695</v>
      </c>
      <c r="B922" s="223" t="s">
        <v>1426</v>
      </c>
      <c r="C922" s="220" t="s">
        <v>7546</v>
      </c>
      <c r="D922" s="221">
        <v>82.36</v>
      </c>
      <c r="E922" s="221">
        <v>47.31</v>
      </c>
      <c r="F922" s="221">
        <v>129.67</v>
      </c>
    </row>
    <row r="923" spans="1:6" ht="15">
      <c r="A923" s="225" t="s">
        <v>6696</v>
      </c>
      <c r="B923" s="223" t="s">
        <v>1427</v>
      </c>
      <c r="C923" s="220" t="s">
        <v>7546</v>
      </c>
      <c r="D923" s="221">
        <v>165.1</v>
      </c>
      <c r="E923" s="221">
        <v>50.95</v>
      </c>
      <c r="F923" s="221">
        <v>216.05</v>
      </c>
    </row>
    <row r="924" spans="1:6" ht="15">
      <c r="A924" s="225" t="s">
        <v>6697</v>
      </c>
      <c r="B924" s="223" t="s">
        <v>1428</v>
      </c>
      <c r="C924" s="220" t="s">
        <v>7546</v>
      </c>
      <c r="D924" s="221">
        <v>41.7</v>
      </c>
      <c r="E924" s="221">
        <v>40.03</v>
      </c>
      <c r="F924" s="221">
        <v>81.73</v>
      </c>
    </row>
    <row r="925" spans="1:6" ht="15">
      <c r="A925" s="225" t="s">
        <v>6698</v>
      </c>
      <c r="B925" s="223" t="s">
        <v>1429</v>
      </c>
      <c r="C925" s="220" t="s">
        <v>7546</v>
      </c>
      <c r="D925" s="221">
        <v>62.03</v>
      </c>
      <c r="E925" s="221">
        <v>47.31</v>
      </c>
      <c r="F925" s="221">
        <v>109.34</v>
      </c>
    </row>
    <row r="926" spans="1:6" ht="15">
      <c r="A926" s="225" t="s">
        <v>7720</v>
      </c>
      <c r="B926" s="223" t="s">
        <v>7721</v>
      </c>
      <c r="C926" s="220" t="s">
        <v>7546</v>
      </c>
      <c r="D926" s="221">
        <v>92.01</v>
      </c>
      <c r="E926" s="221">
        <v>34.57</v>
      </c>
      <c r="F926" s="221">
        <v>126.58</v>
      </c>
    </row>
    <row r="927" spans="1:6" ht="15">
      <c r="A927" s="225" t="s">
        <v>1430</v>
      </c>
      <c r="B927" s="223" t="s">
        <v>1431</v>
      </c>
      <c r="C927" s="220" t="s">
        <v>6583</v>
      </c>
      <c r="D927" s="221">
        <v>13.62</v>
      </c>
      <c r="E927" s="221">
        <v>1.02</v>
      </c>
      <c r="F927" s="221">
        <v>14.64</v>
      </c>
    </row>
    <row r="928" spans="1:6" ht="15">
      <c r="A928" s="225" t="s">
        <v>1432</v>
      </c>
      <c r="B928" s="223" t="s">
        <v>1433</v>
      </c>
      <c r="C928" s="220" t="s">
        <v>6583</v>
      </c>
      <c r="D928" s="221">
        <v>15.85</v>
      </c>
      <c r="E928" s="221">
        <v>1.45</v>
      </c>
      <c r="F928" s="221">
        <v>17.3</v>
      </c>
    </row>
    <row r="929" spans="1:6" ht="15">
      <c r="A929" s="225" t="s">
        <v>7722</v>
      </c>
      <c r="B929" s="223" t="s">
        <v>7723</v>
      </c>
      <c r="C929" s="220" t="s">
        <v>6583</v>
      </c>
      <c r="D929" s="221">
        <v>15.75</v>
      </c>
      <c r="E929" s="221">
        <v>2.03</v>
      </c>
      <c r="F929" s="221">
        <v>17.78</v>
      </c>
    </row>
    <row r="930" spans="1:6" ht="15">
      <c r="A930" s="225" t="s">
        <v>1434</v>
      </c>
      <c r="B930" s="223" t="s">
        <v>7724</v>
      </c>
      <c r="C930" s="220"/>
      <c r="D930" s="221"/>
      <c r="E930" s="221"/>
      <c r="F930" s="221"/>
    </row>
    <row r="931" spans="1:6" ht="15">
      <c r="A931" s="225" t="s">
        <v>1435</v>
      </c>
      <c r="B931" s="223" t="s">
        <v>1436</v>
      </c>
      <c r="C931" s="220" t="s">
        <v>7546</v>
      </c>
      <c r="D931" s="221">
        <v>1.95</v>
      </c>
      <c r="E931" s="221">
        <v>12.87</v>
      </c>
      <c r="F931" s="221">
        <v>14.82</v>
      </c>
    </row>
    <row r="932" spans="1:6" ht="15">
      <c r="A932" s="225" t="s">
        <v>1437</v>
      </c>
      <c r="B932" s="223" t="s">
        <v>1438</v>
      </c>
      <c r="C932" s="220" t="s">
        <v>7543</v>
      </c>
      <c r="D932" s="221"/>
      <c r="E932" s="221">
        <v>35.01</v>
      </c>
      <c r="F932" s="221">
        <v>35.01</v>
      </c>
    </row>
    <row r="933" spans="1:6" ht="15">
      <c r="A933" s="225" t="s">
        <v>1439</v>
      </c>
      <c r="B933" s="223" t="s">
        <v>1440</v>
      </c>
      <c r="C933" s="220" t="s">
        <v>7543</v>
      </c>
      <c r="D933" s="221"/>
      <c r="E933" s="221">
        <v>35.01</v>
      </c>
      <c r="F933" s="221">
        <v>35.01</v>
      </c>
    </row>
    <row r="934" spans="1:6" ht="15">
      <c r="A934" s="225" t="s">
        <v>1441</v>
      </c>
      <c r="B934" s="223" t="s">
        <v>1442</v>
      </c>
      <c r="C934" s="220" t="s">
        <v>7543</v>
      </c>
      <c r="D934" s="221"/>
      <c r="E934" s="221">
        <v>16.08</v>
      </c>
      <c r="F934" s="221">
        <v>16.08</v>
      </c>
    </row>
    <row r="935" spans="1:6" ht="15">
      <c r="A935" s="225" t="s">
        <v>1443</v>
      </c>
      <c r="B935" s="223" t="s">
        <v>1444</v>
      </c>
      <c r="C935" s="220" t="s">
        <v>7543</v>
      </c>
      <c r="D935" s="221"/>
      <c r="E935" s="221">
        <v>23.34</v>
      </c>
      <c r="F935" s="221">
        <v>23.34</v>
      </c>
    </row>
    <row r="936" spans="1:6" ht="15">
      <c r="A936" s="225" t="s">
        <v>1445</v>
      </c>
      <c r="B936" s="223" t="s">
        <v>1446</v>
      </c>
      <c r="C936" s="220" t="s">
        <v>7543</v>
      </c>
      <c r="D936" s="221">
        <v>3.53</v>
      </c>
      <c r="E936" s="221">
        <v>12.87</v>
      </c>
      <c r="F936" s="221">
        <v>16.4</v>
      </c>
    </row>
    <row r="937" spans="1:6" ht="15">
      <c r="A937" s="225" t="s">
        <v>1447</v>
      </c>
      <c r="B937" s="223" t="s">
        <v>1448</v>
      </c>
      <c r="C937" s="220" t="s">
        <v>7543</v>
      </c>
      <c r="D937" s="221">
        <v>10.59</v>
      </c>
      <c r="E937" s="221">
        <v>12.87</v>
      </c>
      <c r="F937" s="221">
        <v>23.46</v>
      </c>
    </row>
    <row r="938" spans="1:6" ht="15">
      <c r="A938" s="225" t="s">
        <v>1449</v>
      </c>
      <c r="B938" s="223" t="s">
        <v>7725</v>
      </c>
      <c r="C938" s="220"/>
      <c r="D938" s="221"/>
      <c r="E938" s="221"/>
      <c r="F938" s="221"/>
    </row>
    <row r="939" spans="1:6" ht="15">
      <c r="A939" s="225" t="s">
        <v>1450</v>
      </c>
      <c r="B939" s="223" t="s">
        <v>7726</v>
      </c>
      <c r="C939" s="220"/>
      <c r="D939" s="221"/>
      <c r="E939" s="221"/>
      <c r="F939" s="221"/>
    </row>
    <row r="940" spans="1:6" ht="15">
      <c r="A940" s="225" t="s">
        <v>1451</v>
      </c>
      <c r="B940" s="223" t="s">
        <v>1452</v>
      </c>
      <c r="C940" s="220" t="s">
        <v>7549</v>
      </c>
      <c r="D940" s="221">
        <v>710.79</v>
      </c>
      <c r="E940" s="221">
        <v>229.26</v>
      </c>
      <c r="F940" s="221">
        <v>940.05</v>
      </c>
    </row>
    <row r="941" spans="1:6" ht="15">
      <c r="A941" s="225" t="s">
        <v>1453</v>
      </c>
      <c r="B941" s="223" t="s">
        <v>1454</v>
      </c>
      <c r="C941" s="220" t="s">
        <v>7549</v>
      </c>
      <c r="D941" s="221">
        <v>401.33</v>
      </c>
      <c r="E941" s="221">
        <v>229.26</v>
      </c>
      <c r="F941" s="221">
        <v>630.59</v>
      </c>
    </row>
    <row r="942" spans="1:6" ht="15">
      <c r="A942" s="225" t="s">
        <v>1455</v>
      </c>
      <c r="B942" s="223" t="s">
        <v>1456</v>
      </c>
      <c r="C942" s="220" t="s">
        <v>7549</v>
      </c>
      <c r="D942" s="221">
        <v>333.67</v>
      </c>
      <c r="E942" s="221">
        <v>229.26</v>
      </c>
      <c r="F942" s="221">
        <v>562.93</v>
      </c>
    </row>
    <row r="943" spans="1:6" ht="15">
      <c r="A943" s="225" t="s">
        <v>1457</v>
      </c>
      <c r="B943" s="223" t="s">
        <v>1458</v>
      </c>
      <c r="C943" s="220" t="s">
        <v>7543</v>
      </c>
      <c r="D943" s="221">
        <v>3.31</v>
      </c>
      <c r="E943" s="221">
        <v>17.84</v>
      </c>
      <c r="F943" s="221">
        <v>21.15</v>
      </c>
    </row>
    <row r="944" spans="1:6" ht="15">
      <c r="A944" s="225" t="s">
        <v>1459</v>
      </c>
      <c r="B944" s="223" t="s">
        <v>1460</v>
      </c>
      <c r="C944" s="220" t="s">
        <v>7543</v>
      </c>
      <c r="D944" s="221">
        <v>7.59</v>
      </c>
      <c r="E944" s="221">
        <v>17.53</v>
      </c>
      <c r="F944" s="221">
        <v>25.12</v>
      </c>
    </row>
    <row r="945" spans="1:6" ht="15">
      <c r="A945" s="225" t="s">
        <v>1461</v>
      </c>
      <c r="B945" s="223" t="s">
        <v>6699</v>
      </c>
      <c r="C945" s="220" t="s">
        <v>7549</v>
      </c>
      <c r="D945" s="221">
        <v>925.43</v>
      </c>
      <c r="E945" s="221">
        <v>229.26</v>
      </c>
      <c r="F945" s="221">
        <v>1154.69</v>
      </c>
    </row>
    <row r="946" spans="1:6" ht="15">
      <c r="A946" s="225" t="s">
        <v>1462</v>
      </c>
      <c r="B946" s="223" t="s">
        <v>7727</v>
      </c>
      <c r="C946" s="220"/>
      <c r="D946" s="221"/>
      <c r="E946" s="221"/>
      <c r="F946" s="221"/>
    </row>
    <row r="947" spans="1:6" ht="15">
      <c r="A947" s="225" t="s">
        <v>1463</v>
      </c>
      <c r="B947" s="223" t="s">
        <v>1464</v>
      </c>
      <c r="C947" s="220" t="s">
        <v>7543</v>
      </c>
      <c r="D947" s="221">
        <v>2</v>
      </c>
      <c r="E947" s="221">
        <v>3.39</v>
      </c>
      <c r="F947" s="221">
        <v>5.39</v>
      </c>
    </row>
    <row r="948" spans="1:6" ht="15">
      <c r="A948" s="225" t="s">
        <v>1465</v>
      </c>
      <c r="B948" s="223" t="s">
        <v>1466</v>
      </c>
      <c r="C948" s="220" t="s">
        <v>7543</v>
      </c>
      <c r="D948" s="221">
        <v>1.25</v>
      </c>
      <c r="E948" s="221">
        <v>3.39</v>
      </c>
      <c r="F948" s="221">
        <v>4.64</v>
      </c>
    </row>
    <row r="949" spans="1:6" ht="15">
      <c r="A949" s="225" t="s">
        <v>1467</v>
      </c>
      <c r="B949" s="223" t="s">
        <v>1468</v>
      </c>
      <c r="C949" s="220" t="s">
        <v>7543</v>
      </c>
      <c r="D949" s="221">
        <v>6.1</v>
      </c>
      <c r="E949" s="221">
        <v>3.39</v>
      </c>
      <c r="F949" s="221">
        <v>9.49</v>
      </c>
    </row>
    <row r="950" spans="1:6" ht="15">
      <c r="A950" s="225" t="s">
        <v>1469</v>
      </c>
      <c r="B950" s="223" t="s">
        <v>1470</v>
      </c>
      <c r="C950" s="220" t="s">
        <v>7543</v>
      </c>
      <c r="D950" s="221">
        <v>2.04</v>
      </c>
      <c r="E950" s="221">
        <v>4.95</v>
      </c>
      <c r="F950" s="221">
        <v>6.99</v>
      </c>
    </row>
    <row r="951" spans="1:6" ht="15">
      <c r="A951" s="225" t="s">
        <v>1471</v>
      </c>
      <c r="B951" s="223" t="s">
        <v>1472</v>
      </c>
      <c r="C951" s="220" t="s">
        <v>7543</v>
      </c>
      <c r="D951" s="221">
        <v>3.38</v>
      </c>
      <c r="E951" s="221">
        <v>5.26</v>
      </c>
      <c r="F951" s="221">
        <v>8.64</v>
      </c>
    </row>
    <row r="952" spans="1:6" ht="15">
      <c r="A952" s="225" t="s">
        <v>1473</v>
      </c>
      <c r="B952" s="223" t="s">
        <v>1474</v>
      </c>
      <c r="C952" s="220" t="s">
        <v>7543</v>
      </c>
      <c r="D952" s="221">
        <v>7.66</v>
      </c>
      <c r="E952" s="221">
        <v>9.34</v>
      </c>
      <c r="F952" s="221">
        <v>17</v>
      </c>
    </row>
    <row r="953" spans="1:6" ht="15">
      <c r="A953" s="225" t="s">
        <v>1475</v>
      </c>
      <c r="B953" s="223" t="s">
        <v>1476</v>
      </c>
      <c r="C953" s="220" t="s">
        <v>7543</v>
      </c>
      <c r="D953" s="221">
        <v>7.66</v>
      </c>
      <c r="E953" s="221">
        <v>12.87</v>
      </c>
      <c r="F953" s="221">
        <v>20.53</v>
      </c>
    </row>
    <row r="954" spans="1:6" ht="15">
      <c r="A954" s="225" t="s">
        <v>7292</v>
      </c>
      <c r="B954" s="223" t="s">
        <v>1481</v>
      </c>
      <c r="C954" s="220" t="s">
        <v>7543</v>
      </c>
      <c r="D954" s="221">
        <v>33.15</v>
      </c>
      <c r="E954" s="221">
        <v>8.04</v>
      </c>
      <c r="F954" s="221">
        <v>41.19</v>
      </c>
    </row>
    <row r="955" spans="1:6" ht="15">
      <c r="A955" s="225" t="s">
        <v>1477</v>
      </c>
      <c r="B955" s="223" t="s">
        <v>1478</v>
      </c>
      <c r="C955" s="220" t="s">
        <v>7543</v>
      </c>
      <c r="D955" s="221">
        <v>1.57</v>
      </c>
      <c r="E955" s="221">
        <v>8.04</v>
      </c>
      <c r="F955" s="221">
        <v>9.61</v>
      </c>
    </row>
    <row r="956" spans="1:6" ht="15">
      <c r="A956" s="225" t="s">
        <v>1479</v>
      </c>
      <c r="B956" s="223" t="s">
        <v>1480</v>
      </c>
      <c r="C956" s="220" t="s">
        <v>7543</v>
      </c>
      <c r="D956" s="221">
        <v>8.24</v>
      </c>
      <c r="E956" s="221">
        <v>20.91</v>
      </c>
      <c r="F956" s="221">
        <v>29.15</v>
      </c>
    </row>
    <row r="957" spans="1:6" ht="15">
      <c r="A957" s="225" t="s">
        <v>1482</v>
      </c>
      <c r="B957" s="223" t="s">
        <v>7728</v>
      </c>
      <c r="C957" s="220"/>
      <c r="D957" s="221"/>
      <c r="E957" s="221"/>
      <c r="F957" s="221"/>
    </row>
    <row r="958" spans="1:6" ht="15">
      <c r="A958" s="225" t="s">
        <v>1483</v>
      </c>
      <c r="B958" s="223" t="s">
        <v>1484</v>
      </c>
      <c r="C958" s="220" t="s">
        <v>7543</v>
      </c>
      <c r="D958" s="221">
        <v>8.02</v>
      </c>
      <c r="E958" s="221">
        <v>17.69</v>
      </c>
      <c r="F958" s="221">
        <v>25.71</v>
      </c>
    </row>
    <row r="959" spans="1:6" ht="15">
      <c r="A959" s="225" t="s">
        <v>1485</v>
      </c>
      <c r="B959" s="223" t="s">
        <v>1486</v>
      </c>
      <c r="C959" s="220" t="s">
        <v>7543</v>
      </c>
      <c r="D959" s="221">
        <v>8.59</v>
      </c>
      <c r="E959" s="221">
        <v>20.91</v>
      </c>
      <c r="F959" s="221">
        <v>29.5</v>
      </c>
    </row>
    <row r="960" spans="1:6" ht="15">
      <c r="A960" s="225" t="s">
        <v>1487</v>
      </c>
      <c r="B960" s="223" t="s">
        <v>1488</v>
      </c>
      <c r="C960" s="220" t="s">
        <v>7543</v>
      </c>
      <c r="D960" s="221">
        <v>27.12</v>
      </c>
      <c r="E960" s="221">
        <v>20.91</v>
      </c>
      <c r="F960" s="221">
        <v>48.03</v>
      </c>
    </row>
    <row r="961" spans="1:6" ht="15">
      <c r="A961" s="225" t="s">
        <v>1489</v>
      </c>
      <c r="B961" s="223" t="s">
        <v>1490</v>
      </c>
      <c r="C961" s="220" t="s">
        <v>7543</v>
      </c>
      <c r="D961" s="221">
        <v>8.02</v>
      </c>
      <c r="E961" s="221">
        <v>12.87</v>
      </c>
      <c r="F961" s="221">
        <v>20.89</v>
      </c>
    </row>
    <row r="962" spans="1:6" ht="15">
      <c r="A962" s="225" t="s">
        <v>1491</v>
      </c>
      <c r="B962" s="223" t="s">
        <v>1492</v>
      </c>
      <c r="C962" s="220" t="s">
        <v>7543</v>
      </c>
      <c r="D962" s="221">
        <v>8.02</v>
      </c>
      <c r="E962" s="221">
        <v>22.51</v>
      </c>
      <c r="F962" s="221">
        <v>30.53</v>
      </c>
    </row>
    <row r="963" spans="1:6" ht="15">
      <c r="A963" s="225" t="s">
        <v>1493</v>
      </c>
      <c r="B963" s="223" t="s">
        <v>1494</v>
      </c>
      <c r="C963" s="220" t="s">
        <v>7546</v>
      </c>
      <c r="D963" s="221">
        <v>5.77</v>
      </c>
      <c r="E963" s="221">
        <v>36.42</v>
      </c>
      <c r="F963" s="221">
        <v>42.19</v>
      </c>
    </row>
    <row r="964" spans="1:6" ht="15">
      <c r="A964" s="225" t="s">
        <v>1495</v>
      </c>
      <c r="B964" s="223" t="s">
        <v>1496</v>
      </c>
      <c r="C964" s="220" t="s">
        <v>7546</v>
      </c>
      <c r="D964" s="221">
        <v>1.41</v>
      </c>
      <c r="E964" s="221">
        <v>16.95</v>
      </c>
      <c r="F964" s="221">
        <v>18.36</v>
      </c>
    </row>
    <row r="965" spans="1:6" ht="15">
      <c r="A965" s="225" t="s">
        <v>1497</v>
      </c>
      <c r="B965" s="223" t="s">
        <v>1498</v>
      </c>
      <c r="C965" s="220" t="s">
        <v>7546</v>
      </c>
      <c r="D965" s="221">
        <v>1.56</v>
      </c>
      <c r="E965" s="221">
        <v>16.95</v>
      </c>
      <c r="F965" s="221">
        <v>18.51</v>
      </c>
    </row>
    <row r="966" spans="1:6" ht="15">
      <c r="A966" s="225" t="s">
        <v>1499</v>
      </c>
      <c r="B966" s="223" t="s">
        <v>1500</v>
      </c>
      <c r="C966" s="220" t="s">
        <v>7546</v>
      </c>
      <c r="D966" s="221">
        <v>1.78</v>
      </c>
      <c r="E966" s="221">
        <v>16.95</v>
      </c>
      <c r="F966" s="221">
        <v>18.73</v>
      </c>
    </row>
    <row r="967" spans="1:6" ht="15">
      <c r="A967" s="225" t="s">
        <v>1501</v>
      </c>
      <c r="B967" s="223" t="s">
        <v>1502</v>
      </c>
      <c r="C967" s="220" t="s">
        <v>7546</v>
      </c>
      <c r="D967" s="221">
        <v>2.16</v>
      </c>
      <c r="E967" s="221">
        <v>16.95</v>
      </c>
      <c r="F967" s="221">
        <v>19.11</v>
      </c>
    </row>
    <row r="968" spans="1:6" ht="15">
      <c r="A968" s="225" t="s">
        <v>1503</v>
      </c>
      <c r="B968" s="223" t="s">
        <v>7729</v>
      </c>
      <c r="C968" s="220"/>
      <c r="D968" s="221"/>
      <c r="E968" s="221"/>
      <c r="F968" s="221"/>
    </row>
    <row r="969" spans="1:6" ht="15">
      <c r="A969" s="225" t="s">
        <v>1504</v>
      </c>
      <c r="B969" s="223" t="s">
        <v>1505</v>
      </c>
      <c r="C969" s="220" t="s">
        <v>7543</v>
      </c>
      <c r="D969" s="221">
        <v>4.85</v>
      </c>
      <c r="E969" s="221">
        <v>10.69</v>
      </c>
      <c r="F969" s="221">
        <v>15.54</v>
      </c>
    </row>
    <row r="970" spans="1:6" ht="15">
      <c r="A970" s="225" t="s">
        <v>1506</v>
      </c>
      <c r="B970" s="223" t="s">
        <v>1507</v>
      </c>
      <c r="C970" s="220" t="s">
        <v>7543</v>
      </c>
      <c r="D970" s="221">
        <v>6.79</v>
      </c>
      <c r="E970" s="221">
        <v>10.69</v>
      </c>
      <c r="F970" s="221">
        <v>17.48</v>
      </c>
    </row>
    <row r="971" spans="1:6" ht="15">
      <c r="A971" s="225" t="s">
        <v>1508</v>
      </c>
      <c r="B971" s="223" t="s">
        <v>7730</v>
      </c>
      <c r="C971" s="220"/>
      <c r="D971" s="221"/>
      <c r="E971" s="221"/>
      <c r="F971" s="221"/>
    </row>
    <row r="972" spans="1:6" ht="15">
      <c r="A972" s="225" t="s">
        <v>1509</v>
      </c>
      <c r="B972" s="223" t="s">
        <v>1510</v>
      </c>
      <c r="C972" s="220" t="s">
        <v>7549</v>
      </c>
      <c r="D972" s="221">
        <v>383.83</v>
      </c>
      <c r="E972" s="221">
        <v>308.64</v>
      </c>
      <c r="F972" s="221">
        <v>692.47</v>
      </c>
    </row>
    <row r="973" spans="1:6" ht="15">
      <c r="A973" s="225" t="s">
        <v>1511</v>
      </c>
      <c r="B973" s="223" t="s">
        <v>7036</v>
      </c>
      <c r="C973" s="220" t="s">
        <v>7549</v>
      </c>
      <c r="D973" s="221">
        <v>429.84</v>
      </c>
      <c r="E973" s="221">
        <v>308.64</v>
      </c>
      <c r="F973" s="221">
        <v>738.48</v>
      </c>
    </row>
    <row r="974" spans="1:6" ht="15">
      <c r="A974" s="225" t="s">
        <v>1512</v>
      </c>
      <c r="B974" s="223" t="s">
        <v>7037</v>
      </c>
      <c r="C974" s="220" t="s">
        <v>7549</v>
      </c>
      <c r="D974" s="221">
        <v>459.9</v>
      </c>
      <c r="E974" s="221">
        <v>308.64</v>
      </c>
      <c r="F974" s="221">
        <v>768.54</v>
      </c>
    </row>
    <row r="975" spans="1:6" ht="15">
      <c r="A975" s="225" t="s">
        <v>1513</v>
      </c>
      <c r="B975" s="223" t="s">
        <v>1514</v>
      </c>
      <c r="C975" s="220" t="s">
        <v>7546</v>
      </c>
      <c r="D975" s="221">
        <v>27.19</v>
      </c>
      <c r="E975" s="221">
        <v>35.88</v>
      </c>
      <c r="F975" s="221">
        <v>63.07</v>
      </c>
    </row>
    <row r="976" spans="1:6" ht="15">
      <c r="A976" s="225" t="s">
        <v>1515</v>
      </c>
      <c r="B976" s="223" t="s">
        <v>1516</v>
      </c>
      <c r="C976" s="220" t="s">
        <v>7546</v>
      </c>
      <c r="D976" s="221">
        <v>13.26</v>
      </c>
      <c r="E976" s="221">
        <v>48.81</v>
      </c>
      <c r="F976" s="221">
        <v>62.07</v>
      </c>
    </row>
    <row r="977" spans="1:6" ht="15">
      <c r="A977" s="225" t="s">
        <v>1517</v>
      </c>
      <c r="B977" s="223" t="s">
        <v>7731</v>
      </c>
      <c r="C977" s="220"/>
      <c r="D977" s="221"/>
      <c r="E977" s="221"/>
      <c r="F977" s="221"/>
    </row>
    <row r="978" spans="1:6" ht="15">
      <c r="A978" s="225" t="s">
        <v>1518</v>
      </c>
      <c r="B978" s="223" t="s">
        <v>1519</v>
      </c>
      <c r="C978" s="220" t="s">
        <v>7543</v>
      </c>
      <c r="D978" s="221">
        <v>73.43</v>
      </c>
      <c r="E978" s="221">
        <v>5.81</v>
      </c>
      <c r="F978" s="221">
        <v>79.24</v>
      </c>
    </row>
    <row r="979" spans="1:6" ht="15">
      <c r="A979" s="225" t="s">
        <v>1520</v>
      </c>
      <c r="B979" s="223" t="s">
        <v>1521</v>
      </c>
      <c r="C979" s="220" t="s">
        <v>7546</v>
      </c>
      <c r="D979" s="221">
        <v>40.55</v>
      </c>
      <c r="E979" s="221">
        <v>1.45</v>
      </c>
      <c r="F979" s="221">
        <v>42</v>
      </c>
    </row>
    <row r="980" spans="1:6" ht="15">
      <c r="A980" s="225" t="s">
        <v>1522</v>
      </c>
      <c r="B980" s="223" t="s">
        <v>1523</v>
      </c>
      <c r="C980" s="220" t="s">
        <v>7546</v>
      </c>
      <c r="D980" s="221">
        <v>69.76</v>
      </c>
      <c r="E980" s="221">
        <v>1.74</v>
      </c>
      <c r="F980" s="221">
        <v>71.5</v>
      </c>
    </row>
    <row r="981" spans="1:6" ht="15">
      <c r="A981" s="225" t="s">
        <v>1524</v>
      </c>
      <c r="B981" s="223" t="s">
        <v>1525</v>
      </c>
      <c r="C981" s="220" t="s">
        <v>7546</v>
      </c>
      <c r="D981" s="221">
        <v>37.7</v>
      </c>
      <c r="E981" s="221">
        <v>2.9</v>
      </c>
      <c r="F981" s="221">
        <v>40.6</v>
      </c>
    </row>
    <row r="982" spans="1:6" ht="15">
      <c r="A982" s="225" t="s">
        <v>1526</v>
      </c>
      <c r="B982" s="223" t="s">
        <v>1527</v>
      </c>
      <c r="C982" s="220" t="s">
        <v>7546</v>
      </c>
      <c r="D982" s="221">
        <v>84.78</v>
      </c>
      <c r="E982" s="221">
        <v>0.35</v>
      </c>
      <c r="F982" s="221">
        <v>85.13</v>
      </c>
    </row>
    <row r="983" spans="1:6" ht="15">
      <c r="A983" s="225" t="s">
        <v>1528</v>
      </c>
      <c r="B983" s="223" t="s">
        <v>1529</v>
      </c>
      <c r="C983" s="220" t="s">
        <v>7543</v>
      </c>
      <c r="D983" s="221">
        <v>179.16</v>
      </c>
      <c r="E983" s="221">
        <v>3.48</v>
      </c>
      <c r="F983" s="221">
        <v>182.64</v>
      </c>
    </row>
    <row r="984" spans="1:6" ht="15">
      <c r="A984" s="225" t="s">
        <v>1530</v>
      </c>
      <c r="B984" s="223" t="s">
        <v>7732</v>
      </c>
      <c r="C984" s="220"/>
      <c r="D984" s="221"/>
      <c r="E984" s="221"/>
      <c r="F984" s="221"/>
    </row>
    <row r="985" spans="1:6" ht="15">
      <c r="A985" s="225" t="s">
        <v>1531</v>
      </c>
      <c r="B985" s="223" t="s">
        <v>1532</v>
      </c>
      <c r="C985" s="220" t="s">
        <v>7543</v>
      </c>
      <c r="D985" s="221">
        <v>79.81</v>
      </c>
      <c r="E985" s="221">
        <v>5.81</v>
      </c>
      <c r="F985" s="221">
        <v>85.62</v>
      </c>
    </row>
    <row r="986" spans="1:6" ht="15">
      <c r="A986" s="225" t="s">
        <v>1533</v>
      </c>
      <c r="B986" s="223" t="s">
        <v>1534</v>
      </c>
      <c r="C986" s="220" t="s">
        <v>7546</v>
      </c>
      <c r="D986" s="221">
        <v>36.93</v>
      </c>
      <c r="E986" s="221">
        <v>1.45</v>
      </c>
      <c r="F986" s="221">
        <v>38.38</v>
      </c>
    </row>
    <row r="987" spans="1:6" ht="15">
      <c r="A987" s="225" t="s">
        <v>1535</v>
      </c>
      <c r="B987" s="223" t="s">
        <v>1536</v>
      </c>
      <c r="C987" s="220" t="s">
        <v>7546</v>
      </c>
      <c r="D987" s="221">
        <v>75.06</v>
      </c>
      <c r="E987" s="221">
        <v>1.74</v>
      </c>
      <c r="F987" s="221">
        <v>76.8</v>
      </c>
    </row>
    <row r="988" spans="1:6" ht="15">
      <c r="A988" s="225" t="s">
        <v>1537</v>
      </c>
      <c r="B988" s="223" t="s">
        <v>1538</v>
      </c>
      <c r="C988" s="220" t="s">
        <v>7546</v>
      </c>
      <c r="D988" s="221">
        <v>72.3</v>
      </c>
      <c r="E988" s="221">
        <v>1.74</v>
      </c>
      <c r="F988" s="221">
        <v>74.04</v>
      </c>
    </row>
    <row r="989" spans="1:6" ht="15">
      <c r="A989" s="225" t="s">
        <v>1539</v>
      </c>
      <c r="B989" s="223" t="s">
        <v>1540</v>
      </c>
      <c r="C989" s="220" t="s">
        <v>7546</v>
      </c>
      <c r="D989" s="221">
        <v>36.69</v>
      </c>
      <c r="E989" s="221">
        <v>2.9</v>
      </c>
      <c r="F989" s="221">
        <v>39.59</v>
      </c>
    </row>
    <row r="990" spans="1:6" ht="15">
      <c r="A990" s="225" t="s">
        <v>7733</v>
      </c>
      <c r="B990" s="223" t="s">
        <v>7734</v>
      </c>
      <c r="C990" s="220" t="s">
        <v>7546</v>
      </c>
      <c r="D990" s="221">
        <v>51.1</v>
      </c>
      <c r="E990" s="221"/>
      <c r="F990" s="221">
        <v>51.1</v>
      </c>
    </row>
    <row r="991" spans="1:6" ht="15">
      <c r="A991" s="225" t="s">
        <v>7735</v>
      </c>
      <c r="B991" s="223" t="s">
        <v>7736</v>
      </c>
      <c r="C991" s="220" t="s">
        <v>7543</v>
      </c>
      <c r="D991" s="221">
        <v>265.79</v>
      </c>
      <c r="E991" s="221"/>
      <c r="F991" s="221">
        <v>265.79</v>
      </c>
    </row>
    <row r="992" spans="1:6" ht="15">
      <c r="A992" s="225" t="s">
        <v>1541</v>
      </c>
      <c r="B992" s="223" t="s">
        <v>7737</v>
      </c>
      <c r="C992" s="220"/>
      <c r="D992" s="221"/>
      <c r="E992" s="221"/>
      <c r="F992" s="221"/>
    </row>
    <row r="993" spans="1:6" ht="15">
      <c r="A993" s="225" t="s">
        <v>1542</v>
      </c>
      <c r="B993" s="223" t="s">
        <v>1543</v>
      </c>
      <c r="C993" s="220" t="s">
        <v>7543</v>
      </c>
      <c r="D993" s="221">
        <v>27.44</v>
      </c>
      <c r="E993" s="221">
        <v>40.77</v>
      </c>
      <c r="F993" s="221">
        <v>68.21</v>
      </c>
    </row>
    <row r="994" spans="1:6" ht="15">
      <c r="A994" s="225" t="s">
        <v>1544</v>
      </c>
      <c r="B994" s="223" t="s">
        <v>1545</v>
      </c>
      <c r="C994" s="220" t="s">
        <v>7546</v>
      </c>
      <c r="D994" s="221">
        <v>69.3</v>
      </c>
      <c r="E994" s="221">
        <v>14.52</v>
      </c>
      <c r="F994" s="221">
        <v>83.82</v>
      </c>
    </row>
    <row r="995" spans="1:6" ht="15">
      <c r="A995" s="225" t="s">
        <v>1546</v>
      </c>
      <c r="B995" s="223" t="s">
        <v>1547</v>
      </c>
      <c r="C995" s="220" t="s">
        <v>7546</v>
      </c>
      <c r="D995" s="221">
        <v>10.2</v>
      </c>
      <c r="E995" s="221"/>
      <c r="F995" s="221">
        <v>10.2</v>
      </c>
    </row>
    <row r="996" spans="1:6" ht="15">
      <c r="A996" s="225" t="s">
        <v>1548</v>
      </c>
      <c r="B996" s="223" t="s">
        <v>1549</v>
      </c>
      <c r="C996" s="220" t="s">
        <v>7543</v>
      </c>
      <c r="D996" s="221">
        <v>140.03</v>
      </c>
      <c r="E996" s="221">
        <v>14.52</v>
      </c>
      <c r="F996" s="221">
        <v>154.55</v>
      </c>
    </row>
    <row r="997" spans="1:6" ht="15">
      <c r="A997" s="225" t="s">
        <v>1550</v>
      </c>
      <c r="B997" s="223" t="s">
        <v>1551</v>
      </c>
      <c r="C997" s="220" t="s">
        <v>7543</v>
      </c>
      <c r="D997" s="221">
        <v>10.21</v>
      </c>
      <c r="E997" s="221">
        <v>15.98</v>
      </c>
      <c r="F997" s="221">
        <v>26.19</v>
      </c>
    </row>
    <row r="998" spans="1:6" ht="15">
      <c r="A998" s="225" t="s">
        <v>1552</v>
      </c>
      <c r="B998" s="223" t="s">
        <v>7738</v>
      </c>
      <c r="C998" s="220"/>
      <c r="D998" s="221"/>
      <c r="E998" s="221"/>
      <c r="F998" s="221"/>
    </row>
    <row r="999" spans="1:6" ht="15">
      <c r="A999" s="225" t="s">
        <v>1553</v>
      </c>
      <c r="B999" s="223" t="s">
        <v>1554</v>
      </c>
      <c r="C999" s="220" t="s">
        <v>7543</v>
      </c>
      <c r="D999" s="221">
        <v>38.75</v>
      </c>
      <c r="E999" s="221"/>
      <c r="F999" s="221">
        <v>38.75</v>
      </c>
    </row>
    <row r="1000" spans="1:6" ht="15">
      <c r="A1000" s="225" t="s">
        <v>1555</v>
      </c>
      <c r="B1000" s="223" t="s">
        <v>1556</v>
      </c>
      <c r="C1000" s="220" t="s">
        <v>7543</v>
      </c>
      <c r="D1000" s="221">
        <v>35.48</v>
      </c>
      <c r="E1000" s="221"/>
      <c r="F1000" s="221">
        <v>35.48</v>
      </c>
    </row>
    <row r="1001" spans="1:6" ht="15">
      <c r="A1001" s="225" t="s">
        <v>1557</v>
      </c>
      <c r="B1001" s="223" t="s">
        <v>6700</v>
      </c>
      <c r="C1001" s="220" t="s">
        <v>7546</v>
      </c>
      <c r="D1001" s="221">
        <v>34.78</v>
      </c>
      <c r="E1001" s="221"/>
      <c r="F1001" s="221">
        <v>34.78</v>
      </c>
    </row>
    <row r="1002" spans="1:6" ht="15">
      <c r="A1002" s="225" t="s">
        <v>1558</v>
      </c>
      <c r="B1002" s="223" t="s">
        <v>1559</v>
      </c>
      <c r="C1002" s="220" t="s">
        <v>7546</v>
      </c>
      <c r="D1002" s="221">
        <v>24.72</v>
      </c>
      <c r="E1002" s="221"/>
      <c r="F1002" s="221">
        <v>24.72</v>
      </c>
    </row>
    <row r="1003" spans="1:6" ht="15">
      <c r="A1003" s="225" t="s">
        <v>1560</v>
      </c>
      <c r="B1003" s="223" t="s">
        <v>1561</v>
      </c>
      <c r="C1003" s="220" t="s">
        <v>7546</v>
      </c>
      <c r="D1003" s="221"/>
      <c r="E1003" s="221">
        <v>32.16</v>
      </c>
      <c r="F1003" s="221">
        <v>32.16</v>
      </c>
    </row>
    <row r="1004" spans="1:6" ht="15">
      <c r="A1004" s="225" t="s">
        <v>1562</v>
      </c>
      <c r="B1004" s="223" t="s">
        <v>1563</v>
      </c>
      <c r="C1004" s="220" t="s">
        <v>7543</v>
      </c>
      <c r="D1004" s="221">
        <v>8.46</v>
      </c>
      <c r="E1004" s="221">
        <v>16.38</v>
      </c>
      <c r="F1004" s="221">
        <v>24.84</v>
      </c>
    </row>
    <row r="1005" spans="1:6" ht="15">
      <c r="A1005" s="225" t="s">
        <v>1564</v>
      </c>
      <c r="B1005" s="223" t="s">
        <v>1565</v>
      </c>
      <c r="C1005" s="220" t="s">
        <v>7543</v>
      </c>
      <c r="D1005" s="221">
        <v>16.43</v>
      </c>
      <c r="E1005" s="221">
        <v>16.38</v>
      </c>
      <c r="F1005" s="221">
        <v>32.81</v>
      </c>
    </row>
    <row r="1006" spans="1:6" ht="15">
      <c r="A1006" s="225" t="s">
        <v>1566</v>
      </c>
      <c r="B1006" s="223" t="s">
        <v>1567</v>
      </c>
      <c r="C1006" s="220" t="s">
        <v>7546</v>
      </c>
      <c r="D1006" s="221">
        <v>4.51</v>
      </c>
      <c r="E1006" s="221">
        <v>8.55</v>
      </c>
      <c r="F1006" s="221">
        <v>13.06</v>
      </c>
    </row>
    <row r="1007" spans="1:6" ht="15">
      <c r="A1007" s="225" t="s">
        <v>1568</v>
      </c>
      <c r="B1007" s="223" t="s">
        <v>1569</v>
      </c>
      <c r="C1007" s="220" t="s">
        <v>7546</v>
      </c>
      <c r="D1007" s="221">
        <v>8.76</v>
      </c>
      <c r="E1007" s="221">
        <v>8.55</v>
      </c>
      <c r="F1007" s="221">
        <v>17.31</v>
      </c>
    </row>
    <row r="1008" spans="1:6" ht="15">
      <c r="A1008" s="225" t="s">
        <v>1570</v>
      </c>
      <c r="B1008" s="223" t="s">
        <v>7739</v>
      </c>
      <c r="C1008" s="220"/>
      <c r="D1008" s="221"/>
      <c r="E1008" s="221"/>
      <c r="F1008" s="221"/>
    </row>
    <row r="1009" spans="1:6" ht="15">
      <c r="A1009" s="225" t="s">
        <v>1571</v>
      </c>
      <c r="B1009" s="223" t="s">
        <v>7740</v>
      </c>
      <c r="C1009" s="220"/>
      <c r="D1009" s="221"/>
      <c r="E1009" s="221"/>
      <c r="F1009" s="221"/>
    </row>
    <row r="1010" spans="1:6" ht="15">
      <c r="A1010" s="225" t="s">
        <v>1572</v>
      </c>
      <c r="B1010" s="223" t="s">
        <v>6701</v>
      </c>
      <c r="C1010" s="220" t="s">
        <v>7543</v>
      </c>
      <c r="D1010" s="221">
        <v>61.78</v>
      </c>
      <c r="E1010" s="221">
        <v>9.25</v>
      </c>
      <c r="F1010" s="221">
        <v>71.03</v>
      </c>
    </row>
    <row r="1011" spans="1:6" ht="15">
      <c r="A1011" s="225" t="s">
        <v>1573</v>
      </c>
      <c r="B1011" s="223" t="s">
        <v>7741</v>
      </c>
      <c r="C1011" s="220"/>
      <c r="D1011" s="221"/>
      <c r="E1011" s="221"/>
      <c r="F1011" s="221"/>
    </row>
    <row r="1012" spans="1:6" ht="27.75">
      <c r="A1012" s="225" t="s">
        <v>1574</v>
      </c>
      <c r="B1012" s="223" t="s">
        <v>6702</v>
      </c>
      <c r="C1012" s="220" t="s">
        <v>7543</v>
      </c>
      <c r="D1012" s="221">
        <v>15.39</v>
      </c>
      <c r="E1012" s="221">
        <v>10.95</v>
      </c>
      <c r="F1012" s="221">
        <v>26.34</v>
      </c>
    </row>
    <row r="1013" spans="1:6" ht="27.75">
      <c r="A1013" s="225" t="s">
        <v>1575</v>
      </c>
      <c r="B1013" s="223" t="s">
        <v>1576</v>
      </c>
      <c r="C1013" s="220" t="s">
        <v>7546</v>
      </c>
      <c r="D1013" s="221">
        <v>2.45</v>
      </c>
      <c r="E1013" s="221">
        <v>0.88</v>
      </c>
      <c r="F1013" s="221">
        <v>3.33</v>
      </c>
    </row>
    <row r="1014" spans="1:6" ht="27.75">
      <c r="A1014" s="225" t="s">
        <v>1577</v>
      </c>
      <c r="B1014" s="223" t="s">
        <v>1578</v>
      </c>
      <c r="C1014" s="220" t="s">
        <v>7543</v>
      </c>
      <c r="D1014" s="221">
        <v>148.91</v>
      </c>
      <c r="E1014" s="221">
        <v>10.95</v>
      </c>
      <c r="F1014" s="221">
        <v>159.86</v>
      </c>
    </row>
    <row r="1015" spans="1:6" ht="41.25">
      <c r="A1015" s="225" t="s">
        <v>1579</v>
      </c>
      <c r="B1015" s="223" t="s">
        <v>1580</v>
      </c>
      <c r="C1015" s="220" t="s">
        <v>7546</v>
      </c>
      <c r="D1015" s="221">
        <v>25.09</v>
      </c>
      <c r="E1015" s="221">
        <v>0.88</v>
      </c>
      <c r="F1015" s="221">
        <v>25.97</v>
      </c>
    </row>
    <row r="1016" spans="1:6" ht="27.75">
      <c r="A1016" s="225" t="s">
        <v>1581</v>
      </c>
      <c r="B1016" s="223" t="s">
        <v>1582</v>
      </c>
      <c r="C1016" s="220" t="s">
        <v>7543</v>
      </c>
      <c r="D1016" s="221">
        <v>30.69</v>
      </c>
      <c r="E1016" s="221">
        <v>10.95</v>
      </c>
      <c r="F1016" s="221">
        <v>41.64</v>
      </c>
    </row>
    <row r="1017" spans="1:6" ht="27.75">
      <c r="A1017" s="225" t="s">
        <v>1583</v>
      </c>
      <c r="B1017" s="223" t="s">
        <v>1584</v>
      </c>
      <c r="C1017" s="220" t="s">
        <v>7546</v>
      </c>
      <c r="D1017" s="221">
        <v>4.88</v>
      </c>
      <c r="E1017" s="221">
        <v>0.88</v>
      </c>
      <c r="F1017" s="221">
        <v>5.76</v>
      </c>
    </row>
    <row r="1018" spans="1:6" ht="15">
      <c r="A1018" s="225" t="s">
        <v>1585</v>
      </c>
      <c r="B1018" s="223" t="s">
        <v>1586</v>
      </c>
      <c r="C1018" s="220" t="s">
        <v>7543</v>
      </c>
      <c r="D1018" s="221">
        <v>9.93</v>
      </c>
      <c r="E1018" s="221">
        <v>46.06</v>
      </c>
      <c r="F1018" s="221">
        <v>55.99</v>
      </c>
    </row>
    <row r="1019" spans="1:6" ht="15">
      <c r="A1019" s="225" t="s">
        <v>1587</v>
      </c>
      <c r="B1019" s="223" t="s">
        <v>1588</v>
      </c>
      <c r="C1019" s="220" t="s">
        <v>7543</v>
      </c>
      <c r="D1019" s="221">
        <v>1.1</v>
      </c>
      <c r="E1019" s="221">
        <v>7.31</v>
      </c>
      <c r="F1019" s="221">
        <v>8.41</v>
      </c>
    </row>
    <row r="1020" spans="1:6" ht="27.75">
      <c r="A1020" s="225" t="s">
        <v>1589</v>
      </c>
      <c r="B1020" s="223" t="s">
        <v>1590</v>
      </c>
      <c r="C1020" s="220" t="s">
        <v>7543</v>
      </c>
      <c r="D1020" s="221">
        <v>2.21</v>
      </c>
      <c r="E1020" s="221">
        <v>7.31</v>
      </c>
      <c r="F1020" s="221">
        <v>9.52</v>
      </c>
    </row>
    <row r="1021" spans="1:6" ht="15">
      <c r="A1021" s="225" t="s">
        <v>1591</v>
      </c>
      <c r="B1021" s="223" t="s">
        <v>1592</v>
      </c>
      <c r="C1021" s="220" t="s">
        <v>7543</v>
      </c>
      <c r="D1021" s="221">
        <v>2.19</v>
      </c>
      <c r="E1021" s="221">
        <v>7.31</v>
      </c>
      <c r="F1021" s="221">
        <v>9.5</v>
      </c>
    </row>
    <row r="1022" spans="1:6" ht="27.75">
      <c r="A1022" s="225" t="s">
        <v>1593</v>
      </c>
      <c r="B1022" s="223" t="s">
        <v>1594</v>
      </c>
      <c r="C1022" s="220" t="s">
        <v>7543</v>
      </c>
      <c r="D1022" s="221">
        <v>5.53</v>
      </c>
      <c r="E1022" s="221">
        <v>7.31</v>
      </c>
      <c r="F1022" s="221">
        <v>12.84</v>
      </c>
    </row>
    <row r="1023" spans="1:6" ht="27.75">
      <c r="A1023" s="225" t="s">
        <v>1595</v>
      </c>
      <c r="B1023" s="223" t="s">
        <v>1596</v>
      </c>
      <c r="C1023" s="220" t="s">
        <v>7546</v>
      </c>
      <c r="D1023" s="221">
        <v>0.11</v>
      </c>
      <c r="E1023" s="221">
        <v>0.82</v>
      </c>
      <c r="F1023" s="221">
        <v>0.93</v>
      </c>
    </row>
    <row r="1024" spans="1:6" ht="27.75">
      <c r="A1024" s="225" t="s">
        <v>1597</v>
      </c>
      <c r="B1024" s="223" t="s">
        <v>1598</v>
      </c>
      <c r="C1024" s="220" t="s">
        <v>7546</v>
      </c>
      <c r="D1024" s="221">
        <v>0.22</v>
      </c>
      <c r="E1024" s="221">
        <v>0.82</v>
      </c>
      <c r="F1024" s="221">
        <v>1.04</v>
      </c>
    </row>
    <row r="1025" spans="1:6" ht="27.75">
      <c r="A1025" s="225" t="s">
        <v>1599</v>
      </c>
      <c r="B1025" s="223" t="s">
        <v>1600</v>
      </c>
      <c r="C1025" s="220" t="s">
        <v>7546</v>
      </c>
      <c r="D1025" s="221">
        <v>0.22</v>
      </c>
      <c r="E1025" s="221">
        <v>0.82</v>
      </c>
      <c r="F1025" s="221">
        <v>1.04</v>
      </c>
    </row>
    <row r="1026" spans="1:6" ht="27.75">
      <c r="A1026" s="225" t="s">
        <v>1601</v>
      </c>
      <c r="B1026" s="223" t="s">
        <v>1602</v>
      </c>
      <c r="C1026" s="220" t="s">
        <v>7546</v>
      </c>
      <c r="D1026" s="221">
        <v>0.55</v>
      </c>
      <c r="E1026" s="221">
        <v>0.82</v>
      </c>
      <c r="F1026" s="221">
        <v>1.37</v>
      </c>
    </row>
    <row r="1027" spans="1:6" ht="15">
      <c r="A1027" s="225" t="s">
        <v>1603</v>
      </c>
      <c r="B1027" s="223" t="s">
        <v>7742</v>
      </c>
      <c r="C1027" s="220"/>
      <c r="D1027" s="221"/>
      <c r="E1027" s="221"/>
      <c r="F1027" s="221"/>
    </row>
    <row r="1028" spans="1:6" ht="27.75">
      <c r="A1028" s="225" t="s">
        <v>1604</v>
      </c>
      <c r="B1028" s="223" t="s">
        <v>1605</v>
      </c>
      <c r="C1028" s="220" t="s">
        <v>7543</v>
      </c>
      <c r="D1028" s="221">
        <v>123.35</v>
      </c>
      <c r="E1028" s="221">
        <v>10.95</v>
      </c>
      <c r="F1028" s="221">
        <v>134.3</v>
      </c>
    </row>
    <row r="1029" spans="1:6" ht="27.75">
      <c r="A1029" s="225" t="s">
        <v>7293</v>
      </c>
      <c r="B1029" s="223" t="s">
        <v>7294</v>
      </c>
      <c r="C1029" s="220" t="s">
        <v>7543</v>
      </c>
      <c r="D1029" s="221">
        <v>158.31</v>
      </c>
      <c r="E1029" s="221">
        <v>10.95</v>
      </c>
      <c r="F1029" s="221">
        <v>169.26</v>
      </c>
    </row>
    <row r="1030" spans="1:6" ht="27.75">
      <c r="A1030" s="225" t="s">
        <v>1606</v>
      </c>
      <c r="B1030" s="223" t="s">
        <v>1607</v>
      </c>
      <c r="C1030" s="220" t="s">
        <v>7543</v>
      </c>
      <c r="D1030" s="221">
        <v>196.84</v>
      </c>
      <c r="E1030" s="221">
        <v>10.95</v>
      </c>
      <c r="F1030" s="221">
        <v>207.79</v>
      </c>
    </row>
    <row r="1031" spans="1:6" ht="27.75">
      <c r="A1031" s="225" t="s">
        <v>1608</v>
      </c>
      <c r="B1031" s="223" t="s">
        <v>1609</v>
      </c>
      <c r="C1031" s="220" t="s">
        <v>7546</v>
      </c>
      <c r="D1031" s="221">
        <v>41.73</v>
      </c>
      <c r="E1031" s="221">
        <v>1.1</v>
      </c>
      <c r="F1031" s="221">
        <v>42.83</v>
      </c>
    </row>
    <row r="1032" spans="1:6" ht="41.25">
      <c r="A1032" s="225" t="s">
        <v>1610</v>
      </c>
      <c r="B1032" s="223" t="s">
        <v>6703</v>
      </c>
      <c r="C1032" s="220" t="s">
        <v>7543</v>
      </c>
      <c r="D1032" s="221">
        <v>263.63</v>
      </c>
      <c r="E1032" s="221">
        <v>10.95</v>
      </c>
      <c r="F1032" s="221">
        <v>274.58</v>
      </c>
    </row>
    <row r="1033" spans="1:6" ht="41.25">
      <c r="A1033" s="225" t="s">
        <v>1611</v>
      </c>
      <c r="B1033" s="223" t="s">
        <v>7295</v>
      </c>
      <c r="C1033" s="220" t="s">
        <v>7546</v>
      </c>
      <c r="D1033" s="221">
        <v>49.93</v>
      </c>
      <c r="E1033" s="221">
        <v>1.1</v>
      </c>
      <c r="F1033" s="221">
        <v>51.03</v>
      </c>
    </row>
    <row r="1034" spans="1:6" ht="27.75">
      <c r="A1034" s="225" t="s">
        <v>1612</v>
      </c>
      <c r="B1034" s="223" t="s">
        <v>6704</v>
      </c>
      <c r="C1034" s="220" t="s">
        <v>7543</v>
      </c>
      <c r="D1034" s="221">
        <v>36.02</v>
      </c>
      <c r="E1034" s="221">
        <v>7.31</v>
      </c>
      <c r="F1034" s="221">
        <v>43.33</v>
      </c>
    </row>
    <row r="1035" spans="1:6" ht="27.75">
      <c r="A1035" s="225" t="s">
        <v>1613</v>
      </c>
      <c r="B1035" s="223" t="s">
        <v>6705</v>
      </c>
      <c r="C1035" s="220" t="s">
        <v>7543</v>
      </c>
      <c r="D1035" s="221">
        <v>27.24</v>
      </c>
      <c r="E1035" s="221">
        <v>7.31</v>
      </c>
      <c r="F1035" s="221">
        <v>34.55</v>
      </c>
    </row>
    <row r="1036" spans="1:6" ht="27.75">
      <c r="A1036" s="225" t="s">
        <v>1614</v>
      </c>
      <c r="B1036" s="223" t="s">
        <v>1615</v>
      </c>
      <c r="C1036" s="220" t="s">
        <v>7543</v>
      </c>
      <c r="D1036" s="221">
        <v>60.04</v>
      </c>
      <c r="E1036" s="221">
        <v>7.31</v>
      </c>
      <c r="F1036" s="221">
        <v>67.35</v>
      </c>
    </row>
    <row r="1037" spans="1:6" ht="27.75">
      <c r="A1037" s="225" t="s">
        <v>1616</v>
      </c>
      <c r="B1037" s="223" t="s">
        <v>1617</v>
      </c>
      <c r="C1037" s="220" t="s">
        <v>7543</v>
      </c>
      <c r="D1037" s="221">
        <v>45.4</v>
      </c>
      <c r="E1037" s="221">
        <v>7.31</v>
      </c>
      <c r="F1037" s="221">
        <v>52.71</v>
      </c>
    </row>
    <row r="1038" spans="1:6" ht="27.75">
      <c r="A1038" s="225" t="s">
        <v>1618</v>
      </c>
      <c r="B1038" s="223" t="s">
        <v>6706</v>
      </c>
      <c r="C1038" s="220" t="s">
        <v>7543</v>
      </c>
      <c r="D1038" s="221">
        <v>47.14</v>
      </c>
      <c r="E1038" s="221">
        <v>7.31</v>
      </c>
      <c r="F1038" s="221">
        <v>54.45</v>
      </c>
    </row>
    <row r="1039" spans="1:6" ht="27.75">
      <c r="A1039" s="225" t="s">
        <v>1619</v>
      </c>
      <c r="B1039" s="223" t="s">
        <v>6707</v>
      </c>
      <c r="C1039" s="220" t="s">
        <v>7546</v>
      </c>
      <c r="D1039" s="221">
        <v>3.6</v>
      </c>
      <c r="E1039" s="221">
        <v>0.73</v>
      </c>
      <c r="F1039" s="221">
        <v>4.33</v>
      </c>
    </row>
    <row r="1040" spans="1:6" ht="27.75">
      <c r="A1040" s="225" t="s">
        <v>1620</v>
      </c>
      <c r="B1040" s="223" t="s">
        <v>6708</v>
      </c>
      <c r="C1040" s="220" t="s">
        <v>7546</v>
      </c>
      <c r="D1040" s="221">
        <v>2.72</v>
      </c>
      <c r="E1040" s="221">
        <v>0.73</v>
      </c>
      <c r="F1040" s="221">
        <v>3.45</v>
      </c>
    </row>
    <row r="1041" spans="1:6" ht="15">
      <c r="A1041" s="225" t="s">
        <v>1621</v>
      </c>
      <c r="B1041" s="223" t="s">
        <v>7743</v>
      </c>
      <c r="C1041" s="220"/>
      <c r="D1041" s="221"/>
      <c r="E1041" s="221"/>
      <c r="F1041" s="221"/>
    </row>
    <row r="1042" spans="1:6" ht="27.75">
      <c r="A1042" s="225" t="s">
        <v>1622</v>
      </c>
      <c r="B1042" s="223" t="s">
        <v>6709</v>
      </c>
      <c r="C1042" s="220" t="s">
        <v>7543</v>
      </c>
      <c r="D1042" s="221">
        <v>99.98</v>
      </c>
      <c r="E1042" s="221">
        <v>28.95</v>
      </c>
      <c r="F1042" s="221">
        <v>128.93</v>
      </c>
    </row>
    <row r="1043" spans="1:6" ht="27.75">
      <c r="A1043" s="225" t="s">
        <v>1623</v>
      </c>
      <c r="B1043" s="223" t="s">
        <v>6710</v>
      </c>
      <c r="C1043" s="220" t="s">
        <v>7546</v>
      </c>
      <c r="D1043" s="221">
        <v>17.78</v>
      </c>
      <c r="E1043" s="221">
        <v>8.04</v>
      </c>
      <c r="F1043" s="221">
        <v>25.82</v>
      </c>
    </row>
    <row r="1044" spans="1:6" ht="27.75">
      <c r="A1044" s="225" t="s">
        <v>1624</v>
      </c>
      <c r="B1044" s="223" t="s">
        <v>6711</v>
      </c>
      <c r="C1044" s="220" t="s">
        <v>7543</v>
      </c>
      <c r="D1044" s="221">
        <v>146.6</v>
      </c>
      <c r="E1044" s="221">
        <v>28.95</v>
      </c>
      <c r="F1044" s="221">
        <v>175.55</v>
      </c>
    </row>
    <row r="1045" spans="1:6" ht="27.75">
      <c r="A1045" s="225" t="s">
        <v>1625</v>
      </c>
      <c r="B1045" s="223" t="s">
        <v>6712</v>
      </c>
      <c r="C1045" s="220" t="s">
        <v>7546</v>
      </c>
      <c r="D1045" s="221">
        <v>25.9</v>
      </c>
      <c r="E1045" s="221">
        <v>8.04</v>
      </c>
      <c r="F1045" s="221">
        <v>33.94</v>
      </c>
    </row>
    <row r="1046" spans="1:6" ht="41.25">
      <c r="A1046" s="225" t="s">
        <v>1626</v>
      </c>
      <c r="B1046" s="223" t="s">
        <v>6713</v>
      </c>
      <c r="C1046" s="220" t="s">
        <v>7543</v>
      </c>
      <c r="D1046" s="221">
        <v>86.13</v>
      </c>
      <c r="E1046" s="221">
        <v>28.95</v>
      </c>
      <c r="F1046" s="221">
        <v>115.08</v>
      </c>
    </row>
    <row r="1047" spans="1:6" ht="41.25">
      <c r="A1047" s="225" t="s">
        <v>1627</v>
      </c>
      <c r="B1047" s="223" t="s">
        <v>6714</v>
      </c>
      <c r="C1047" s="220" t="s">
        <v>7546</v>
      </c>
      <c r="D1047" s="221">
        <v>15.37</v>
      </c>
      <c r="E1047" s="221">
        <v>8.04</v>
      </c>
      <c r="F1047" s="221">
        <v>23.41</v>
      </c>
    </row>
    <row r="1048" spans="1:6" ht="27.75">
      <c r="A1048" s="225" t="s">
        <v>1628</v>
      </c>
      <c r="B1048" s="223" t="s">
        <v>6715</v>
      </c>
      <c r="C1048" s="220" t="s">
        <v>7543</v>
      </c>
      <c r="D1048" s="221">
        <v>176.61</v>
      </c>
      <c r="E1048" s="221">
        <v>28.95</v>
      </c>
      <c r="F1048" s="221">
        <v>205.56</v>
      </c>
    </row>
    <row r="1049" spans="1:6" ht="27.75">
      <c r="A1049" s="225" t="s">
        <v>1629</v>
      </c>
      <c r="B1049" s="223" t="s">
        <v>6716</v>
      </c>
      <c r="C1049" s="220" t="s">
        <v>7546</v>
      </c>
      <c r="D1049" s="221">
        <v>31.33</v>
      </c>
      <c r="E1049" s="221">
        <v>8.04</v>
      </c>
      <c r="F1049" s="221">
        <v>39.37</v>
      </c>
    </row>
    <row r="1050" spans="1:6" ht="27.75">
      <c r="A1050" s="225" t="s">
        <v>1630</v>
      </c>
      <c r="B1050" s="223" t="s">
        <v>6717</v>
      </c>
      <c r="C1050" s="220" t="s">
        <v>7543</v>
      </c>
      <c r="D1050" s="221">
        <v>127.6</v>
      </c>
      <c r="E1050" s="221">
        <v>28.95</v>
      </c>
      <c r="F1050" s="221">
        <v>156.55</v>
      </c>
    </row>
    <row r="1051" spans="1:6" ht="27.75">
      <c r="A1051" s="225" t="s">
        <v>1631</v>
      </c>
      <c r="B1051" s="223" t="s">
        <v>6718</v>
      </c>
      <c r="C1051" s="220" t="s">
        <v>7546</v>
      </c>
      <c r="D1051" s="221">
        <v>22.79</v>
      </c>
      <c r="E1051" s="221">
        <v>8.04</v>
      </c>
      <c r="F1051" s="221">
        <v>30.83</v>
      </c>
    </row>
    <row r="1052" spans="1:6" ht="27.75">
      <c r="A1052" s="225" t="s">
        <v>1632</v>
      </c>
      <c r="B1052" s="223" t="s">
        <v>6719</v>
      </c>
      <c r="C1052" s="220" t="s">
        <v>7543</v>
      </c>
      <c r="D1052" s="221">
        <v>168.49</v>
      </c>
      <c r="E1052" s="221">
        <v>28.95</v>
      </c>
      <c r="F1052" s="221">
        <v>197.44</v>
      </c>
    </row>
    <row r="1053" spans="1:6" ht="27.75">
      <c r="A1053" s="225" t="s">
        <v>1633</v>
      </c>
      <c r="B1053" s="223" t="s">
        <v>6720</v>
      </c>
      <c r="C1053" s="220" t="s">
        <v>7546</v>
      </c>
      <c r="D1053" s="221">
        <v>29.91</v>
      </c>
      <c r="E1053" s="221">
        <v>8.04</v>
      </c>
      <c r="F1053" s="221">
        <v>37.95</v>
      </c>
    </row>
    <row r="1054" spans="1:6" ht="15">
      <c r="A1054" s="225" t="s">
        <v>1634</v>
      </c>
      <c r="B1054" s="223" t="s">
        <v>7744</v>
      </c>
      <c r="C1054" s="220"/>
      <c r="D1054" s="221"/>
      <c r="E1054" s="221"/>
      <c r="F1054" s="221"/>
    </row>
    <row r="1055" spans="1:6" ht="27.75">
      <c r="A1055" s="225" t="s">
        <v>1635</v>
      </c>
      <c r="B1055" s="223" t="s">
        <v>1636</v>
      </c>
      <c r="C1055" s="220" t="s">
        <v>7543</v>
      </c>
      <c r="D1055" s="221">
        <v>103.41</v>
      </c>
      <c r="E1055" s="221">
        <v>16.39</v>
      </c>
      <c r="F1055" s="221">
        <v>119.8</v>
      </c>
    </row>
    <row r="1056" spans="1:6" ht="27.75">
      <c r="A1056" s="225" t="s">
        <v>1637</v>
      </c>
      <c r="B1056" s="223" t="s">
        <v>1638</v>
      </c>
      <c r="C1056" s="220" t="s">
        <v>7543</v>
      </c>
      <c r="D1056" s="221">
        <v>81.54</v>
      </c>
      <c r="E1056" s="221">
        <v>16.39</v>
      </c>
      <c r="F1056" s="221">
        <v>97.93</v>
      </c>
    </row>
    <row r="1057" spans="1:6" ht="27.75">
      <c r="A1057" s="225" t="s">
        <v>1639</v>
      </c>
      <c r="B1057" s="223" t="s">
        <v>1640</v>
      </c>
      <c r="C1057" s="220" t="s">
        <v>7543</v>
      </c>
      <c r="D1057" s="221">
        <v>92.81</v>
      </c>
      <c r="E1057" s="221">
        <v>16.39</v>
      </c>
      <c r="F1057" s="221">
        <v>109.2</v>
      </c>
    </row>
    <row r="1058" spans="1:6" ht="27.75">
      <c r="A1058" s="225" t="s">
        <v>1641</v>
      </c>
      <c r="B1058" s="223" t="s">
        <v>1642</v>
      </c>
      <c r="C1058" s="220" t="s">
        <v>7543</v>
      </c>
      <c r="D1058" s="221">
        <v>80.96</v>
      </c>
      <c r="E1058" s="221">
        <v>16.39</v>
      </c>
      <c r="F1058" s="221">
        <v>97.35</v>
      </c>
    </row>
    <row r="1059" spans="1:6" ht="27.75">
      <c r="A1059" s="225" t="s">
        <v>1643</v>
      </c>
      <c r="B1059" s="223" t="s">
        <v>1644</v>
      </c>
      <c r="C1059" s="220" t="s">
        <v>7543</v>
      </c>
      <c r="D1059" s="221">
        <v>130.5</v>
      </c>
      <c r="E1059" s="221">
        <v>16.39</v>
      </c>
      <c r="F1059" s="221">
        <v>146.89</v>
      </c>
    </row>
    <row r="1060" spans="1:6" ht="15">
      <c r="A1060" s="225" t="s">
        <v>1645</v>
      </c>
      <c r="B1060" s="223" t="s">
        <v>7745</v>
      </c>
      <c r="C1060" s="220"/>
      <c r="D1060" s="221"/>
      <c r="E1060" s="221"/>
      <c r="F1060" s="221"/>
    </row>
    <row r="1061" spans="1:6" ht="27.75">
      <c r="A1061" s="225" t="s">
        <v>1646</v>
      </c>
      <c r="B1061" s="223" t="s">
        <v>1647</v>
      </c>
      <c r="C1061" s="220" t="s">
        <v>7543</v>
      </c>
      <c r="D1061" s="221">
        <v>169.85</v>
      </c>
      <c r="E1061" s="221">
        <v>20.74</v>
      </c>
      <c r="F1061" s="221">
        <v>190.59</v>
      </c>
    </row>
    <row r="1062" spans="1:6" ht="27.75">
      <c r="A1062" s="225" t="s">
        <v>1648</v>
      </c>
      <c r="B1062" s="223" t="s">
        <v>1649</v>
      </c>
      <c r="C1062" s="220" t="s">
        <v>7543</v>
      </c>
      <c r="D1062" s="221">
        <v>288.1</v>
      </c>
      <c r="E1062" s="221">
        <v>20.74</v>
      </c>
      <c r="F1062" s="221">
        <v>308.84</v>
      </c>
    </row>
    <row r="1063" spans="1:6" ht="27.75">
      <c r="A1063" s="225" t="s">
        <v>1650</v>
      </c>
      <c r="B1063" s="223" t="s">
        <v>1651</v>
      </c>
      <c r="C1063" s="220" t="s">
        <v>7543</v>
      </c>
      <c r="D1063" s="221">
        <v>341.09</v>
      </c>
      <c r="E1063" s="221">
        <v>20.74</v>
      </c>
      <c r="F1063" s="221">
        <v>361.83</v>
      </c>
    </row>
    <row r="1064" spans="1:6" ht="15">
      <c r="A1064" s="225" t="s">
        <v>1652</v>
      </c>
      <c r="B1064" s="223" t="s">
        <v>7746</v>
      </c>
      <c r="C1064" s="220"/>
      <c r="D1064" s="221"/>
      <c r="E1064" s="221"/>
      <c r="F1064" s="221"/>
    </row>
    <row r="1065" spans="1:6" ht="27.75">
      <c r="A1065" s="225" t="s">
        <v>1653</v>
      </c>
      <c r="B1065" s="223" t="s">
        <v>1654</v>
      </c>
      <c r="C1065" s="220" t="s">
        <v>7543</v>
      </c>
      <c r="D1065" s="221">
        <v>115.18</v>
      </c>
      <c r="E1065" s="221">
        <v>13.27</v>
      </c>
      <c r="F1065" s="221">
        <v>128.45</v>
      </c>
    </row>
    <row r="1066" spans="1:6" ht="27.75">
      <c r="A1066" s="225" t="s">
        <v>1655</v>
      </c>
      <c r="B1066" s="223" t="s">
        <v>1656</v>
      </c>
      <c r="C1066" s="220" t="s">
        <v>7543</v>
      </c>
      <c r="D1066" s="221">
        <v>113.84</v>
      </c>
      <c r="E1066" s="221">
        <v>13.27</v>
      </c>
      <c r="F1066" s="221">
        <v>127.11</v>
      </c>
    </row>
    <row r="1067" spans="1:6" ht="27.75">
      <c r="A1067" s="225" t="s">
        <v>1657</v>
      </c>
      <c r="B1067" s="223" t="s">
        <v>1658</v>
      </c>
      <c r="C1067" s="220" t="s">
        <v>7543</v>
      </c>
      <c r="D1067" s="221">
        <v>39.73</v>
      </c>
      <c r="E1067" s="221">
        <v>7.31</v>
      </c>
      <c r="F1067" s="221">
        <v>47.04</v>
      </c>
    </row>
    <row r="1068" spans="1:6" ht="15">
      <c r="A1068" s="225" t="s">
        <v>1659</v>
      </c>
      <c r="B1068" s="223" t="s">
        <v>7747</v>
      </c>
      <c r="C1068" s="220"/>
      <c r="D1068" s="221"/>
      <c r="E1068" s="221"/>
      <c r="F1068" s="221"/>
    </row>
    <row r="1069" spans="1:6" ht="15">
      <c r="A1069" s="225" t="s">
        <v>1660</v>
      </c>
      <c r="B1069" s="223" t="s">
        <v>7748</v>
      </c>
      <c r="C1069" s="220"/>
      <c r="D1069" s="221"/>
      <c r="E1069" s="221"/>
      <c r="F1069" s="221"/>
    </row>
    <row r="1070" spans="1:6" ht="15">
      <c r="A1070" s="225" t="s">
        <v>7296</v>
      </c>
      <c r="B1070" s="223" t="s">
        <v>7297</v>
      </c>
      <c r="C1070" s="220" t="s">
        <v>7543</v>
      </c>
      <c r="D1070" s="221">
        <v>377.73</v>
      </c>
      <c r="E1070" s="221">
        <v>34.6</v>
      </c>
      <c r="F1070" s="221">
        <v>412.33</v>
      </c>
    </row>
    <row r="1071" spans="1:6" ht="15">
      <c r="A1071" s="225" t="s">
        <v>7298</v>
      </c>
      <c r="B1071" s="223" t="s">
        <v>7299</v>
      </c>
      <c r="C1071" s="220" t="s">
        <v>7546</v>
      </c>
      <c r="D1071" s="221">
        <v>121.33</v>
      </c>
      <c r="E1071" s="221">
        <v>15.92</v>
      </c>
      <c r="F1071" s="221">
        <v>137.25</v>
      </c>
    </row>
    <row r="1072" spans="1:6" ht="15">
      <c r="A1072" s="225" t="s">
        <v>7300</v>
      </c>
      <c r="B1072" s="223" t="s">
        <v>7301</v>
      </c>
      <c r="C1072" s="220" t="s">
        <v>7546</v>
      </c>
      <c r="D1072" s="221">
        <v>142.57</v>
      </c>
      <c r="E1072" s="221">
        <v>19.91</v>
      </c>
      <c r="F1072" s="221">
        <v>162.48</v>
      </c>
    </row>
    <row r="1073" spans="1:6" ht="15">
      <c r="A1073" s="225" t="s">
        <v>7302</v>
      </c>
      <c r="B1073" s="223" t="s">
        <v>7303</v>
      </c>
      <c r="C1073" s="220" t="s">
        <v>7546</v>
      </c>
      <c r="D1073" s="221">
        <v>322.64</v>
      </c>
      <c r="E1073" s="221">
        <v>39.82</v>
      </c>
      <c r="F1073" s="221">
        <v>362.46</v>
      </c>
    </row>
    <row r="1074" spans="1:6" ht="15">
      <c r="A1074" s="225" t="s">
        <v>7304</v>
      </c>
      <c r="B1074" s="223" t="s">
        <v>7305</v>
      </c>
      <c r="C1074" s="220" t="s">
        <v>7546</v>
      </c>
      <c r="D1074" s="221">
        <v>71.01</v>
      </c>
      <c r="E1074" s="221">
        <v>8.72</v>
      </c>
      <c r="F1074" s="221">
        <v>79.73</v>
      </c>
    </row>
    <row r="1075" spans="1:6" ht="15">
      <c r="A1075" s="225" t="s">
        <v>7306</v>
      </c>
      <c r="B1075" s="223" t="s">
        <v>7307</v>
      </c>
      <c r="C1075" s="220" t="s">
        <v>7546</v>
      </c>
      <c r="D1075" s="221">
        <v>69.64</v>
      </c>
      <c r="E1075" s="221">
        <v>8.72</v>
      </c>
      <c r="F1075" s="221">
        <v>78.36</v>
      </c>
    </row>
    <row r="1076" spans="1:6" ht="15">
      <c r="A1076" s="225" t="s">
        <v>1661</v>
      </c>
      <c r="B1076" s="223" t="s">
        <v>7749</v>
      </c>
      <c r="C1076" s="220"/>
      <c r="D1076" s="221"/>
      <c r="E1076" s="221"/>
      <c r="F1076" s="221"/>
    </row>
    <row r="1077" spans="1:6" ht="15">
      <c r="A1077" s="225" t="s">
        <v>1662</v>
      </c>
      <c r="B1077" s="223" t="s">
        <v>6721</v>
      </c>
      <c r="C1077" s="220" t="s">
        <v>7543</v>
      </c>
      <c r="D1077" s="221">
        <v>504.37</v>
      </c>
      <c r="E1077" s="221">
        <v>8.71</v>
      </c>
      <c r="F1077" s="221">
        <v>513.08</v>
      </c>
    </row>
    <row r="1078" spans="1:6" ht="15">
      <c r="A1078" s="225" t="s">
        <v>1663</v>
      </c>
      <c r="B1078" s="223" t="s">
        <v>6722</v>
      </c>
      <c r="C1078" s="220" t="s">
        <v>7543</v>
      </c>
      <c r="D1078" s="221">
        <v>610.87</v>
      </c>
      <c r="E1078" s="221">
        <v>8.71</v>
      </c>
      <c r="F1078" s="221">
        <v>619.58</v>
      </c>
    </row>
    <row r="1079" spans="1:6" ht="15">
      <c r="A1079" s="225" t="s">
        <v>1664</v>
      </c>
      <c r="B1079" s="223" t="s">
        <v>6723</v>
      </c>
      <c r="C1079" s="220" t="s">
        <v>7543</v>
      </c>
      <c r="D1079" s="221">
        <v>705.01</v>
      </c>
      <c r="E1079" s="221">
        <v>10.16</v>
      </c>
      <c r="F1079" s="221">
        <v>715.17</v>
      </c>
    </row>
    <row r="1080" spans="1:6" ht="15">
      <c r="A1080" s="225" t="s">
        <v>1665</v>
      </c>
      <c r="B1080" s="223" t="s">
        <v>6724</v>
      </c>
      <c r="C1080" s="220" t="s">
        <v>7543</v>
      </c>
      <c r="D1080" s="221">
        <v>766.81</v>
      </c>
      <c r="E1080" s="221">
        <v>10.16</v>
      </c>
      <c r="F1080" s="221">
        <v>776.97</v>
      </c>
    </row>
    <row r="1081" spans="1:6" ht="15">
      <c r="A1081" s="225" t="s">
        <v>1666</v>
      </c>
      <c r="B1081" s="223" t="s">
        <v>6725</v>
      </c>
      <c r="C1081" s="220" t="s">
        <v>7546</v>
      </c>
      <c r="D1081" s="221">
        <v>297.38</v>
      </c>
      <c r="E1081" s="221">
        <v>5.08</v>
      </c>
      <c r="F1081" s="221">
        <v>302.46</v>
      </c>
    </row>
    <row r="1082" spans="1:6" ht="15">
      <c r="A1082" s="225" t="s">
        <v>1667</v>
      </c>
      <c r="B1082" s="223" t="s">
        <v>6726</v>
      </c>
      <c r="C1082" s="220" t="s">
        <v>7546</v>
      </c>
      <c r="D1082" s="221">
        <v>303.86</v>
      </c>
      <c r="E1082" s="221">
        <v>5.08</v>
      </c>
      <c r="F1082" s="221">
        <v>308.94</v>
      </c>
    </row>
    <row r="1083" spans="1:6" ht="15">
      <c r="A1083" s="225" t="s">
        <v>1668</v>
      </c>
      <c r="B1083" s="223" t="s">
        <v>6727</v>
      </c>
      <c r="C1083" s="220" t="s">
        <v>7546</v>
      </c>
      <c r="D1083" s="221">
        <v>48.92</v>
      </c>
      <c r="E1083" s="221">
        <v>1.45</v>
      </c>
      <c r="F1083" s="221">
        <v>50.37</v>
      </c>
    </row>
    <row r="1084" spans="1:6" ht="15">
      <c r="A1084" s="225" t="s">
        <v>1669</v>
      </c>
      <c r="B1084" s="223" t="s">
        <v>7750</v>
      </c>
      <c r="C1084" s="220"/>
      <c r="D1084" s="221"/>
      <c r="E1084" s="221"/>
      <c r="F1084" s="221"/>
    </row>
    <row r="1085" spans="1:6" ht="15">
      <c r="A1085" s="225" t="s">
        <v>1670</v>
      </c>
      <c r="B1085" s="223" t="s">
        <v>1671</v>
      </c>
      <c r="C1085" s="220" t="s">
        <v>7543</v>
      </c>
      <c r="D1085" s="221">
        <v>223.69</v>
      </c>
      <c r="E1085" s="221">
        <v>23.23</v>
      </c>
      <c r="F1085" s="221">
        <v>246.92</v>
      </c>
    </row>
    <row r="1086" spans="1:6" ht="15">
      <c r="A1086" s="225" t="s">
        <v>1672</v>
      </c>
      <c r="B1086" s="223" t="s">
        <v>1673</v>
      </c>
      <c r="C1086" s="220" t="s">
        <v>7543</v>
      </c>
      <c r="D1086" s="221">
        <v>311.43</v>
      </c>
      <c r="E1086" s="221">
        <v>23.23</v>
      </c>
      <c r="F1086" s="221">
        <v>334.66</v>
      </c>
    </row>
    <row r="1087" spans="1:6" ht="15">
      <c r="A1087" s="225" t="s">
        <v>1674</v>
      </c>
      <c r="B1087" s="223" t="s">
        <v>1675</v>
      </c>
      <c r="C1087" s="220" t="s">
        <v>7543</v>
      </c>
      <c r="D1087" s="221">
        <v>84.65</v>
      </c>
      <c r="E1087" s="221">
        <v>18.21</v>
      </c>
      <c r="F1087" s="221">
        <v>102.86</v>
      </c>
    </row>
    <row r="1088" spans="1:6" ht="15">
      <c r="A1088" s="225" t="s">
        <v>1676</v>
      </c>
      <c r="B1088" s="223" t="s">
        <v>6728</v>
      </c>
      <c r="C1088" s="220" t="s">
        <v>7546</v>
      </c>
      <c r="D1088" s="221">
        <v>2.73</v>
      </c>
      <c r="E1088" s="221">
        <v>19.61</v>
      </c>
      <c r="F1088" s="221">
        <v>22.34</v>
      </c>
    </row>
    <row r="1089" spans="1:6" ht="15">
      <c r="A1089" s="225" t="s">
        <v>1677</v>
      </c>
      <c r="B1089" s="223" t="s">
        <v>6729</v>
      </c>
      <c r="C1089" s="220" t="s">
        <v>7546</v>
      </c>
      <c r="D1089" s="221">
        <v>5.54</v>
      </c>
      <c r="E1089" s="221">
        <v>29.26</v>
      </c>
      <c r="F1089" s="221">
        <v>34.8</v>
      </c>
    </row>
    <row r="1090" spans="1:6" ht="15">
      <c r="A1090" s="225" t="s">
        <v>1678</v>
      </c>
      <c r="B1090" s="223" t="s">
        <v>6730</v>
      </c>
      <c r="C1090" s="220" t="s">
        <v>7546</v>
      </c>
      <c r="D1090" s="221">
        <v>78.11</v>
      </c>
      <c r="E1090" s="221">
        <v>1.45</v>
      </c>
      <c r="F1090" s="221">
        <v>79.56</v>
      </c>
    </row>
    <row r="1091" spans="1:6" ht="15">
      <c r="A1091" s="225" t="s">
        <v>1679</v>
      </c>
      <c r="B1091" s="223" t="s">
        <v>1680</v>
      </c>
      <c r="C1091" s="220" t="s">
        <v>7543</v>
      </c>
      <c r="D1091" s="221">
        <v>119.03</v>
      </c>
      <c r="E1091" s="221">
        <v>18.68</v>
      </c>
      <c r="F1091" s="221">
        <v>137.71</v>
      </c>
    </row>
    <row r="1092" spans="1:6" ht="15">
      <c r="A1092" s="225" t="s">
        <v>1681</v>
      </c>
      <c r="B1092" s="223" t="s">
        <v>6731</v>
      </c>
      <c r="C1092" s="220" t="s">
        <v>7546</v>
      </c>
      <c r="D1092" s="221">
        <v>23.26</v>
      </c>
      <c r="E1092" s="221">
        <v>4.98</v>
      </c>
      <c r="F1092" s="221">
        <v>28.24</v>
      </c>
    </row>
    <row r="1093" spans="1:6" ht="15">
      <c r="A1093" s="225" t="s">
        <v>1682</v>
      </c>
      <c r="B1093" s="223" t="s">
        <v>6732</v>
      </c>
      <c r="C1093" s="220" t="s">
        <v>7546</v>
      </c>
      <c r="D1093" s="221">
        <v>100.17</v>
      </c>
      <c r="E1093" s="221">
        <v>2.9</v>
      </c>
      <c r="F1093" s="221">
        <v>103.07</v>
      </c>
    </row>
    <row r="1094" spans="1:6" ht="15">
      <c r="A1094" s="225" t="s">
        <v>1683</v>
      </c>
      <c r="B1094" s="223" t="s">
        <v>7751</v>
      </c>
      <c r="C1094" s="220"/>
      <c r="D1094" s="221"/>
      <c r="E1094" s="221"/>
      <c r="F1094" s="221"/>
    </row>
    <row r="1095" spans="1:6" ht="15">
      <c r="A1095" s="225" t="s">
        <v>1684</v>
      </c>
      <c r="B1095" s="223" t="s">
        <v>1685</v>
      </c>
      <c r="C1095" s="220" t="s">
        <v>7543</v>
      </c>
      <c r="D1095" s="221">
        <v>9.98</v>
      </c>
      <c r="E1095" s="221">
        <v>37.34</v>
      </c>
      <c r="F1095" s="221">
        <v>47.32</v>
      </c>
    </row>
    <row r="1096" spans="1:6" ht="15">
      <c r="A1096" s="225" t="s">
        <v>1686</v>
      </c>
      <c r="B1096" s="223" t="s">
        <v>7752</v>
      </c>
      <c r="C1096" s="220"/>
      <c r="D1096" s="221"/>
      <c r="E1096" s="221"/>
      <c r="F1096" s="221"/>
    </row>
    <row r="1097" spans="1:6" ht="15">
      <c r="A1097" s="225" t="s">
        <v>1687</v>
      </c>
      <c r="B1097" s="223" t="s">
        <v>7753</v>
      </c>
      <c r="C1097" s="220"/>
      <c r="D1097" s="221"/>
      <c r="E1097" s="221"/>
      <c r="F1097" s="221"/>
    </row>
    <row r="1098" spans="1:6" ht="15">
      <c r="A1098" s="225" t="s">
        <v>1688</v>
      </c>
      <c r="B1098" s="223" t="s">
        <v>1689</v>
      </c>
      <c r="C1098" s="220" t="s">
        <v>7543</v>
      </c>
      <c r="D1098" s="221">
        <v>96.71</v>
      </c>
      <c r="E1098" s="221">
        <v>49.69</v>
      </c>
      <c r="F1098" s="221">
        <v>146.4</v>
      </c>
    </row>
    <row r="1099" spans="1:6" ht="15">
      <c r="A1099" s="225" t="s">
        <v>1690</v>
      </c>
      <c r="B1099" s="223" t="s">
        <v>7754</v>
      </c>
      <c r="C1099" s="220"/>
      <c r="D1099" s="221"/>
      <c r="E1099" s="221"/>
      <c r="F1099" s="221"/>
    </row>
    <row r="1100" spans="1:6" ht="15">
      <c r="A1100" s="225" t="s">
        <v>1691</v>
      </c>
      <c r="B1100" s="223" t="s">
        <v>1692</v>
      </c>
      <c r="C1100" s="220" t="s">
        <v>7543</v>
      </c>
      <c r="D1100" s="221">
        <v>556.05</v>
      </c>
      <c r="E1100" s="221"/>
      <c r="F1100" s="221">
        <v>556.05</v>
      </c>
    </row>
    <row r="1101" spans="1:6" ht="15">
      <c r="A1101" s="225" t="s">
        <v>1693</v>
      </c>
      <c r="B1101" s="223" t="s">
        <v>7755</v>
      </c>
      <c r="C1101" s="220"/>
      <c r="D1101" s="221"/>
      <c r="E1101" s="221"/>
      <c r="F1101" s="221"/>
    </row>
    <row r="1102" spans="1:6" ht="15">
      <c r="A1102" s="225" t="s">
        <v>1694</v>
      </c>
      <c r="B1102" s="223" t="s">
        <v>1695</v>
      </c>
      <c r="C1102" s="220" t="s">
        <v>7543</v>
      </c>
      <c r="D1102" s="221">
        <v>264.56</v>
      </c>
      <c r="E1102" s="221">
        <v>16.33</v>
      </c>
      <c r="F1102" s="221">
        <v>280.89</v>
      </c>
    </row>
    <row r="1103" spans="1:6" ht="15">
      <c r="A1103" s="225" t="s">
        <v>1696</v>
      </c>
      <c r="B1103" s="223" t="s">
        <v>7756</v>
      </c>
      <c r="C1103" s="220"/>
      <c r="D1103" s="221"/>
      <c r="E1103" s="221"/>
      <c r="F1103" s="221"/>
    </row>
    <row r="1104" spans="1:6" ht="15">
      <c r="A1104" s="225" t="s">
        <v>1697</v>
      </c>
      <c r="B1104" s="223" t="s">
        <v>1698</v>
      </c>
      <c r="C1104" s="220" t="s">
        <v>7546</v>
      </c>
      <c r="D1104" s="221">
        <v>20.22</v>
      </c>
      <c r="E1104" s="221">
        <v>10.84</v>
      </c>
      <c r="F1104" s="221">
        <v>31.06</v>
      </c>
    </row>
    <row r="1105" spans="1:6" ht="15">
      <c r="A1105" s="225" t="s">
        <v>1699</v>
      </c>
      <c r="B1105" s="223" t="s">
        <v>1700</v>
      </c>
      <c r="C1105" s="220" t="s">
        <v>7546</v>
      </c>
      <c r="D1105" s="221">
        <v>6.54</v>
      </c>
      <c r="E1105" s="221">
        <v>2.65</v>
      </c>
      <c r="F1105" s="221">
        <v>9.19</v>
      </c>
    </row>
    <row r="1106" spans="1:6" ht="15">
      <c r="A1106" s="225" t="s">
        <v>1701</v>
      </c>
      <c r="B1106" s="223" t="s">
        <v>7757</v>
      </c>
      <c r="C1106" s="220"/>
      <c r="D1106" s="221"/>
      <c r="E1106" s="221"/>
      <c r="F1106" s="221"/>
    </row>
    <row r="1107" spans="1:6" ht="15">
      <c r="A1107" s="225" t="s">
        <v>1702</v>
      </c>
      <c r="B1107" s="223" t="s">
        <v>1703</v>
      </c>
      <c r="C1107" s="220" t="s">
        <v>7543</v>
      </c>
      <c r="D1107" s="221">
        <v>0.67</v>
      </c>
      <c r="E1107" s="221">
        <v>6.43</v>
      </c>
      <c r="F1107" s="221">
        <v>7.1</v>
      </c>
    </row>
    <row r="1108" spans="1:6" ht="15">
      <c r="A1108" s="225" t="s">
        <v>1704</v>
      </c>
      <c r="B1108" s="223" t="s">
        <v>1705</v>
      </c>
      <c r="C1108" s="220" t="s">
        <v>7543</v>
      </c>
      <c r="D1108" s="221">
        <v>22.42</v>
      </c>
      <c r="E1108" s="221">
        <v>16.33</v>
      </c>
      <c r="F1108" s="221">
        <v>38.75</v>
      </c>
    </row>
    <row r="1109" spans="1:6" ht="15">
      <c r="A1109" s="225" t="s">
        <v>1706</v>
      </c>
      <c r="B1109" s="223" t="s">
        <v>1707</v>
      </c>
      <c r="C1109" s="220" t="s">
        <v>7546</v>
      </c>
      <c r="D1109" s="221">
        <v>0.67</v>
      </c>
      <c r="E1109" s="221">
        <v>8.19</v>
      </c>
      <c r="F1109" s="221">
        <v>8.86</v>
      </c>
    </row>
    <row r="1110" spans="1:6" ht="15">
      <c r="A1110" s="225" t="s">
        <v>7758</v>
      </c>
      <c r="B1110" s="223" t="s">
        <v>7759</v>
      </c>
      <c r="C1110" s="220" t="s">
        <v>7543</v>
      </c>
      <c r="D1110" s="221">
        <v>113.76</v>
      </c>
      <c r="E1110" s="221"/>
      <c r="F1110" s="221">
        <v>113.76</v>
      </c>
    </row>
    <row r="1111" spans="1:6" ht="15">
      <c r="A1111" s="225" t="s">
        <v>1708</v>
      </c>
      <c r="B1111" s="223" t="s">
        <v>1709</v>
      </c>
      <c r="C1111" s="220" t="s">
        <v>7543</v>
      </c>
      <c r="D1111" s="221">
        <v>54.33</v>
      </c>
      <c r="E1111" s="221"/>
      <c r="F1111" s="221">
        <v>54.33</v>
      </c>
    </row>
    <row r="1112" spans="1:6" ht="15">
      <c r="A1112" s="225" t="s">
        <v>1710</v>
      </c>
      <c r="B1112" s="223" t="s">
        <v>7760</v>
      </c>
      <c r="C1112" s="220"/>
      <c r="D1112" s="221"/>
      <c r="E1112" s="221"/>
      <c r="F1112" s="221"/>
    </row>
    <row r="1113" spans="1:6" ht="15">
      <c r="A1113" s="225" t="s">
        <v>1711</v>
      </c>
      <c r="B1113" s="223" t="s">
        <v>7761</v>
      </c>
      <c r="C1113" s="220"/>
      <c r="D1113" s="221"/>
      <c r="E1113" s="221"/>
      <c r="F1113" s="221"/>
    </row>
    <row r="1114" spans="1:6" ht="15">
      <c r="A1114" s="225" t="s">
        <v>1712</v>
      </c>
      <c r="B1114" s="223" t="s">
        <v>6733</v>
      </c>
      <c r="C1114" s="220" t="s">
        <v>7543</v>
      </c>
      <c r="D1114" s="221">
        <v>73.71</v>
      </c>
      <c r="E1114" s="221">
        <v>7.4</v>
      </c>
      <c r="F1114" s="221">
        <v>81.11</v>
      </c>
    </row>
    <row r="1115" spans="1:6" ht="15">
      <c r="A1115" s="225" t="s">
        <v>6734</v>
      </c>
      <c r="B1115" s="223" t="s">
        <v>6735</v>
      </c>
      <c r="C1115" s="220" t="s">
        <v>7543</v>
      </c>
      <c r="D1115" s="221">
        <v>56.7</v>
      </c>
      <c r="E1115" s="221"/>
      <c r="F1115" s="221">
        <v>56.7</v>
      </c>
    </row>
    <row r="1116" spans="1:6" ht="15">
      <c r="A1116" s="225" t="s">
        <v>1713</v>
      </c>
      <c r="B1116" s="223" t="s">
        <v>7762</v>
      </c>
      <c r="C1116" s="220"/>
      <c r="D1116" s="221"/>
      <c r="E1116" s="221"/>
      <c r="F1116" s="221"/>
    </row>
    <row r="1117" spans="1:6" ht="15">
      <c r="A1117" s="225" t="s">
        <v>1714</v>
      </c>
      <c r="B1117" s="223" t="s">
        <v>6736</v>
      </c>
      <c r="C1117" s="220" t="s">
        <v>7543</v>
      </c>
      <c r="D1117" s="221">
        <v>119.56</v>
      </c>
      <c r="E1117" s="221">
        <v>16.42</v>
      </c>
      <c r="F1117" s="221">
        <v>135.98</v>
      </c>
    </row>
    <row r="1118" spans="1:6" ht="15">
      <c r="A1118" s="225" t="s">
        <v>1715</v>
      </c>
      <c r="B1118" s="223" t="s">
        <v>6737</v>
      </c>
      <c r="C1118" s="220" t="s">
        <v>7543</v>
      </c>
      <c r="D1118" s="221">
        <v>186.83</v>
      </c>
      <c r="E1118" s="221">
        <v>16.42</v>
      </c>
      <c r="F1118" s="221">
        <v>203.25</v>
      </c>
    </row>
    <row r="1119" spans="1:6" ht="15">
      <c r="A1119" s="225" t="s">
        <v>6738</v>
      </c>
      <c r="B1119" s="223" t="s">
        <v>6739</v>
      </c>
      <c r="C1119" s="220" t="s">
        <v>7543</v>
      </c>
      <c r="D1119" s="221">
        <v>226.03</v>
      </c>
      <c r="E1119" s="221"/>
      <c r="F1119" s="221">
        <v>226.03</v>
      </c>
    </row>
    <row r="1120" spans="1:6" ht="15">
      <c r="A1120" s="225" t="s">
        <v>1716</v>
      </c>
      <c r="B1120" s="223" t="s">
        <v>6740</v>
      </c>
      <c r="C1120" s="220" t="s">
        <v>7543</v>
      </c>
      <c r="D1120" s="221">
        <v>176.54</v>
      </c>
      <c r="E1120" s="221">
        <v>16.42</v>
      </c>
      <c r="F1120" s="221">
        <v>192.96</v>
      </c>
    </row>
    <row r="1121" spans="1:6" ht="27.75">
      <c r="A1121" s="225" t="s">
        <v>1717</v>
      </c>
      <c r="B1121" s="223" t="s">
        <v>6741</v>
      </c>
      <c r="C1121" s="220" t="s">
        <v>7543</v>
      </c>
      <c r="D1121" s="221">
        <v>320.98</v>
      </c>
      <c r="E1121" s="221">
        <v>16.42</v>
      </c>
      <c r="F1121" s="221">
        <v>337.4</v>
      </c>
    </row>
    <row r="1122" spans="1:6" ht="27.75">
      <c r="A1122" s="225" t="s">
        <v>1718</v>
      </c>
      <c r="B1122" s="223" t="s">
        <v>6742</v>
      </c>
      <c r="C1122" s="220" t="s">
        <v>7543</v>
      </c>
      <c r="D1122" s="221">
        <v>202.19</v>
      </c>
      <c r="E1122" s="221">
        <v>16.42</v>
      </c>
      <c r="F1122" s="221">
        <v>218.61</v>
      </c>
    </row>
    <row r="1123" spans="1:6" ht="15">
      <c r="A1123" s="225" t="s">
        <v>1719</v>
      </c>
      <c r="B1123" s="223" t="s">
        <v>6743</v>
      </c>
      <c r="C1123" s="220" t="s">
        <v>7543</v>
      </c>
      <c r="D1123" s="221">
        <v>500.77</v>
      </c>
      <c r="E1123" s="221">
        <v>16.42</v>
      </c>
      <c r="F1123" s="221">
        <v>517.19</v>
      </c>
    </row>
    <row r="1124" spans="1:6" ht="15">
      <c r="A1124" s="225" t="s">
        <v>1720</v>
      </c>
      <c r="B1124" s="223" t="s">
        <v>6744</v>
      </c>
      <c r="C1124" s="220" t="s">
        <v>7543</v>
      </c>
      <c r="D1124" s="221">
        <v>367.32</v>
      </c>
      <c r="E1124" s="221">
        <v>16.42</v>
      </c>
      <c r="F1124" s="221">
        <v>383.74</v>
      </c>
    </row>
    <row r="1125" spans="1:6" ht="15">
      <c r="A1125" s="225" t="s">
        <v>1721</v>
      </c>
      <c r="B1125" s="223" t="s">
        <v>6745</v>
      </c>
      <c r="C1125" s="220" t="s">
        <v>7543</v>
      </c>
      <c r="D1125" s="221">
        <v>292.31</v>
      </c>
      <c r="E1125" s="221">
        <v>33.33</v>
      </c>
      <c r="F1125" s="221">
        <v>325.64</v>
      </c>
    </row>
    <row r="1126" spans="1:6" ht="15">
      <c r="A1126" s="225" t="s">
        <v>1722</v>
      </c>
      <c r="B1126" s="223" t="s">
        <v>7763</v>
      </c>
      <c r="C1126" s="220"/>
      <c r="D1126" s="221"/>
      <c r="E1126" s="221"/>
      <c r="F1126" s="221"/>
    </row>
    <row r="1127" spans="1:6" ht="27.75">
      <c r="A1127" s="225" t="s">
        <v>1723</v>
      </c>
      <c r="B1127" s="223" t="s">
        <v>6746</v>
      </c>
      <c r="C1127" s="220" t="s">
        <v>7543</v>
      </c>
      <c r="D1127" s="221">
        <v>1087.82</v>
      </c>
      <c r="E1127" s="221"/>
      <c r="F1127" s="221">
        <v>1087.82</v>
      </c>
    </row>
    <row r="1128" spans="1:6" ht="15">
      <c r="A1128" s="225" t="s">
        <v>1724</v>
      </c>
      <c r="B1128" s="223" t="s">
        <v>1725</v>
      </c>
      <c r="C1128" s="220" t="s">
        <v>7543</v>
      </c>
      <c r="D1128" s="221">
        <v>287.95</v>
      </c>
      <c r="E1128" s="221"/>
      <c r="F1128" s="221">
        <v>287.95</v>
      </c>
    </row>
    <row r="1129" spans="1:6" ht="15">
      <c r="A1129" s="225" t="s">
        <v>1726</v>
      </c>
      <c r="B1129" s="223" t="s">
        <v>6747</v>
      </c>
      <c r="C1129" s="220" t="s">
        <v>7543</v>
      </c>
      <c r="D1129" s="221">
        <v>696.21</v>
      </c>
      <c r="E1129" s="221"/>
      <c r="F1129" s="221">
        <v>696.21</v>
      </c>
    </row>
    <row r="1130" spans="1:6" ht="27.75">
      <c r="A1130" s="225" t="s">
        <v>7038</v>
      </c>
      <c r="B1130" s="223" t="s">
        <v>7039</v>
      </c>
      <c r="C1130" s="220" t="s">
        <v>7543</v>
      </c>
      <c r="D1130" s="221">
        <v>434.77</v>
      </c>
      <c r="E1130" s="221"/>
      <c r="F1130" s="221">
        <v>434.77</v>
      </c>
    </row>
    <row r="1131" spans="1:6" ht="15">
      <c r="A1131" s="225" t="s">
        <v>1727</v>
      </c>
      <c r="B1131" s="223" t="s">
        <v>7764</v>
      </c>
      <c r="C1131" s="220"/>
      <c r="D1131" s="221"/>
      <c r="E1131" s="221"/>
      <c r="F1131" s="221"/>
    </row>
    <row r="1132" spans="1:6" ht="15">
      <c r="A1132" s="225" t="s">
        <v>1728</v>
      </c>
      <c r="B1132" s="223" t="s">
        <v>1729</v>
      </c>
      <c r="C1132" s="220" t="s">
        <v>7543</v>
      </c>
      <c r="D1132" s="221">
        <v>131.44</v>
      </c>
      <c r="E1132" s="221"/>
      <c r="F1132" s="221">
        <v>131.44</v>
      </c>
    </row>
    <row r="1133" spans="1:6" ht="15">
      <c r="A1133" s="225" t="s">
        <v>1730</v>
      </c>
      <c r="B1133" s="223" t="s">
        <v>1731</v>
      </c>
      <c r="C1133" s="220" t="s">
        <v>7543</v>
      </c>
      <c r="D1133" s="221">
        <v>152.81</v>
      </c>
      <c r="E1133" s="221"/>
      <c r="F1133" s="221">
        <v>152.81</v>
      </c>
    </row>
    <row r="1134" spans="1:6" ht="15">
      <c r="A1134" s="225" t="s">
        <v>1732</v>
      </c>
      <c r="B1134" s="223" t="s">
        <v>7765</v>
      </c>
      <c r="C1134" s="220"/>
      <c r="D1134" s="221"/>
      <c r="E1134" s="221"/>
      <c r="F1134" s="221"/>
    </row>
    <row r="1135" spans="1:6" ht="27.75">
      <c r="A1135" s="225" t="s">
        <v>1733</v>
      </c>
      <c r="B1135" s="223" t="s">
        <v>6748</v>
      </c>
      <c r="C1135" s="220" t="s">
        <v>7543</v>
      </c>
      <c r="D1135" s="221">
        <v>167.17</v>
      </c>
      <c r="E1135" s="221">
        <v>70.02</v>
      </c>
      <c r="F1135" s="221">
        <v>237.19</v>
      </c>
    </row>
    <row r="1136" spans="1:6" ht="15">
      <c r="A1136" s="225" t="s">
        <v>1734</v>
      </c>
      <c r="B1136" s="223" t="s">
        <v>6749</v>
      </c>
      <c r="C1136" s="220" t="s">
        <v>7543</v>
      </c>
      <c r="D1136" s="221">
        <v>288.38</v>
      </c>
      <c r="E1136" s="221"/>
      <c r="F1136" s="221">
        <v>288.38</v>
      </c>
    </row>
    <row r="1137" spans="1:6" ht="15">
      <c r="A1137" s="225" t="s">
        <v>1735</v>
      </c>
      <c r="B1137" s="223" t="s">
        <v>7766</v>
      </c>
      <c r="C1137" s="220"/>
      <c r="D1137" s="221"/>
      <c r="E1137" s="221"/>
      <c r="F1137" s="221"/>
    </row>
    <row r="1138" spans="1:6" ht="15">
      <c r="A1138" s="225" t="s">
        <v>1736</v>
      </c>
      <c r="B1138" s="223" t="s">
        <v>1737</v>
      </c>
      <c r="C1138" s="220" t="s">
        <v>7543</v>
      </c>
      <c r="D1138" s="221">
        <v>293.55</v>
      </c>
      <c r="E1138" s="221"/>
      <c r="F1138" s="221">
        <v>293.55</v>
      </c>
    </row>
    <row r="1139" spans="1:6" ht="15">
      <c r="A1139" s="225" t="s">
        <v>1738</v>
      </c>
      <c r="B1139" s="223" t="s">
        <v>7767</v>
      </c>
      <c r="C1139" s="220"/>
      <c r="D1139" s="221"/>
      <c r="E1139" s="221"/>
      <c r="F1139" s="221"/>
    </row>
    <row r="1140" spans="1:6" ht="15">
      <c r="A1140" s="225" t="s">
        <v>1739</v>
      </c>
      <c r="B1140" s="223" t="s">
        <v>6750</v>
      </c>
      <c r="C1140" s="220" t="s">
        <v>7546</v>
      </c>
      <c r="D1140" s="221">
        <v>37.35</v>
      </c>
      <c r="E1140" s="221">
        <v>5.66</v>
      </c>
      <c r="F1140" s="221">
        <v>43.01</v>
      </c>
    </row>
    <row r="1141" spans="1:6" ht="15">
      <c r="A1141" s="225" t="s">
        <v>1740</v>
      </c>
      <c r="B1141" s="223" t="s">
        <v>6751</v>
      </c>
      <c r="C1141" s="220" t="s">
        <v>7546</v>
      </c>
      <c r="D1141" s="221">
        <v>50.52</v>
      </c>
      <c r="E1141" s="221">
        <v>5.66</v>
      </c>
      <c r="F1141" s="221">
        <v>56.18</v>
      </c>
    </row>
    <row r="1142" spans="1:6" ht="27.75">
      <c r="A1142" s="225" t="s">
        <v>1741</v>
      </c>
      <c r="B1142" s="223" t="s">
        <v>6752</v>
      </c>
      <c r="C1142" s="220" t="s">
        <v>7546</v>
      </c>
      <c r="D1142" s="221">
        <v>22.09</v>
      </c>
      <c r="E1142" s="221">
        <v>7.4</v>
      </c>
      <c r="F1142" s="221">
        <v>29.49</v>
      </c>
    </row>
    <row r="1143" spans="1:6" ht="27.75">
      <c r="A1143" s="225" t="s">
        <v>1742</v>
      </c>
      <c r="B1143" s="223" t="s">
        <v>6753</v>
      </c>
      <c r="C1143" s="220" t="s">
        <v>7546</v>
      </c>
      <c r="D1143" s="221">
        <v>27.88</v>
      </c>
      <c r="E1143" s="221">
        <v>7.4</v>
      </c>
      <c r="F1143" s="221">
        <v>35.28</v>
      </c>
    </row>
    <row r="1144" spans="1:6" ht="27.75">
      <c r="A1144" s="225" t="s">
        <v>1743</v>
      </c>
      <c r="B1144" s="223" t="s">
        <v>6754</v>
      </c>
      <c r="C1144" s="220" t="s">
        <v>7546</v>
      </c>
      <c r="D1144" s="221">
        <v>40.53</v>
      </c>
      <c r="E1144" s="221">
        <v>5.66</v>
      </c>
      <c r="F1144" s="221">
        <v>46.19</v>
      </c>
    </row>
    <row r="1145" spans="1:6" ht="15">
      <c r="A1145" s="225" t="s">
        <v>1744</v>
      </c>
      <c r="B1145" s="223" t="s">
        <v>6755</v>
      </c>
      <c r="C1145" s="220" t="s">
        <v>7546</v>
      </c>
      <c r="D1145" s="221">
        <v>14.83</v>
      </c>
      <c r="E1145" s="221">
        <v>2.25</v>
      </c>
      <c r="F1145" s="221">
        <v>17.08</v>
      </c>
    </row>
    <row r="1146" spans="1:6" ht="15">
      <c r="A1146" s="225" t="s">
        <v>1745</v>
      </c>
      <c r="B1146" s="223" t="s">
        <v>1746</v>
      </c>
      <c r="C1146" s="220" t="s">
        <v>7546</v>
      </c>
      <c r="D1146" s="221">
        <v>7.7</v>
      </c>
      <c r="E1146" s="221"/>
      <c r="F1146" s="221">
        <v>7.7</v>
      </c>
    </row>
    <row r="1147" spans="1:6" ht="15">
      <c r="A1147" s="225" t="s">
        <v>1747</v>
      </c>
      <c r="B1147" s="223" t="s">
        <v>6756</v>
      </c>
      <c r="C1147" s="220" t="s">
        <v>7546</v>
      </c>
      <c r="D1147" s="221">
        <v>30.75</v>
      </c>
      <c r="E1147" s="221"/>
      <c r="F1147" s="221">
        <v>30.75</v>
      </c>
    </row>
    <row r="1148" spans="1:6" ht="15">
      <c r="A1148" s="225" t="s">
        <v>1748</v>
      </c>
      <c r="B1148" s="223" t="s">
        <v>7768</v>
      </c>
      <c r="C1148" s="220"/>
      <c r="D1148" s="221"/>
      <c r="E1148" s="221"/>
      <c r="F1148" s="221"/>
    </row>
    <row r="1149" spans="1:6" ht="15">
      <c r="A1149" s="225" t="s">
        <v>1749</v>
      </c>
      <c r="B1149" s="223" t="s">
        <v>1750</v>
      </c>
      <c r="C1149" s="220" t="s">
        <v>7546</v>
      </c>
      <c r="D1149" s="221">
        <v>109.87</v>
      </c>
      <c r="E1149" s="221">
        <v>6.11</v>
      </c>
      <c r="F1149" s="221">
        <v>115.98</v>
      </c>
    </row>
    <row r="1150" spans="1:6" ht="27.75">
      <c r="A1150" s="225" t="s">
        <v>1751</v>
      </c>
      <c r="B1150" s="223" t="s">
        <v>6757</v>
      </c>
      <c r="C1150" s="220" t="s">
        <v>7546</v>
      </c>
      <c r="D1150" s="221">
        <v>35.71</v>
      </c>
      <c r="E1150" s="221">
        <v>5.66</v>
      </c>
      <c r="F1150" s="221">
        <v>41.37</v>
      </c>
    </row>
    <row r="1151" spans="1:6" ht="15">
      <c r="A1151" s="225" t="s">
        <v>1752</v>
      </c>
      <c r="B1151" s="223" t="s">
        <v>7769</v>
      </c>
      <c r="C1151" s="220"/>
      <c r="D1151" s="221"/>
      <c r="E1151" s="221"/>
      <c r="F1151" s="221"/>
    </row>
    <row r="1152" spans="1:6" ht="15">
      <c r="A1152" s="225" t="s">
        <v>1753</v>
      </c>
      <c r="B1152" s="223" t="s">
        <v>1754</v>
      </c>
      <c r="C1152" s="220" t="s">
        <v>7543</v>
      </c>
      <c r="D1152" s="221">
        <v>7.89</v>
      </c>
      <c r="E1152" s="221">
        <v>6.43</v>
      </c>
      <c r="F1152" s="221">
        <v>14.32</v>
      </c>
    </row>
    <row r="1153" spans="1:6" ht="15">
      <c r="A1153" s="225" t="s">
        <v>1755</v>
      </c>
      <c r="B1153" s="223" t="s">
        <v>1756</v>
      </c>
      <c r="C1153" s="220" t="s">
        <v>7543</v>
      </c>
      <c r="D1153" s="221">
        <v>3.58</v>
      </c>
      <c r="E1153" s="221">
        <v>22.51</v>
      </c>
      <c r="F1153" s="221">
        <v>26.09</v>
      </c>
    </row>
    <row r="1154" spans="1:6" ht="15">
      <c r="A1154" s="225" t="s">
        <v>1757</v>
      </c>
      <c r="B1154" s="223" t="s">
        <v>1758</v>
      </c>
      <c r="C1154" s="220" t="s">
        <v>7543</v>
      </c>
      <c r="D1154" s="221"/>
      <c r="E1154" s="221">
        <v>50.51</v>
      </c>
      <c r="F1154" s="221">
        <v>50.51</v>
      </c>
    </row>
    <row r="1155" spans="1:6" ht="15">
      <c r="A1155" s="225" t="s">
        <v>1759</v>
      </c>
      <c r="B1155" s="223" t="s">
        <v>1760</v>
      </c>
      <c r="C1155" s="220" t="s">
        <v>6583</v>
      </c>
      <c r="D1155" s="221">
        <v>62.66</v>
      </c>
      <c r="E1155" s="221"/>
      <c r="F1155" s="221">
        <v>62.66</v>
      </c>
    </row>
    <row r="1156" spans="1:6" ht="15">
      <c r="A1156" s="225" t="s">
        <v>1761</v>
      </c>
      <c r="B1156" s="223" t="s">
        <v>1762</v>
      </c>
      <c r="C1156" s="220" t="s">
        <v>7546</v>
      </c>
      <c r="D1156" s="221"/>
      <c r="E1156" s="221">
        <v>8.19</v>
      </c>
      <c r="F1156" s="221">
        <v>8.19</v>
      </c>
    </row>
    <row r="1157" spans="1:6" ht="15">
      <c r="A1157" s="225" t="s">
        <v>1763</v>
      </c>
      <c r="B1157" s="223" t="s">
        <v>1764</v>
      </c>
      <c r="C1157" s="220" t="s">
        <v>7546</v>
      </c>
      <c r="D1157" s="221">
        <v>12.32</v>
      </c>
      <c r="E1157" s="221">
        <v>8.82</v>
      </c>
      <c r="F1157" s="221">
        <v>21.14</v>
      </c>
    </row>
    <row r="1158" spans="1:6" ht="15">
      <c r="A1158" s="225" t="s">
        <v>1765</v>
      </c>
      <c r="B1158" s="223" t="s">
        <v>1766</v>
      </c>
      <c r="C1158" s="220" t="s">
        <v>7546</v>
      </c>
      <c r="D1158" s="221">
        <v>13.17</v>
      </c>
      <c r="E1158" s="221">
        <v>8.82</v>
      </c>
      <c r="F1158" s="221">
        <v>21.99</v>
      </c>
    </row>
    <row r="1159" spans="1:6" ht="15">
      <c r="A1159" s="225" t="s">
        <v>1767</v>
      </c>
      <c r="B1159" s="223" t="s">
        <v>1768</v>
      </c>
      <c r="C1159" s="220" t="s">
        <v>6583</v>
      </c>
      <c r="D1159" s="221">
        <v>54.32</v>
      </c>
      <c r="E1159" s="221">
        <v>2.25</v>
      </c>
      <c r="F1159" s="221">
        <v>56.57</v>
      </c>
    </row>
    <row r="1160" spans="1:6" ht="15">
      <c r="A1160" s="225" t="s">
        <v>1769</v>
      </c>
      <c r="B1160" s="223" t="s">
        <v>1770</v>
      </c>
      <c r="C1160" s="220" t="s">
        <v>7546</v>
      </c>
      <c r="D1160" s="221">
        <v>12.93</v>
      </c>
      <c r="E1160" s="221">
        <v>1.13</v>
      </c>
      <c r="F1160" s="221">
        <v>14.06</v>
      </c>
    </row>
    <row r="1161" spans="1:6" ht="15">
      <c r="A1161" s="225" t="s">
        <v>7308</v>
      </c>
      <c r="B1161" s="223" t="s">
        <v>7309</v>
      </c>
      <c r="C1161" s="220" t="s">
        <v>7546</v>
      </c>
      <c r="D1161" s="221">
        <v>32.23</v>
      </c>
      <c r="E1161" s="221">
        <v>4.83</v>
      </c>
      <c r="F1161" s="221">
        <v>37.06</v>
      </c>
    </row>
    <row r="1162" spans="1:6" ht="15">
      <c r="A1162" s="225" t="s">
        <v>1771</v>
      </c>
      <c r="B1162" s="223" t="s">
        <v>7770</v>
      </c>
      <c r="C1162" s="220"/>
      <c r="D1162" s="221"/>
      <c r="E1162" s="221"/>
      <c r="F1162" s="221"/>
    </row>
    <row r="1163" spans="1:6" ht="15">
      <c r="A1163" s="225" t="s">
        <v>1772</v>
      </c>
      <c r="B1163" s="223" t="s">
        <v>7771</v>
      </c>
      <c r="C1163" s="220"/>
      <c r="D1163" s="221"/>
      <c r="E1163" s="221"/>
      <c r="F1163" s="221"/>
    </row>
    <row r="1164" spans="1:6" ht="15">
      <c r="A1164" s="225" t="s">
        <v>1773</v>
      </c>
      <c r="B1164" s="223" t="s">
        <v>1774</v>
      </c>
      <c r="C1164" s="220" t="s">
        <v>7543</v>
      </c>
      <c r="D1164" s="221">
        <v>45.7</v>
      </c>
      <c r="E1164" s="221">
        <v>19.29</v>
      </c>
      <c r="F1164" s="221">
        <v>64.99</v>
      </c>
    </row>
    <row r="1165" spans="1:6" ht="15">
      <c r="A1165" s="225" t="s">
        <v>1775</v>
      </c>
      <c r="B1165" s="223" t="s">
        <v>1776</v>
      </c>
      <c r="C1165" s="220" t="s">
        <v>7543</v>
      </c>
      <c r="D1165" s="221">
        <v>84.32</v>
      </c>
      <c r="E1165" s="221">
        <v>38.59</v>
      </c>
      <c r="F1165" s="221">
        <v>122.91</v>
      </c>
    </row>
    <row r="1166" spans="1:6" ht="15">
      <c r="A1166" s="225" t="s">
        <v>1777</v>
      </c>
      <c r="B1166" s="223" t="s">
        <v>1778</v>
      </c>
      <c r="C1166" s="220" t="s">
        <v>7543</v>
      </c>
      <c r="D1166" s="221">
        <v>110.14</v>
      </c>
      <c r="E1166" s="221">
        <v>41.81</v>
      </c>
      <c r="F1166" s="221">
        <v>151.95</v>
      </c>
    </row>
    <row r="1167" spans="1:6" ht="15">
      <c r="A1167" s="225" t="s">
        <v>1779</v>
      </c>
      <c r="B1167" s="223" t="s">
        <v>6758</v>
      </c>
      <c r="C1167" s="220" t="s">
        <v>7546</v>
      </c>
      <c r="D1167" s="221">
        <v>18.22</v>
      </c>
      <c r="E1167" s="221">
        <v>12.87</v>
      </c>
      <c r="F1167" s="221">
        <v>31.09</v>
      </c>
    </row>
    <row r="1168" spans="1:6" ht="15">
      <c r="A1168" s="225" t="s">
        <v>1780</v>
      </c>
      <c r="B1168" s="223" t="s">
        <v>1781</v>
      </c>
      <c r="C1168" s="220" t="s">
        <v>7543</v>
      </c>
      <c r="D1168" s="221">
        <v>152.99</v>
      </c>
      <c r="E1168" s="221">
        <v>38.59</v>
      </c>
      <c r="F1168" s="221">
        <v>191.58</v>
      </c>
    </row>
    <row r="1169" spans="1:6" ht="15">
      <c r="A1169" s="225" t="s">
        <v>1782</v>
      </c>
      <c r="B1169" s="223" t="s">
        <v>1783</v>
      </c>
      <c r="C1169" s="220" t="s">
        <v>7543</v>
      </c>
      <c r="D1169" s="221">
        <v>117.33</v>
      </c>
      <c r="E1169" s="221">
        <v>19.29</v>
      </c>
      <c r="F1169" s="221">
        <v>136.62</v>
      </c>
    </row>
    <row r="1170" spans="1:6" ht="15">
      <c r="A1170" s="225" t="s">
        <v>1784</v>
      </c>
      <c r="B1170" s="223" t="s">
        <v>7772</v>
      </c>
      <c r="C1170" s="220"/>
      <c r="D1170" s="221"/>
      <c r="E1170" s="221"/>
      <c r="F1170" s="221"/>
    </row>
    <row r="1171" spans="1:6" ht="15">
      <c r="A1171" s="225" t="s">
        <v>1785</v>
      </c>
      <c r="B1171" s="223" t="s">
        <v>1786</v>
      </c>
      <c r="C1171" s="220" t="s">
        <v>7543</v>
      </c>
      <c r="D1171" s="221">
        <v>66.02</v>
      </c>
      <c r="E1171" s="221"/>
      <c r="F1171" s="221">
        <v>66.02</v>
      </c>
    </row>
    <row r="1172" spans="1:6" ht="15">
      <c r="A1172" s="225" t="s">
        <v>1787</v>
      </c>
      <c r="B1172" s="223" t="s">
        <v>6759</v>
      </c>
      <c r="C1172" s="220" t="s">
        <v>7543</v>
      </c>
      <c r="D1172" s="221">
        <v>78.42</v>
      </c>
      <c r="E1172" s="221"/>
      <c r="F1172" s="221">
        <v>78.42</v>
      </c>
    </row>
    <row r="1173" spans="1:6" ht="27.75">
      <c r="A1173" s="225" t="s">
        <v>1788</v>
      </c>
      <c r="B1173" s="223" t="s">
        <v>6760</v>
      </c>
      <c r="C1173" s="220" t="s">
        <v>7543</v>
      </c>
      <c r="D1173" s="221">
        <v>94.83</v>
      </c>
      <c r="E1173" s="221"/>
      <c r="F1173" s="221">
        <v>94.83</v>
      </c>
    </row>
    <row r="1174" spans="1:6" ht="15">
      <c r="A1174" s="225" t="s">
        <v>1789</v>
      </c>
      <c r="B1174" s="223" t="s">
        <v>6761</v>
      </c>
      <c r="C1174" s="220" t="s">
        <v>7543</v>
      </c>
      <c r="D1174" s="221">
        <v>84.99</v>
      </c>
      <c r="E1174" s="221"/>
      <c r="F1174" s="221">
        <v>84.99</v>
      </c>
    </row>
    <row r="1175" spans="1:6" ht="15">
      <c r="A1175" s="225" t="s">
        <v>1790</v>
      </c>
      <c r="B1175" s="223" t="s">
        <v>7773</v>
      </c>
      <c r="C1175" s="220"/>
      <c r="D1175" s="221"/>
      <c r="E1175" s="221"/>
      <c r="F1175" s="221"/>
    </row>
    <row r="1176" spans="1:6" ht="15">
      <c r="A1176" s="225" t="s">
        <v>1791</v>
      </c>
      <c r="B1176" s="223" t="s">
        <v>1792</v>
      </c>
      <c r="C1176" s="220" t="s">
        <v>7543</v>
      </c>
      <c r="D1176" s="221">
        <v>90.22</v>
      </c>
      <c r="E1176" s="221"/>
      <c r="F1176" s="221">
        <v>90.22</v>
      </c>
    </row>
    <row r="1177" spans="1:6" ht="15">
      <c r="A1177" s="225" t="s">
        <v>1793</v>
      </c>
      <c r="B1177" s="223" t="s">
        <v>1794</v>
      </c>
      <c r="C1177" s="220" t="s">
        <v>7543</v>
      </c>
      <c r="D1177" s="221">
        <v>116.75</v>
      </c>
      <c r="E1177" s="221"/>
      <c r="F1177" s="221">
        <v>116.75</v>
      </c>
    </row>
    <row r="1178" spans="1:6" ht="15">
      <c r="A1178" s="225" t="s">
        <v>1795</v>
      </c>
      <c r="B1178" s="223" t="s">
        <v>6762</v>
      </c>
      <c r="C1178" s="220" t="s">
        <v>7543</v>
      </c>
      <c r="D1178" s="221">
        <v>92.81</v>
      </c>
      <c r="E1178" s="221"/>
      <c r="F1178" s="221">
        <v>92.81</v>
      </c>
    </row>
    <row r="1179" spans="1:6" ht="15">
      <c r="A1179" s="225" t="s">
        <v>1796</v>
      </c>
      <c r="B1179" s="223" t="s">
        <v>1797</v>
      </c>
      <c r="C1179" s="220" t="s">
        <v>7543</v>
      </c>
      <c r="D1179" s="221">
        <v>92.55</v>
      </c>
      <c r="E1179" s="221"/>
      <c r="F1179" s="221">
        <v>92.55</v>
      </c>
    </row>
    <row r="1180" spans="1:6" ht="15">
      <c r="A1180" s="225" t="s">
        <v>1798</v>
      </c>
      <c r="B1180" s="223" t="s">
        <v>1799</v>
      </c>
      <c r="C1180" s="220" t="s">
        <v>7543</v>
      </c>
      <c r="D1180" s="221">
        <v>70.02</v>
      </c>
      <c r="E1180" s="221"/>
      <c r="F1180" s="221">
        <v>70.02</v>
      </c>
    </row>
    <row r="1181" spans="1:6" ht="15">
      <c r="A1181" s="225" t="s">
        <v>1800</v>
      </c>
      <c r="B1181" s="223" t="s">
        <v>6763</v>
      </c>
      <c r="C1181" s="220" t="s">
        <v>7543</v>
      </c>
      <c r="D1181" s="221">
        <v>186.91</v>
      </c>
      <c r="E1181" s="221"/>
      <c r="F1181" s="221">
        <v>186.91</v>
      </c>
    </row>
    <row r="1182" spans="1:6" ht="15">
      <c r="A1182" s="225" t="s">
        <v>1801</v>
      </c>
      <c r="B1182" s="223" t="s">
        <v>6764</v>
      </c>
      <c r="C1182" s="220" t="s">
        <v>7543</v>
      </c>
      <c r="D1182" s="221">
        <v>127.19</v>
      </c>
      <c r="E1182" s="221"/>
      <c r="F1182" s="221">
        <v>127.19</v>
      </c>
    </row>
    <row r="1183" spans="1:6" ht="15">
      <c r="A1183" s="225" t="s">
        <v>1802</v>
      </c>
      <c r="B1183" s="223" t="s">
        <v>7774</v>
      </c>
      <c r="C1183" s="220"/>
      <c r="D1183" s="221"/>
      <c r="E1183" s="221"/>
      <c r="F1183" s="221"/>
    </row>
    <row r="1184" spans="1:6" ht="15">
      <c r="A1184" s="225" t="s">
        <v>1803</v>
      </c>
      <c r="B1184" s="223" t="s">
        <v>6765</v>
      </c>
      <c r="C1184" s="220" t="s">
        <v>7543</v>
      </c>
      <c r="D1184" s="221">
        <v>785.83</v>
      </c>
      <c r="E1184" s="221"/>
      <c r="F1184" s="221">
        <v>785.83</v>
      </c>
    </row>
    <row r="1185" spans="1:6" ht="15">
      <c r="A1185" s="225" t="s">
        <v>7775</v>
      </c>
      <c r="B1185" s="223" t="s">
        <v>7776</v>
      </c>
      <c r="C1185" s="220" t="s">
        <v>7543</v>
      </c>
      <c r="D1185" s="221">
        <v>330</v>
      </c>
      <c r="E1185" s="221"/>
      <c r="F1185" s="221">
        <v>330</v>
      </c>
    </row>
    <row r="1186" spans="1:6" ht="15">
      <c r="A1186" s="225" t="s">
        <v>1804</v>
      </c>
      <c r="B1186" s="223" t="s">
        <v>7777</v>
      </c>
      <c r="C1186" s="220"/>
      <c r="D1186" s="221"/>
      <c r="E1186" s="221"/>
      <c r="F1186" s="221"/>
    </row>
    <row r="1187" spans="1:6" ht="15">
      <c r="A1187" s="225" t="s">
        <v>1805</v>
      </c>
      <c r="B1187" s="223" t="s">
        <v>1806</v>
      </c>
      <c r="C1187" s="220" t="s">
        <v>7543</v>
      </c>
      <c r="D1187" s="221">
        <v>321.16</v>
      </c>
      <c r="E1187" s="221">
        <v>94.66</v>
      </c>
      <c r="F1187" s="221">
        <v>415.82</v>
      </c>
    </row>
    <row r="1188" spans="1:6" ht="15">
      <c r="A1188" s="225" t="s">
        <v>1807</v>
      </c>
      <c r="B1188" s="223" t="s">
        <v>1808</v>
      </c>
      <c r="C1188" s="220" t="s">
        <v>7543</v>
      </c>
      <c r="D1188" s="221">
        <v>724.85</v>
      </c>
      <c r="E1188" s="221"/>
      <c r="F1188" s="221">
        <v>724.85</v>
      </c>
    </row>
    <row r="1189" spans="1:6" ht="15">
      <c r="A1189" s="225" t="s">
        <v>1809</v>
      </c>
      <c r="B1189" s="223" t="s">
        <v>1810</v>
      </c>
      <c r="C1189" s="220" t="s">
        <v>7543</v>
      </c>
      <c r="D1189" s="221">
        <v>1212.98</v>
      </c>
      <c r="E1189" s="221"/>
      <c r="F1189" s="221">
        <v>1212.98</v>
      </c>
    </row>
    <row r="1190" spans="1:6" ht="15">
      <c r="A1190" s="225" t="s">
        <v>1811</v>
      </c>
      <c r="B1190" s="223" t="s">
        <v>1812</v>
      </c>
      <c r="C1190" s="220" t="s">
        <v>7543</v>
      </c>
      <c r="D1190" s="221">
        <v>518.9</v>
      </c>
      <c r="E1190" s="221"/>
      <c r="F1190" s="221">
        <v>518.9</v>
      </c>
    </row>
    <row r="1191" spans="1:6" ht="15">
      <c r="A1191" s="225" t="s">
        <v>1813</v>
      </c>
      <c r="B1191" s="223" t="s">
        <v>1814</v>
      </c>
      <c r="C1191" s="220" t="s">
        <v>7543</v>
      </c>
      <c r="D1191" s="221">
        <v>776.4</v>
      </c>
      <c r="E1191" s="221"/>
      <c r="F1191" s="221">
        <v>776.4</v>
      </c>
    </row>
    <row r="1192" spans="1:6" ht="15">
      <c r="A1192" s="225" t="s">
        <v>1815</v>
      </c>
      <c r="B1192" s="223" t="s">
        <v>1816</v>
      </c>
      <c r="C1192" s="220" t="s">
        <v>7543</v>
      </c>
      <c r="D1192" s="221">
        <v>659.92</v>
      </c>
      <c r="E1192" s="221"/>
      <c r="F1192" s="221">
        <v>659.92</v>
      </c>
    </row>
    <row r="1193" spans="1:6" ht="15">
      <c r="A1193" s="225" t="s">
        <v>1817</v>
      </c>
      <c r="B1193" s="223" t="s">
        <v>7778</v>
      </c>
      <c r="C1193" s="220"/>
      <c r="D1193" s="221"/>
      <c r="E1193" s="221"/>
      <c r="F1193" s="221"/>
    </row>
    <row r="1194" spans="1:6" ht="15">
      <c r="A1194" s="225" t="s">
        <v>7310</v>
      </c>
      <c r="B1194" s="223" t="s">
        <v>7311</v>
      </c>
      <c r="C1194" s="220" t="s">
        <v>7543</v>
      </c>
      <c r="D1194" s="221">
        <v>53.82</v>
      </c>
      <c r="E1194" s="221"/>
      <c r="F1194" s="221">
        <v>53.82</v>
      </c>
    </row>
    <row r="1195" spans="1:6" ht="15">
      <c r="A1195" s="225" t="s">
        <v>1818</v>
      </c>
      <c r="B1195" s="223" t="s">
        <v>1819</v>
      </c>
      <c r="C1195" s="220" t="s">
        <v>7543</v>
      </c>
      <c r="D1195" s="221">
        <v>1.33</v>
      </c>
      <c r="E1195" s="221">
        <v>9.65</v>
      </c>
      <c r="F1195" s="221">
        <v>10.98</v>
      </c>
    </row>
    <row r="1196" spans="1:6" ht="15">
      <c r="A1196" s="225" t="s">
        <v>1820</v>
      </c>
      <c r="B1196" s="223" t="s">
        <v>1821</v>
      </c>
      <c r="C1196" s="220" t="s">
        <v>7543</v>
      </c>
      <c r="D1196" s="221"/>
      <c r="E1196" s="221">
        <v>4.83</v>
      </c>
      <c r="F1196" s="221">
        <v>4.83</v>
      </c>
    </row>
    <row r="1197" spans="1:6" ht="15">
      <c r="A1197" s="225" t="s">
        <v>1822</v>
      </c>
      <c r="B1197" s="223" t="s">
        <v>1823</v>
      </c>
      <c r="C1197" s="220" t="s">
        <v>7546</v>
      </c>
      <c r="D1197" s="221">
        <v>14.24</v>
      </c>
      <c r="E1197" s="221"/>
      <c r="F1197" s="221">
        <v>14.24</v>
      </c>
    </row>
    <row r="1198" spans="1:6" ht="15">
      <c r="A1198" s="225" t="s">
        <v>1824</v>
      </c>
      <c r="B1198" s="223" t="s">
        <v>1825</v>
      </c>
      <c r="C1198" s="220" t="s">
        <v>6583</v>
      </c>
      <c r="D1198" s="221">
        <v>18.29</v>
      </c>
      <c r="E1198" s="221"/>
      <c r="F1198" s="221">
        <v>18.29</v>
      </c>
    </row>
    <row r="1199" spans="1:6" ht="15">
      <c r="A1199" s="225" t="s">
        <v>1826</v>
      </c>
      <c r="B1199" s="223" t="s">
        <v>7779</v>
      </c>
      <c r="C1199" s="220"/>
      <c r="D1199" s="221"/>
      <c r="E1199" s="221"/>
      <c r="F1199" s="221"/>
    </row>
    <row r="1200" spans="1:6" ht="15">
      <c r="A1200" s="225" t="s">
        <v>1827</v>
      </c>
      <c r="B1200" s="223" t="s">
        <v>7780</v>
      </c>
      <c r="C1200" s="220"/>
      <c r="D1200" s="221"/>
      <c r="E1200" s="221"/>
      <c r="F1200" s="221"/>
    </row>
    <row r="1201" spans="1:6" ht="15">
      <c r="A1201" s="225" t="s">
        <v>1828</v>
      </c>
      <c r="B1201" s="223" t="s">
        <v>7312</v>
      </c>
      <c r="C1201" s="220" t="s">
        <v>7543</v>
      </c>
      <c r="D1201" s="221">
        <v>956.41</v>
      </c>
      <c r="E1201" s="221">
        <v>42.12</v>
      </c>
      <c r="F1201" s="221">
        <v>998.53</v>
      </c>
    </row>
    <row r="1202" spans="1:6" ht="15">
      <c r="A1202" s="225" t="s">
        <v>1829</v>
      </c>
      <c r="B1202" s="223" t="s">
        <v>1830</v>
      </c>
      <c r="C1202" s="220" t="s">
        <v>7543</v>
      </c>
      <c r="D1202" s="221">
        <v>841.41</v>
      </c>
      <c r="E1202" s="221">
        <v>42.12</v>
      </c>
      <c r="F1202" s="221">
        <v>883.53</v>
      </c>
    </row>
    <row r="1203" spans="1:6" ht="15">
      <c r="A1203" s="225" t="s">
        <v>1831</v>
      </c>
      <c r="B1203" s="223" t="s">
        <v>7781</v>
      </c>
      <c r="C1203" s="220"/>
      <c r="D1203" s="221"/>
      <c r="E1203" s="221"/>
      <c r="F1203" s="221"/>
    </row>
    <row r="1204" spans="1:6" ht="15">
      <c r="A1204" s="225" t="s">
        <v>1832</v>
      </c>
      <c r="B1204" s="223" t="s">
        <v>1833</v>
      </c>
      <c r="C1204" s="220" t="s">
        <v>7543</v>
      </c>
      <c r="D1204" s="221">
        <v>666</v>
      </c>
      <c r="E1204" s="221">
        <v>44.37</v>
      </c>
      <c r="F1204" s="221">
        <v>710.37</v>
      </c>
    </row>
    <row r="1205" spans="1:6" ht="15">
      <c r="A1205" s="225" t="s">
        <v>1834</v>
      </c>
      <c r="B1205" s="223" t="s">
        <v>1835</v>
      </c>
      <c r="C1205" s="220" t="s">
        <v>6583</v>
      </c>
      <c r="D1205" s="221">
        <v>1146.43</v>
      </c>
      <c r="E1205" s="221">
        <v>90.05</v>
      </c>
      <c r="F1205" s="221">
        <v>1236.48</v>
      </c>
    </row>
    <row r="1206" spans="1:6" ht="15">
      <c r="A1206" s="225" t="s">
        <v>1836</v>
      </c>
      <c r="B1206" s="223" t="s">
        <v>1837</v>
      </c>
      <c r="C1206" s="220" t="s">
        <v>6583</v>
      </c>
      <c r="D1206" s="221">
        <v>1267.72</v>
      </c>
      <c r="E1206" s="221">
        <v>90.05</v>
      </c>
      <c r="F1206" s="221">
        <v>1357.77</v>
      </c>
    </row>
    <row r="1207" spans="1:6" ht="15">
      <c r="A1207" s="225" t="s">
        <v>1838</v>
      </c>
      <c r="B1207" s="223" t="s">
        <v>1839</v>
      </c>
      <c r="C1207" s="220" t="s">
        <v>6583</v>
      </c>
      <c r="D1207" s="221">
        <v>1391.61</v>
      </c>
      <c r="E1207" s="221">
        <v>90.05</v>
      </c>
      <c r="F1207" s="221">
        <v>1481.66</v>
      </c>
    </row>
    <row r="1208" spans="1:6" ht="15">
      <c r="A1208" s="225" t="s">
        <v>1840</v>
      </c>
      <c r="B1208" s="223" t="s">
        <v>1841</v>
      </c>
      <c r="C1208" s="220" t="s">
        <v>6583</v>
      </c>
      <c r="D1208" s="221">
        <v>2022.49</v>
      </c>
      <c r="E1208" s="221">
        <v>112.56</v>
      </c>
      <c r="F1208" s="221">
        <v>2135.05</v>
      </c>
    </row>
    <row r="1209" spans="1:6" ht="15">
      <c r="A1209" s="225" t="s">
        <v>1842</v>
      </c>
      <c r="B1209" s="223" t="s">
        <v>7782</v>
      </c>
      <c r="C1209" s="220"/>
      <c r="D1209" s="221"/>
      <c r="E1209" s="221"/>
      <c r="F1209" s="221"/>
    </row>
    <row r="1210" spans="1:6" ht="15">
      <c r="A1210" s="225" t="s">
        <v>1843</v>
      </c>
      <c r="B1210" s="223" t="s">
        <v>1844</v>
      </c>
      <c r="C1210" s="220" t="s">
        <v>6583</v>
      </c>
      <c r="D1210" s="221">
        <v>1100.99</v>
      </c>
      <c r="E1210" s="221">
        <v>45.03</v>
      </c>
      <c r="F1210" s="221">
        <v>1146.02</v>
      </c>
    </row>
    <row r="1211" spans="1:6" ht="15">
      <c r="A1211" s="225" t="s">
        <v>1845</v>
      </c>
      <c r="B1211" s="223" t="s">
        <v>1846</v>
      </c>
      <c r="C1211" s="220" t="s">
        <v>6583</v>
      </c>
      <c r="D1211" s="221">
        <v>946.47</v>
      </c>
      <c r="E1211" s="221">
        <v>45.03</v>
      </c>
      <c r="F1211" s="221">
        <v>991.5</v>
      </c>
    </row>
    <row r="1212" spans="1:6" ht="27.75">
      <c r="A1212" s="225" t="s">
        <v>1847</v>
      </c>
      <c r="B1212" s="223" t="s">
        <v>1848</v>
      </c>
      <c r="C1212" s="220" t="s">
        <v>6583</v>
      </c>
      <c r="D1212" s="221">
        <v>1119.82</v>
      </c>
      <c r="E1212" s="221">
        <v>90.05</v>
      </c>
      <c r="F1212" s="221">
        <v>1209.87</v>
      </c>
    </row>
    <row r="1213" spans="1:6" ht="27.75">
      <c r="A1213" s="225" t="s">
        <v>1849</v>
      </c>
      <c r="B1213" s="223" t="s">
        <v>1850</v>
      </c>
      <c r="C1213" s="220" t="s">
        <v>6583</v>
      </c>
      <c r="D1213" s="221">
        <v>1221.26</v>
      </c>
      <c r="E1213" s="221">
        <v>90.05</v>
      </c>
      <c r="F1213" s="221">
        <v>1311.31</v>
      </c>
    </row>
    <row r="1214" spans="1:6" ht="27.75">
      <c r="A1214" s="225" t="s">
        <v>1851</v>
      </c>
      <c r="B1214" s="223" t="s">
        <v>1852</v>
      </c>
      <c r="C1214" s="220" t="s">
        <v>6583</v>
      </c>
      <c r="D1214" s="221">
        <v>1251.88</v>
      </c>
      <c r="E1214" s="221">
        <v>90.05</v>
      </c>
      <c r="F1214" s="221">
        <v>1341.93</v>
      </c>
    </row>
    <row r="1215" spans="1:6" ht="27.75">
      <c r="A1215" s="225" t="s">
        <v>1853</v>
      </c>
      <c r="B1215" s="223" t="s">
        <v>1854</v>
      </c>
      <c r="C1215" s="220" t="s">
        <v>6583</v>
      </c>
      <c r="D1215" s="221">
        <v>1963.59</v>
      </c>
      <c r="E1215" s="221">
        <v>112.56</v>
      </c>
      <c r="F1215" s="221">
        <v>2076.15</v>
      </c>
    </row>
    <row r="1216" spans="1:6" ht="27.75">
      <c r="A1216" s="225" t="s">
        <v>1855</v>
      </c>
      <c r="B1216" s="223" t="s">
        <v>1856</v>
      </c>
      <c r="C1216" s="220" t="s">
        <v>6583</v>
      </c>
      <c r="D1216" s="221">
        <v>2082.2</v>
      </c>
      <c r="E1216" s="221">
        <v>112.56</v>
      </c>
      <c r="F1216" s="221">
        <v>2194.76</v>
      </c>
    </row>
    <row r="1217" spans="1:6" ht="27.75">
      <c r="A1217" s="225" t="s">
        <v>1857</v>
      </c>
      <c r="B1217" s="223" t="s">
        <v>1858</v>
      </c>
      <c r="C1217" s="220" t="s">
        <v>6583</v>
      </c>
      <c r="D1217" s="221">
        <v>3787.99</v>
      </c>
      <c r="E1217" s="221">
        <v>128.64</v>
      </c>
      <c r="F1217" s="221">
        <v>3916.63</v>
      </c>
    </row>
    <row r="1218" spans="1:6" ht="27.75">
      <c r="A1218" s="225" t="s">
        <v>1859</v>
      </c>
      <c r="B1218" s="223" t="s">
        <v>1860</v>
      </c>
      <c r="C1218" s="220" t="s">
        <v>6583</v>
      </c>
      <c r="D1218" s="221">
        <v>900.52</v>
      </c>
      <c r="E1218" s="221">
        <v>11.25</v>
      </c>
      <c r="F1218" s="221">
        <v>911.77</v>
      </c>
    </row>
    <row r="1219" spans="1:6" ht="15">
      <c r="A1219" s="225" t="s">
        <v>1861</v>
      </c>
      <c r="B1219" s="223" t="s">
        <v>1862</v>
      </c>
      <c r="C1219" s="220" t="s">
        <v>6583</v>
      </c>
      <c r="D1219" s="221">
        <v>1349.83</v>
      </c>
      <c r="E1219" s="221">
        <v>86.84</v>
      </c>
      <c r="F1219" s="221">
        <v>1436.67</v>
      </c>
    </row>
    <row r="1220" spans="1:6" ht="15">
      <c r="A1220" s="225" t="s">
        <v>1863</v>
      </c>
      <c r="B1220" s="223" t="s">
        <v>1864</v>
      </c>
      <c r="C1220" s="220" t="s">
        <v>6583</v>
      </c>
      <c r="D1220" s="221">
        <v>1402.91</v>
      </c>
      <c r="E1220" s="221">
        <v>83.62</v>
      </c>
      <c r="F1220" s="221">
        <v>1486.53</v>
      </c>
    </row>
    <row r="1221" spans="1:6" ht="15">
      <c r="A1221" s="225" t="s">
        <v>1865</v>
      </c>
      <c r="B1221" s="223" t="s">
        <v>1866</v>
      </c>
      <c r="C1221" s="220" t="s">
        <v>6583</v>
      </c>
      <c r="D1221" s="221">
        <v>1527.57</v>
      </c>
      <c r="E1221" s="221">
        <v>83.62</v>
      </c>
      <c r="F1221" s="221">
        <v>1611.19</v>
      </c>
    </row>
    <row r="1222" spans="1:6" ht="15">
      <c r="A1222" s="225" t="s">
        <v>1867</v>
      </c>
      <c r="B1222" s="223" t="s">
        <v>1868</v>
      </c>
      <c r="C1222" s="220" t="s">
        <v>6583</v>
      </c>
      <c r="D1222" s="221">
        <v>1558.19</v>
      </c>
      <c r="E1222" s="221">
        <v>83.62</v>
      </c>
      <c r="F1222" s="221">
        <v>1641.81</v>
      </c>
    </row>
    <row r="1223" spans="1:6" ht="15">
      <c r="A1223" s="225" t="s">
        <v>1869</v>
      </c>
      <c r="B1223" s="223" t="s">
        <v>1870</v>
      </c>
      <c r="C1223" s="220" t="s">
        <v>6583</v>
      </c>
      <c r="D1223" s="221">
        <v>2196.62</v>
      </c>
      <c r="E1223" s="221">
        <v>109.34</v>
      </c>
      <c r="F1223" s="221">
        <v>2305.96</v>
      </c>
    </row>
    <row r="1224" spans="1:6" ht="15">
      <c r="A1224" s="225" t="s">
        <v>1871</v>
      </c>
      <c r="B1224" s="223" t="s">
        <v>7783</v>
      </c>
      <c r="C1224" s="220"/>
      <c r="D1224" s="221"/>
      <c r="E1224" s="221"/>
      <c r="F1224" s="221"/>
    </row>
    <row r="1225" spans="1:6" ht="15">
      <c r="A1225" s="225" t="s">
        <v>1872</v>
      </c>
      <c r="B1225" s="223" t="s">
        <v>1873</v>
      </c>
      <c r="C1225" s="220" t="s">
        <v>7543</v>
      </c>
      <c r="D1225" s="221">
        <v>124.71</v>
      </c>
      <c r="E1225" s="221">
        <v>32.16</v>
      </c>
      <c r="F1225" s="221">
        <v>156.87</v>
      </c>
    </row>
    <row r="1226" spans="1:6" ht="15">
      <c r="A1226" s="225" t="s">
        <v>1874</v>
      </c>
      <c r="B1226" s="223" t="s">
        <v>6766</v>
      </c>
      <c r="C1226" s="220" t="s">
        <v>7546</v>
      </c>
      <c r="D1226" s="221">
        <v>10.46</v>
      </c>
      <c r="E1226" s="221">
        <v>6.43</v>
      </c>
      <c r="F1226" s="221">
        <v>16.89</v>
      </c>
    </row>
    <row r="1227" spans="1:6" ht="27.75">
      <c r="A1227" s="225" t="s">
        <v>1875</v>
      </c>
      <c r="B1227" s="223" t="s">
        <v>1876</v>
      </c>
      <c r="C1227" s="220" t="s">
        <v>7546</v>
      </c>
      <c r="D1227" s="221">
        <v>93.39</v>
      </c>
      <c r="E1227" s="221">
        <v>64.32</v>
      </c>
      <c r="F1227" s="221">
        <v>157.71</v>
      </c>
    </row>
    <row r="1228" spans="1:6" ht="27.75">
      <c r="A1228" s="225" t="s">
        <v>1877</v>
      </c>
      <c r="B1228" s="223" t="s">
        <v>1878</v>
      </c>
      <c r="C1228" s="220" t="s">
        <v>7543</v>
      </c>
      <c r="D1228" s="221">
        <v>1896.65</v>
      </c>
      <c r="E1228" s="221"/>
      <c r="F1228" s="221">
        <v>1896.65</v>
      </c>
    </row>
    <row r="1229" spans="1:6" ht="15">
      <c r="A1229" s="225" t="s">
        <v>1879</v>
      </c>
      <c r="B1229" s="223" t="s">
        <v>1880</v>
      </c>
      <c r="C1229" s="220" t="s">
        <v>7543</v>
      </c>
      <c r="D1229" s="221">
        <v>734.25</v>
      </c>
      <c r="E1229" s="221"/>
      <c r="F1229" s="221">
        <v>734.25</v>
      </c>
    </row>
    <row r="1230" spans="1:6" ht="15">
      <c r="A1230" s="225" t="s">
        <v>1881</v>
      </c>
      <c r="B1230" s="223" t="s">
        <v>6767</v>
      </c>
      <c r="C1230" s="220" t="s">
        <v>7543</v>
      </c>
      <c r="D1230" s="221">
        <v>569.97</v>
      </c>
      <c r="E1230" s="221">
        <v>12.87</v>
      </c>
      <c r="F1230" s="221">
        <v>582.84</v>
      </c>
    </row>
    <row r="1231" spans="1:6" ht="27.75">
      <c r="A1231" s="225" t="s">
        <v>1882</v>
      </c>
      <c r="B1231" s="223" t="s">
        <v>1883</v>
      </c>
      <c r="C1231" s="220" t="s">
        <v>7543</v>
      </c>
      <c r="D1231" s="221">
        <v>1452.01</v>
      </c>
      <c r="E1231" s="221"/>
      <c r="F1231" s="221">
        <v>1452.01</v>
      </c>
    </row>
    <row r="1232" spans="1:6" ht="15">
      <c r="A1232" s="225" t="s">
        <v>1884</v>
      </c>
      <c r="B1232" s="223" t="s">
        <v>1885</v>
      </c>
      <c r="C1232" s="220" t="s">
        <v>7543</v>
      </c>
      <c r="D1232" s="221">
        <v>213.95</v>
      </c>
      <c r="E1232" s="221">
        <v>32.16</v>
      </c>
      <c r="F1232" s="221">
        <v>246.11</v>
      </c>
    </row>
    <row r="1233" spans="1:6" ht="15">
      <c r="A1233" s="225" t="s">
        <v>1886</v>
      </c>
      <c r="B1233" s="223" t="s">
        <v>1887</v>
      </c>
      <c r="C1233" s="220" t="s">
        <v>7553</v>
      </c>
      <c r="D1233" s="221">
        <v>1013.52</v>
      </c>
      <c r="E1233" s="221">
        <v>138.29</v>
      </c>
      <c r="F1233" s="221">
        <v>1151.81</v>
      </c>
    </row>
    <row r="1234" spans="1:6" ht="15">
      <c r="A1234" s="225" t="s">
        <v>1888</v>
      </c>
      <c r="B1234" s="223" t="s">
        <v>1889</v>
      </c>
      <c r="C1234" s="220" t="s">
        <v>7543</v>
      </c>
      <c r="D1234" s="221">
        <v>213.48</v>
      </c>
      <c r="E1234" s="221">
        <v>6.31</v>
      </c>
      <c r="F1234" s="221">
        <v>219.79</v>
      </c>
    </row>
    <row r="1235" spans="1:6" ht="27.75">
      <c r="A1235" s="225" t="s">
        <v>1890</v>
      </c>
      <c r="B1235" s="223" t="s">
        <v>1891</v>
      </c>
      <c r="C1235" s="220" t="s">
        <v>7543</v>
      </c>
      <c r="D1235" s="221">
        <v>1814.49</v>
      </c>
      <c r="E1235" s="221"/>
      <c r="F1235" s="221">
        <v>1814.49</v>
      </c>
    </row>
    <row r="1236" spans="1:6" ht="27.75">
      <c r="A1236" s="225" t="s">
        <v>1892</v>
      </c>
      <c r="B1236" s="223" t="s">
        <v>1893</v>
      </c>
      <c r="C1236" s="220" t="s">
        <v>7543</v>
      </c>
      <c r="D1236" s="221">
        <v>1615.04</v>
      </c>
      <c r="E1236" s="221"/>
      <c r="F1236" s="221">
        <v>1615.04</v>
      </c>
    </row>
    <row r="1237" spans="1:6" ht="15">
      <c r="A1237" s="225" t="s">
        <v>7784</v>
      </c>
      <c r="B1237" s="223" t="s">
        <v>7785</v>
      </c>
      <c r="C1237" s="220" t="s">
        <v>7543</v>
      </c>
      <c r="D1237" s="221">
        <v>445.19</v>
      </c>
      <c r="E1237" s="221">
        <v>26.46</v>
      </c>
      <c r="F1237" s="221">
        <v>471.65</v>
      </c>
    </row>
    <row r="1238" spans="1:6" ht="15">
      <c r="A1238" s="225" t="s">
        <v>1894</v>
      </c>
      <c r="B1238" s="223" t="s">
        <v>1895</v>
      </c>
      <c r="C1238" s="220" t="s">
        <v>7543</v>
      </c>
      <c r="D1238" s="221">
        <v>437.63</v>
      </c>
      <c r="E1238" s="221">
        <v>65.12</v>
      </c>
      <c r="F1238" s="221">
        <v>502.75</v>
      </c>
    </row>
    <row r="1239" spans="1:6" ht="27.75">
      <c r="A1239" s="225" t="s">
        <v>1896</v>
      </c>
      <c r="B1239" s="223" t="s">
        <v>1897</v>
      </c>
      <c r="C1239" s="220" t="s">
        <v>7546</v>
      </c>
      <c r="D1239" s="221">
        <v>135.47</v>
      </c>
      <c r="E1239" s="221">
        <v>6.43</v>
      </c>
      <c r="F1239" s="221">
        <v>141.9</v>
      </c>
    </row>
    <row r="1240" spans="1:6" ht="15">
      <c r="A1240" s="225" t="s">
        <v>1898</v>
      </c>
      <c r="B1240" s="223" t="s">
        <v>7786</v>
      </c>
      <c r="C1240" s="220"/>
      <c r="D1240" s="221"/>
      <c r="E1240" s="221"/>
      <c r="F1240" s="221"/>
    </row>
    <row r="1241" spans="1:6" ht="15">
      <c r="A1241" s="225" t="s">
        <v>1899</v>
      </c>
      <c r="B1241" s="223" t="s">
        <v>1900</v>
      </c>
      <c r="C1241" s="220" t="s">
        <v>7543</v>
      </c>
      <c r="D1241" s="221">
        <v>264.91</v>
      </c>
      <c r="E1241" s="221">
        <v>44.37</v>
      </c>
      <c r="F1241" s="221">
        <v>309.28</v>
      </c>
    </row>
    <row r="1242" spans="1:6" ht="15">
      <c r="A1242" s="225" t="s">
        <v>1901</v>
      </c>
      <c r="B1242" s="223" t="s">
        <v>1902</v>
      </c>
      <c r="C1242" s="220" t="s">
        <v>6583</v>
      </c>
      <c r="D1242" s="221">
        <v>544.24</v>
      </c>
      <c r="E1242" s="221">
        <v>90.05</v>
      </c>
      <c r="F1242" s="221">
        <v>634.29</v>
      </c>
    </row>
    <row r="1243" spans="1:6" ht="15">
      <c r="A1243" s="225" t="s">
        <v>1903</v>
      </c>
      <c r="B1243" s="223" t="s">
        <v>1904</v>
      </c>
      <c r="C1243" s="220" t="s">
        <v>6583</v>
      </c>
      <c r="D1243" s="221">
        <v>527.42</v>
      </c>
      <c r="E1243" s="221">
        <v>90.05</v>
      </c>
      <c r="F1243" s="221">
        <v>617.47</v>
      </c>
    </row>
    <row r="1244" spans="1:6" ht="15">
      <c r="A1244" s="225" t="s">
        <v>1905</v>
      </c>
      <c r="B1244" s="223" t="s">
        <v>1906</v>
      </c>
      <c r="C1244" s="220" t="s">
        <v>6583</v>
      </c>
      <c r="D1244" s="221">
        <v>537.53</v>
      </c>
      <c r="E1244" s="221">
        <v>90.05</v>
      </c>
      <c r="F1244" s="221">
        <v>627.58</v>
      </c>
    </row>
    <row r="1245" spans="1:6" ht="15">
      <c r="A1245" s="225" t="s">
        <v>1907</v>
      </c>
      <c r="B1245" s="223" t="s">
        <v>1908</v>
      </c>
      <c r="C1245" s="220" t="s">
        <v>6583</v>
      </c>
      <c r="D1245" s="221">
        <v>566.25</v>
      </c>
      <c r="E1245" s="221">
        <v>90.05</v>
      </c>
      <c r="F1245" s="221">
        <v>656.3</v>
      </c>
    </row>
    <row r="1246" spans="1:6" ht="15">
      <c r="A1246" s="225" t="s">
        <v>1909</v>
      </c>
      <c r="B1246" s="223" t="s">
        <v>1910</v>
      </c>
      <c r="C1246" s="220" t="s">
        <v>6583</v>
      </c>
      <c r="D1246" s="221">
        <v>646.39</v>
      </c>
      <c r="E1246" s="221">
        <v>90.05</v>
      </c>
      <c r="F1246" s="221">
        <v>736.44</v>
      </c>
    </row>
    <row r="1247" spans="1:6" ht="15">
      <c r="A1247" s="225" t="s">
        <v>1911</v>
      </c>
      <c r="B1247" s="223" t="s">
        <v>1912</v>
      </c>
      <c r="C1247" s="220" t="s">
        <v>6583</v>
      </c>
      <c r="D1247" s="221">
        <v>896.93</v>
      </c>
      <c r="E1247" s="221">
        <v>112.56</v>
      </c>
      <c r="F1247" s="221">
        <v>1009.49</v>
      </c>
    </row>
    <row r="1248" spans="1:6" ht="15">
      <c r="A1248" s="225" t="s">
        <v>1913</v>
      </c>
      <c r="B1248" s="223" t="s">
        <v>1914</v>
      </c>
      <c r="C1248" s="220" t="s">
        <v>6583</v>
      </c>
      <c r="D1248" s="221">
        <v>946.35</v>
      </c>
      <c r="E1248" s="221">
        <v>130.25</v>
      </c>
      <c r="F1248" s="221">
        <v>1076.6</v>
      </c>
    </row>
    <row r="1249" spans="1:6" ht="15">
      <c r="A1249" s="225" t="s">
        <v>1915</v>
      </c>
      <c r="B1249" s="223" t="s">
        <v>1916</v>
      </c>
      <c r="C1249" s="220" t="s">
        <v>6583</v>
      </c>
      <c r="D1249" s="221">
        <v>347.72</v>
      </c>
      <c r="E1249" s="221">
        <v>45.03</v>
      </c>
      <c r="F1249" s="221">
        <v>392.75</v>
      </c>
    </row>
    <row r="1250" spans="1:6" ht="15">
      <c r="A1250" s="225" t="s">
        <v>1917</v>
      </c>
      <c r="B1250" s="223" t="s">
        <v>1918</v>
      </c>
      <c r="C1250" s="220" t="s">
        <v>6583</v>
      </c>
      <c r="D1250" s="221">
        <v>341.01</v>
      </c>
      <c r="E1250" s="221">
        <v>45.03</v>
      </c>
      <c r="F1250" s="221">
        <v>386.04</v>
      </c>
    </row>
    <row r="1251" spans="1:6" ht="15">
      <c r="A1251" s="225" t="s">
        <v>1919</v>
      </c>
      <c r="B1251" s="223" t="s">
        <v>1920</v>
      </c>
      <c r="C1251" s="220" t="s">
        <v>6583</v>
      </c>
      <c r="D1251" s="221">
        <v>369.73</v>
      </c>
      <c r="E1251" s="221">
        <v>45.03</v>
      </c>
      <c r="F1251" s="221">
        <v>414.76</v>
      </c>
    </row>
    <row r="1252" spans="1:6" ht="15">
      <c r="A1252" s="225" t="s">
        <v>1921</v>
      </c>
      <c r="B1252" s="223" t="s">
        <v>1922</v>
      </c>
      <c r="C1252" s="220" t="s">
        <v>6583</v>
      </c>
      <c r="D1252" s="221">
        <v>618.39</v>
      </c>
      <c r="E1252" s="221">
        <v>45.03</v>
      </c>
      <c r="F1252" s="221">
        <v>663.42</v>
      </c>
    </row>
    <row r="1253" spans="1:6" ht="15">
      <c r="A1253" s="225" t="s">
        <v>1923</v>
      </c>
      <c r="B1253" s="223" t="s">
        <v>1924</v>
      </c>
      <c r="C1253" s="220" t="s">
        <v>6583</v>
      </c>
      <c r="D1253" s="221">
        <v>611.68</v>
      </c>
      <c r="E1253" s="221">
        <v>45.03</v>
      </c>
      <c r="F1253" s="221">
        <v>656.71</v>
      </c>
    </row>
    <row r="1254" spans="1:6" ht="15">
      <c r="A1254" s="225" t="s">
        <v>1925</v>
      </c>
      <c r="B1254" s="223" t="s">
        <v>1926</v>
      </c>
      <c r="C1254" s="220" t="s">
        <v>6583</v>
      </c>
      <c r="D1254" s="221">
        <v>810.51</v>
      </c>
      <c r="E1254" s="221">
        <v>83.62</v>
      </c>
      <c r="F1254" s="221">
        <v>894.13</v>
      </c>
    </row>
    <row r="1255" spans="1:6" ht="15">
      <c r="A1255" s="225" t="s">
        <v>1927</v>
      </c>
      <c r="B1255" s="223" t="s">
        <v>1928</v>
      </c>
      <c r="C1255" s="220" t="s">
        <v>6583</v>
      </c>
      <c r="D1255" s="221">
        <v>832.23</v>
      </c>
      <c r="E1255" s="221">
        <v>83.62</v>
      </c>
      <c r="F1255" s="221">
        <v>915.85</v>
      </c>
    </row>
    <row r="1256" spans="1:6" ht="15">
      <c r="A1256" s="225" t="s">
        <v>1929</v>
      </c>
      <c r="B1256" s="223" t="s">
        <v>1930</v>
      </c>
      <c r="C1256" s="220" t="s">
        <v>6583</v>
      </c>
      <c r="D1256" s="221">
        <v>872.56</v>
      </c>
      <c r="E1256" s="221">
        <v>83.62</v>
      </c>
      <c r="F1256" s="221">
        <v>956.18</v>
      </c>
    </row>
    <row r="1257" spans="1:6" ht="15">
      <c r="A1257" s="225" t="s">
        <v>1931</v>
      </c>
      <c r="B1257" s="223" t="s">
        <v>1932</v>
      </c>
      <c r="C1257" s="220" t="s">
        <v>6583</v>
      </c>
      <c r="D1257" s="221">
        <v>1129.96</v>
      </c>
      <c r="E1257" s="221">
        <v>109.34</v>
      </c>
      <c r="F1257" s="221">
        <v>1239.3</v>
      </c>
    </row>
    <row r="1258" spans="1:6" ht="15">
      <c r="A1258" s="225" t="s">
        <v>1933</v>
      </c>
      <c r="B1258" s="223" t="s">
        <v>1934</v>
      </c>
      <c r="C1258" s="220" t="s">
        <v>6583</v>
      </c>
      <c r="D1258" s="221">
        <v>1162.97</v>
      </c>
      <c r="E1258" s="221">
        <v>109.34</v>
      </c>
      <c r="F1258" s="221">
        <v>1272.31</v>
      </c>
    </row>
    <row r="1259" spans="1:6" ht="15">
      <c r="A1259" s="225" t="s">
        <v>1935</v>
      </c>
      <c r="B1259" s="223" t="s">
        <v>1936</v>
      </c>
      <c r="C1259" s="220" t="s">
        <v>6583</v>
      </c>
      <c r="D1259" s="221">
        <v>712.03</v>
      </c>
      <c r="E1259" s="221">
        <v>45.03</v>
      </c>
      <c r="F1259" s="221">
        <v>757.06</v>
      </c>
    </row>
    <row r="1260" spans="1:6" ht="15">
      <c r="A1260" s="225" t="s">
        <v>1937</v>
      </c>
      <c r="B1260" s="223" t="s">
        <v>1938</v>
      </c>
      <c r="C1260" s="220" t="s">
        <v>6583</v>
      </c>
      <c r="D1260" s="221">
        <v>815.72</v>
      </c>
      <c r="E1260" s="221">
        <v>45.03</v>
      </c>
      <c r="F1260" s="221">
        <v>860.75</v>
      </c>
    </row>
    <row r="1261" spans="1:6" ht="15">
      <c r="A1261" s="225" t="s">
        <v>1939</v>
      </c>
      <c r="B1261" s="223" t="s">
        <v>1940</v>
      </c>
      <c r="C1261" s="220" t="s">
        <v>6583</v>
      </c>
      <c r="D1261" s="221">
        <v>1069.79</v>
      </c>
      <c r="E1261" s="221">
        <v>112.56</v>
      </c>
      <c r="F1261" s="221">
        <v>1182.35</v>
      </c>
    </row>
    <row r="1262" spans="1:6" ht="15">
      <c r="A1262" s="225" t="s">
        <v>1941</v>
      </c>
      <c r="B1262" s="223" t="s">
        <v>7787</v>
      </c>
      <c r="C1262" s="220"/>
      <c r="D1262" s="221"/>
      <c r="E1262" s="221"/>
      <c r="F1262" s="221"/>
    </row>
    <row r="1263" spans="1:6" ht="15">
      <c r="A1263" s="225" t="s">
        <v>1942</v>
      </c>
      <c r="B1263" s="223" t="s">
        <v>1943</v>
      </c>
      <c r="C1263" s="220" t="s">
        <v>7543</v>
      </c>
      <c r="D1263" s="221">
        <v>269.19</v>
      </c>
      <c r="E1263" s="221">
        <v>44.37</v>
      </c>
      <c r="F1263" s="221">
        <v>313.56</v>
      </c>
    </row>
    <row r="1264" spans="1:6" ht="15">
      <c r="A1264" s="225" t="s">
        <v>1944</v>
      </c>
      <c r="B1264" s="223" t="s">
        <v>1945</v>
      </c>
      <c r="C1264" s="220" t="s">
        <v>6583</v>
      </c>
      <c r="D1264" s="221">
        <v>539.96</v>
      </c>
      <c r="E1264" s="221">
        <v>90.05</v>
      </c>
      <c r="F1264" s="221">
        <v>630.01</v>
      </c>
    </row>
    <row r="1265" spans="1:6" ht="15">
      <c r="A1265" s="225" t="s">
        <v>1946</v>
      </c>
      <c r="B1265" s="223" t="s">
        <v>1947</v>
      </c>
      <c r="C1265" s="220" t="s">
        <v>6583</v>
      </c>
      <c r="D1265" s="221">
        <v>551.16</v>
      </c>
      <c r="E1265" s="221">
        <v>90.05</v>
      </c>
      <c r="F1265" s="221">
        <v>641.21</v>
      </c>
    </row>
    <row r="1266" spans="1:6" ht="15">
      <c r="A1266" s="225" t="s">
        <v>1948</v>
      </c>
      <c r="B1266" s="223" t="s">
        <v>1949</v>
      </c>
      <c r="C1266" s="220" t="s">
        <v>6583</v>
      </c>
      <c r="D1266" s="221">
        <v>573.44</v>
      </c>
      <c r="E1266" s="221">
        <v>90.05</v>
      </c>
      <c r="F1266" s="221">
        <v>663.49</v>
      </c>
    </row>
    <row r="1267" spans="1:6" ht="15">
      <c r="A1267" s="225" t="s">
        <v>1950</v>
      </c>
      <c r="B1267" s="223" t="s">
        <v>7788</v>
      </c>
      <c r="C1267" s="220"/>
      <c r="D1267" s="221"/>
      <c r="E1267" s="221"/>
      <c r="F1267" s="221"/>
    </row>
    <row r="1268" spans="1:6" ht="27.75">
      <c r="A1268" s="225" t="s">
        <v>1951</v>
      </c>
      <c r="B1268" s="223" t="s">
        <v>1952</v>
      </c>
      <c r="C1268" s="220" t="s">
        <v>6583</v>
      </c>
      <c r="D1268" s="221">
        <v>633.25</v>
      </c>
      <c r="E1268" s="221"/>
      <c r="F1268" s="221">
        <v>633.25</v>
      </c>
    </row>
    <row r="1269" spans="1:6" ht="15">
      <c r="A1269" s="225" t="s">
        <v>1953</v>
      </c>
      <c r="B1269" s="223" t="s">
        <v>7789</v>
      </c>
      <c r="C1269" s="220"/>
      <c r="D1269" s="221"/>
      <c r="E1269" s="221"/>
      <c r="F1269" s="221"/>
    </row>
    <row r="1270" spans="1:6" ht="27.75">
      <c r="A1270" s="225" t="s">
        <v>1954</v>
      </c>
      <c r="B1270" s="223" t="s">
        <v>1955</v>
      </c>
      <c r="C1270" s="220" t="s">
        <v>6583</v>
      </c>
      <c r="D1270" s="221">
        <v>633.25</v>
      </c>
      <c r="E1270" s="221"/>
      <c r="F1270" s="221">
        <v>633.25</v>
      </c>
    </row>
    <row r="1271" spans="1:6" ht="27.75">
      <c r="A1271" s="225" t="s">
        <v>1956</v>
      </c>
      <c r="B1271" s="223" t="s">
        <v>1957</v>
      </c>
      <c r="C1271" s="220" t="s">
        <v>6583</v>
      </c>
      <c r="D1271" s="221">
        <v>653.5</v>
      </c>
      <c r="E1271" s="221"/>
      <c r="F1271" s="221">
        <v>653.5</v>
      </c>
    </row>
    <row r="1272" spans="1:6" ht="27.75">
      <c r="A1272" s="225" t="s">
        <v>1958</v>
      </c>
      <c r="B1272" s="223" t="s">
        <v>1959</v>
      </c>
      <c r="C1272" s="220" t="s">
        <v>6583</v>
      </c>
      <c r="D1272" s="221">
        <v>600.75</v>
      </c>
      <c r="E1272" s="221"/>
      <c r="F1272" s="221">
        <v>600.75</v>
      </c>
    </row>
    <row r="1273" spans="1:6" ht="41.25">
      <c r="A1273" s="225" t="s">
        <v>1960</v>
      </c>
      <c r="B1273" s="223" t="s">
        <v>1961</v>
      </c>
      <c r="C1273" s="220" t="s">
        <v>6583</v>
      </c>
      <c r="D1273" s="221">
        <v>650.13</v>
      </c>
      <c r="E1273" s="221"/>
      <c r="F1273" s="221">
        <v>650.13</v>
      </c>
    </row>
    <row r="1274" spans="1:6" ht="27.75">
      <c r="A1274" s="225" t="s">
        <v>1962</v>
      </c>
      <c r="B1274" s="223" t="s">
        <v>1963</v>
      </c>
      <c r="C1274" s="220" t="s">
        <v>6583</v>
      </c>
      <c r="D1274" s="221">
        <v>787.88</v>
      </c>
      <c r="E1274" s="221"/>
      <c r="F1274" s="221">
        <v>787.88</v>
      </c>
    </row>
    <row r="1275" spans="1:6" ht="41.25">
      <c r="A1275" s="225" t="s">
        <v>1964</v>
      </c>
      <c r="B1275" s="223" t="s">
        <v>1965</v>
      </c>
      <c r="C1275" s="220" t="s">
        <v>6583</v>
      </c>
      <c r="D1275" s="221">
        <v>807.38</v>
      </c>
      <c r="E1275" s="221"/>
      <c r="F1275" s="221">
        <v>807.38</v>
      </c>
    </row>
    <row r="1276" spans="1:6" ht="15">
      <c r="A1276" s="225" t="s">
        <v>1966</v>
      </c>
      <c r="B1276" s="223" t="s">
        <v>7790</v>
      </c>
      <c r="C1276" s="220"/>
      <c r="D1276" s="221"/>
      <c r="E1276" s="221"/>
      <c r="F1276" s="221"/>
    </row>
    <row r="1277" spans="1:6" ht="15">
      <c r="A1277" s="225" t="s">
        <v>1967</v>
      </c>
      <c r="B1277" s="223" t="s">
        <v>1968</v>
      </c>
      <c r="C1277" s="220" t="s">
        <v>6583</v>
      </c>
      <c r="D1277" s="221"/>
      <c r="E1277" s="221">
        <v>41.81</v>
      </c>
      <c r="F1277" s="221">
        <v>41.81</v>
      </c>
    </row>
    <row r="1278" spans="1:6" ht="15">
      <c r="A1278" s="225" t="s">
        <v>1969</v>
      </c>
      <c r="B1278" s="223" t="s">
        <v>1970</v>
      </c>
      <c r="C1278" s="220" t="s">
        <v>6583</v>
      </c>
      <c r="D1278" s="221"/>
      <c r="E1278" s="221">
        <v>51.45</v>
      </c>
      <c r="F1278" s="221">
        <v>51.45</v>
      </c>
    </row>
    <row r="1279" spans="1:6" ht="15">
      <c r="A1279" s="225" t="s">
        <v>1971</v>
      </c>
      <c r="B1279" s="223" t="s">
        <v>1972</v>
      </c>
      <c r="C1279" s="220" t="s">
        <v>7546</v>
      </c>
      <c r="D1279" s="221"/>
      <c r="E1279" s="221">
        <v>1.61</v>
      </c>
      <c r="F1279" s="221">
        <v>1.61</v>
      </c>
    </row>
    <row r="1280" spans="1:6" ht="15">
      <c r="A1280" s="225" t="s">
        <v>1973</v>
      </c>
      <c r="B1280" s="223" t="s">
        <v>1974</v>
      </c>
      <c r="C1280" s="220" t="s">
        <v>7546</v>
      </c>
      <c r="D1280" s="221">
        <v>46.99</v>
      </c>
      <c r="E1280" s="221">
        <v>9.65</v>
      </c>
      <c r="F1280" s="221">
        <v>56.64</v>
      </c>
    </row>
    <row r="1281" spans="1:6" ht="15">
      <c r="A1281" s="225" t="s">
        <v>1975</v>
      </c>
      <c r="B1281" s="223" t="s">
        <v>1976</v>
      </c>
      <c r="C1281" s="220" t="s">
        <v>7543</v>
      </c>
      <c r="D1281" s="221">
        <v>1051.11</v>
      </c>
      <c r="E1281" s="221">
        <v>128.64</v>
      </c>
      <c r="F1281" s="221">
        <v>1179.75</v>
      </c>
    </row>
    <row r="1282" spans="1:6" ht="15">
      <c r="A1282" s="225" t="s">
        <v>1977</v>
      </c>
      <c r="B1282" s="223" t="s">
        <v>1978</v>
      </c>
      <c r="C1282" s="220" t="s">
        <v>7546</v>
      </c>
      <c r="D1282" s="221">
        <v>7.49</v>
      </c>
      <c r="E1282" s="221">
        <v>1.61</v>
      </c>
      <c r="F1282" s="221">
        <v>9.1</v>
      </c>
    </row>
    <row r="1283" spans="1:6" ht="15">
      <c r="A1283" s="225" t="s">
        <v>1979</v>
      </c>
      <c r="B1283" s="223" t="s">
        <v>1980</v>
      </c>
      <c r="C1283" s="220" t="s">
        <v>6583</v>
      </c>
      <c r="D1283" s="221">
        <v>266.62</v>
      </c>
      <c r="E1283" s="221"/>
      <c r="F1283" s="221">
        <v>266.62</v>
      </c>
    </row>
    <row r="1284" spans="1:6" ht="15">
      <c r="A1284" s="225" t="s">
        <v>1981</v>
      </c>
      <c r="B1284" s="223" t="s">
        <v>1982</v>
      </c>
      <c r="C1284" s="220" t="s">
        <v>7543</v>
      </c>
      <c r="D1284" s="221">
        <v>1059.51</v>
      </c>
      <c r="E1284" s="221">
        <v>16.08</v>
      </c>
      <c r="F1284" s="221">
        <v>1075.59</v>
      </c>
    </row>
    <row r="1285" spans="1:6" ht="15">
      <c r="A1285" s="225" t="s">
        <v>1983</v>
      </c>
      <c r="B1285" s="223" t="s">
        <v>1984</v>
      </c>
      <c r="C1285" s="220" t="s">
        <v>7543</v>
      </c>
      <c r="D1285" s="221">
        <v>213.58</v>
      </c>
      <c r="E1285" s="221">
        <v>16.08</v>
      </c>
      <c r="F1285" s="221">
        <v>229.66</v>
      </c>
    </row>
    <row r="1286" spans="1:6" ht="15">
      <c r="A1286" s="225" t="s">
        <v>1985</v>
      </c>
      <c r="B1286" s="223" t="s">
        <v>1986</v>
      </c>
      <c r="C1286" s="220" t="s">
        <v>7543</v>
      </c>
      <c r="D1286" s="221">
        <v>422.35</v>
      </c>
      <c r="E1286" s="221">
        <v>16.08</v>
      </c>
      <c r="F1286" s="221">
        <v>438.43</v>
      </c>
    </row>
    <row r="1287" spans="1:6" ht="15">
      <c r="A1287" s="225" t="s">
        <v>1987</v>
      </c>
      <c r="B1287" s="223" t="s">
        <v>7040</v>
      </c>
      <c r="C1287" s="220" t="s">
        <v>6583</v>
      </c>
      <c r="D1287" s="221">
        <v>244.59</v>
      </c>
      <c r="E1287" s="221">
        <v>48.24</v>
      </c>
      <c r="F1287" s="221">
        <v>292.83</v>
      </c>
    </row>
    <row r="1288" spans="1:6" ht="15">
      <c r="A1288" s="225" t="s">
        <v>1988</v>
      </c>
      <c r="B1288" s="223" t="s">
        <v>7041</v>
      </c>
      <c r="C1288" s="220" t="s">
        <v>6583</v>
      </c>
      <c r="D1288" s="221">
        <v>227.77</v>
      </c>
      <c r="E1288" s="221">
        <v>48.24</v>
      </c>
      <c r="F1288" s="221">
        <v>276.01</v>
      </c>
    </row>
    <row r="1289" spans="1:6" ht="15">
      <c r="A1289" s="225" t="s">
        <v>1989</v>
      </c>
      <c r="B1289" s="223" t="s">
        <v>7042</v>
      </c>
      <c r="C1289" s="220" t="s">
        <v>6583</v>
      </c>
      <c r="D1289" s="221">
        <v>237.88</v>
      </c>
      <c r="E1289" s="221">
        <v>48.24</v>
      </c>
      <c r="F1289" s="221">
        <v>286.12</v>
      </c>
    </row>
    <row r="1290" spans="1:6" ht="15">
      <c r="A1290" s="225" t="s">
        <v>1990</v>
      </c>
      <c r="B1290" s="223" t="s">
        <v>7043</v>
      </c>
      <c r="C1290" s="220" t="s">
        <v>6583</v>
      </c>
      <c r="D1290" s="221">
        <v>266.6</v>
      </c>
      <c r="E1290" s="221">
        <v>48.24</v>
      </c>
      <c r="F1290" s="221">
        <v>314.84</v>
      </c>
    </row>
    <row r="1291" spans="1:6" ht="15">
      <c r="A1291" s="225" t="s">
        <v>1991</v>
      </c>
      <c r="B1291" s="223" t="s">
        <v>7044</v>
      </c>
      <c r="C1291" s="220" t="s">
        <v>6583</v>
      </c>
      <c r="D1291" s="221">
        <v>820.17</v>
      </c>
      <c r="E1291" s="221">
        <v>48.24</v>
      </c>
      <c r="F1291" s="221">
        <v>868.41</v>
      </c>
    </row>
    <row r="1292" spans="1:6" ht="15">
      <c r="A1292" s="225" t="s">
        <v>1992</v>
      </c>
      <c r="B1292" s="223" t="s">
        <v>7045</v>
      </c>
      <c r="C1292" s="220" t="s">
        <v>6583</v>
      </c>
      <c r="D1292" s="221">
        <v>952.23</v>
      </c>
      <c r="E1292" s="221">
        <v>48.24</v>
      </c>
      <c r="F1292" s="221">
        <v>1000.47</v>
      </c>
    </row>
    <row r="1293" spans="1:6" ht="15">
      <c r="A1293" s="225" t="s">
        <v>1993</v>
      </c>
      <c r="B1293" s="223" t="s">
        <v>7046</v>
      </c>
      <c r="C1293" s="220" t="s">
        <v>6583</v>
      </c>
      <c r="D1293" s="221">
        <v>921.61</v>
      </c>
      <c r="E1293" s="221">
        <v>48.24</v>
      </c>
      <c r="F1293" s="221">
        <v>969.85</v>
      </c>
    </row>
    <row r="1294" spans="1:6" ht="15">
      <c r="A1294" s="225" t="s">
        <v>1994</v>
      </c>
      <c r="B1294" s="223" t="s">
        <v>1995</v>
      </c>
      <c r="C1294" s="220" t="s">
        <v>7543</v>
      </c>
      <c r="D1294" s="221">
        <v>1215.56</v>
      </c>
      <c r="E1294" s="221">
        <v>48.24</v>
      </c>
      <c r="F1294" s="221">
        <v>1263.8</v>
      </c>
    </row>
    <row r="1295" spans="1:6" ht="15">
      <c r="A1295" s="225" t="s">
        <v>1996</v>
      </c>
      <c r="B1295" s="223" t="s">
        <v>7791</v>
      </c>
      <c r="C1295" s="220"/>
      <c r="D1295" s="221"/>
      <c r="E1295" s="221"/>
      <c r="F1295" s="221"/>
    </row>
    <row r="1296" spans="1:6" ht="15">
      <c r="A1296" s="225" t="s">
        <v>1997</v>
      </c>
      <c r="B1296" s="223" t="s">
        <v>7792</v>
      </c>
      <c r="C1296" s="220"/>
      <c r="D1296" s="221"/>
      <c r="E1296" s="221"/>
      <c r="F1296" s="221"/>
    </row>
    <row r="1297" spans="1:6" ht="15">
      <c r="A1297" s="225" t="s">
        <v>1998</v>
      </c>
      <c r="B1297" s="223" t="s">
        <v>1999</v>
      </c>
      <c r="C1297" s="220" t="s">
        <v>7543</v>
      </c>
      <c r="D1297" s="221">
        <v>959.94</v>
      </c>
      <c r="E1297" s="221">
        <v>20.42</v>
      </c>
      <c r="F1297" s="221">
        <v>980.36</v>
      </c>
    </row>
    <row r="1298" spans="1:6" ht="15">
      <c r="A1298" s="225" t="s">
        <v>2000</v>
      </c>
      <c r="B1298" s="223" t="s">
        <v>2001</v>
      </c>
      <c r="C1298" s="220" t="s">
        <v>7543</v>
      </c>
      <c r="D1298" s="221">
        <v>1021.84</v>
      </c>
      <c r="E1298" s="221">
        <v>20.42</v>
      </c>
      <c r="F1298" s="221">
        <v>1042.26</v>
      </c>
    </row>
    <row r="1299" spans="1:6" ht="15">
      <c r="A1299" s="225" t="s">
        <v>2002</v>
      </c>
      <c r="B1299" s="223" t="s">
        <v>2003</v>
      </c>
      <c r="C1299" s="220" t="s">
        <v>7543</v>
      </c>
      <c r="D1299" s="221">
        <v>928.92</v>
      </c>
      <c r="E1299" s="221">
        <v>20.42</v>
      </c>
      <c r="F1299" s="221">
        <v>949.34</v>
      </c>
    </row>
    <row r="1300" spans="1:6" ht="15">
      <c r="A1300" s="225" t="s">
        <v>2004</v>
      </c>
      <c r="B1300" s="223" t="s">
        <v>2005</v>
      </c>
      <c r="C1300" s="220" t="s">
        <v>7543</v>
      </c>
      <c r="D1300" s="221">
        <v>803.22</v>
      </c>
      <c r="E1300" s="221">
        <v>20.42</v>
      </c>
      <c r="F1300" s="221">
        <v>823.64</v>
      </c>
    </row>
    <row r="1301" spans="1:6" ht="15">
      <c r="A1301" s="225" t="s">
        <v>2006</v>
      </c>
      <c r="B1301" s="223" t="s">
        <v>2007</v>
      </c>
      <c r="C1301" s="220" t="s">
        <v>7543</v>
      </c>
      <c r="D1301" s="221">
        <v>534.72</v>
      </c>
      <c r="E1301" s="221">
        <v>20.42</v>
      </c>
      <c r="F1301" s="221">
        <v>555.14</v>
      </c>
    </row>
    <row r="1302" spans="1:6" ht="15">
      <c r="A1302" s="225" t="s">
        <v>2008</v>
      </c>
      <c r="B1302" s="223" t="s">
        <v>2009</v>
      </c>
      <c r="C1302" s="220" t="s">
        <v>7543</v>
      </c>
      <c r="D1302" s="221">
        <v>932.39</v>
      </c>
      <c r="E1302" s="221">
        <v>20.42</v>
      </c>
      <c r="F1302" s="221">
        <v>952.81</v>
      </c>
    </row>
    <row r="1303" spans="1:6" ht="15">
      <c r="A1303" s="225" t="s">
        <v>2010</v>
      </c>
      <c r="B1303" s="223" t="s">
        <v>2011</v>
      </c>
      <c r="C1303" s="220" t="s">
        <v>7543</v>
      </c>
      <c r="D1303" s="221">
        <v>274.87</v>
      </c>
      <c r="E1303" s="221"/>
      <c r="F1303" s="221">
        <v>274.87</v>
      </c>
    </row>
    <row r="1304" spans="1:6" ht="27.75">
      <c r="A1304" s="225" t="s">
        <v>2012</v>
      </c>
      <c r="B1304" s="223" t="s">
        <v>6768</v>
      </c>
      <c r="C1304" s="220" t="s">
        <v>7543</v>
      </c>
      <c r="D1304" s="221">
        <v>632.35</v>
      </c>
      <c r="E1304" s="221">
        <v>19.85</v>
      </c>
      <c r="F1304" s="221">
        <v>652.2</v>
      </c>
    </row>
    <row r="1305" spans="1:6" ht="27.75">
      <c r="A1305" s="225" t="s">
        <v>2013</v>
      </c>
      <c r="B1305" s="223" t="s">
        <v>6769</v>
      </c>
      <c r="C1305" s="220" t="s">
        <v>7543</v>
      </c>
      <c r="D1305" s="221">
        <v>319.06</v>
      </c>
      <c r="E1305" s="221">
        <v>19.85</v>
      </c>
      <c r="F1305" s="221">
        <v>338.91</v>
      </c>
    </row>
    <row r="1306" spans="1:6" ht="15">
      <c r="A1306" s="225" t="s">
        <v>2014</v>
      </c>
      <c r="B1306" s="223" t="s">
        <v>2015</v>
      </c>
      <c r="C1306" s="220" t="s">
        <v>7543</v>
      </c>
      <c r="D1306" s="221">
        <v>1425.18</v>
      </c>
      <c r="E1306" s="221">
        <v>52.7</v>
      </c>
      <c r="F1306" s="221">
        <v>1477.88</v>
      </c>
    </row>
    <row r="1307" spans="1:6" ht="15">
      <c r="A1307" s="225" t="s">
        <v>2016</v>
      </c>
      <c r="B1307" s="223" t="s">
        <v>2017</v>
      </c>
      <c r="C1307" s="220" t="s">
        <v>7543</v>
      </c>
      <c r="D1307" s="221">
        <v>962.74</v>
      </c>
      <c r="E1307" s="221">
        <v>67.44</v>
      </c>
      <c r="F1307" s="221">
        <v>1030.18</v>
      </c>
    </row>
    <row r="1308" spans="1:6" ht="15">
      <c r="A1308" s="225" t="s">
        <v>2018</v>
      </c>
      <c r="B1308" s="223" t="s">
        <v>7793</v>
      </c>
      <c r="C1308" s="220"/>
      <c r="D1308" s="221"/>
      <c r="E1308" s="221"/>
      <c r="F1308" s="221"/>
    </row>
    <row r="1309" spans="1:6" ht="15">
      <c r="A1309" s="225" t="s">
        <v>2019</v>
      </c>
      <c r="B1309" s="223" t="s">
        <v>2020</v>
      </c>
      <c r="C1309" s="220" t="s">
        <v>7543</v>
      </c>
      <c r="D1309" s="221">
        <v>1014.85</v>
      </c>
      <c r="E1309" s="221">
        <v>61.2</v>
      </c>
      <c r="F1309" s="221">
        <v>1076.05</v>
      </c>
    </row>
    <row r="1310" spans="1:6" ht="15">
      <c r="A1310" s="225" t="s">
        <v>2021</v>
      </c>
      <c r="B1310" s="223" t="s">
        <v>2022</v>
      </c>
      <c r="C1310" s="220" t="s">
        <v>7543</v>
      </c>
      <c r="D1310" s="221">
        <v>1026.13</v>
      </c>
      <c r="E1310" s="221">
        <v>61.2</v>
      </c>
      <c r="F1310" s="221">
        <v>1087.33</v>
      </c>
    </row>
    <row r="1311" spans="1:6" ht="15">
      <c r="A1311" s="225" t="s">
        <v>2023</v>
      </c>
      <c r="B1311" s="223" t="s">
        <v>2024</v>
      </c>
      <c r="C1311" s="220" t="s">
        <v>6583</v>
      </c>
      <c r="D1311" s="221">
        <v>1395.99</v>
      </c>
      <c r="E1311" s="221">
        <v>107.88</v>
      </c>
      <c r="F1311" s="221">
        <v>1503.87</v>
      </c>
    </row>
    <row r="1312" spans="1:6" ht="15">
      <c r="A1312" s="225" t="s">
        <v>2025</v>
      </c>
      <c r="B1312" s="223" t="s">
        <v>2026</v>
      </c>
      <c r="C1312" s="220" t="s">
        <v>6583</v>
      </c>
      <c r="D1312" s="221">
        <v>1274.54</v>
      </c>
      <c r="E1312" s="221">
        <v>107.88</v>
      </c>
      <c r="F1312" s="221">
        <v>1382.42</v>
      </c>
    </row>
    <row r="1313" spans="1:6" ht="15">
      <c r="A1313" s="225" t="s">
        <v>2027</v>
      </c>
      <c r="B1313" s="223" t="s">
        <v>2028</v>
      </c>
      <c r="C1313" s="220" t="s">
        <v>7543</v>
      </c>
      <c r="D1313" s="221">
        <v>1287.18</v>
      </c>
      <c r="E1313" s="221">
        <v>107.88</v>
      </c>
      <c r="F1313" s="221">
        <v>1395.06</v>
      </c>
    </row>
    <row r="1314" spans="1:6" ht="15">
      <c r="A1314" s="225" t="s">
        <v>2029</v>
      </c>
      <c r="B1314" s="223" t="s">
        <v>2030</v>
      </c>
      <c r="C1314" s="220" t="s">
        <v>6583</v>
      </c>
      <c r="D1314" s="221">
        <v>1412.84</v>
      </c>
      <c r="E1314" s="221">
        <v>117.24</v>
      </c>
      <c r="F1314" s="221">
        <v>1530.08</v>
      </c>
    </row>
    <row r="1315" spans="1:6" ht="15">
      <c r="A1315" s="225" t="s">
        <v>2031</v>
      </c>
      <c r="B1315" s="223" t="s">
        <v>2032</v>
      </c>
      <c r="C1315" s="220" t="s">
        <v>6583</v>
      </c>
      <c r="D1315" s="221">
        <v>1238.86</v>
      </c>
      <c r="E1315" s="221">
        <v>117.24</v>
      </c>
      <c r="F1315" s="221">
        <v>1356.1</v>
      </c>
    </row>
    <row r="1316" spans="1:6" ht="15">
      <c r="A1316" s="225" t="s">
        <v>2033</v>
      </c>
      <c r="B1316" s="223" t="s">
        <v>2034</v>
      </c>
      <c r="C1316" s="220" t="s">
        <v>7543</v>
      </c>
      <c r="D1316" s="221">
        <v>1012.13</v>
      </c>
      <c r="E1316" s="221">
        <v>61.2</v>
      </c>
      <c r="F1316" s="221">
        <v>1073.33</v>
      </c>
    </row>
    <row r="1317" spans="1:6" ht="15">
      <c r="A1317" s="225" t="s">
        <v>2035</v>
      </c>
      <c r="B1317" s="223" t="s">
        <v>2036</v>
      </c>
      <c r="C1317" s="220" t="s">
        <v>7543</v>
      </c>
      <c r="D1317" s="221">
        <v>347.65</v>
      </c>
      <c r="E1317" s="221">
        <v>61.2</v>
      </c>
      <c r="F1317" s="221">
        <v>408.85</v>
      </c>
    </row>
    <row r="1318" spans="1:6" ht="15">
      <c r="A1318" s="225" t="s">
        <v>2037</v>
      </c>
      <c r="B1318" s="223" t="s">
        <v>2038</v>
      </c>
      <c r="C1318" s="220" t="s">
        <v>7543</v>
      </c>
      <c r="D1318" s="221">
        <v>1669.92</v>
      </c>
      <c r="E1318" s="221">
        <v>61.2</v>
      </c>
      <c r="F1318" s="221">
        <v>1731.12</v>
      </c>
    </row>
    <row r="1319" spans="1:6" ht="15">
      <c r="A1319" s="225" t="s">
        <v>2039</v>
      </c>
      <c r="B1319" s="223" t="s">
        <v>2040</v>
      </c>
      <c r="C1319" s="220" t="s">
        <v>7543</v>
      </c>
      <c r="D1319" s="221">
        <v>600.83</v>
      </c>
      <c r="E1319" s="221">
        <v>46.68</v>
      </c>
      <c r="F1319" s="221">
        <v>647.51</v>
      </c>
    </row>
    <row r="1320" spans="1:6" ht="15">
      <c r="A1320" s="225" t="s">
        <v>2041</v>
      </c>
      <c r="B1320" s="223" t="s">
        <v>2042</v>
      </c>
      <c r="C1320" s="220" t="s">
        <v>7543</v>
      </c>
      <c r="D1320" s="221">
        <v>621.41</v>
      </c>
      <c r="E1320" s="221">
        <v>61.2</v>
      </c>
      <c r="F1320" s="221">
        <v>682.61</v>
      </c>
    </row>
    <row r="1321" spans="1:6" ht="15">
      <c r="A1321" s="225" t="s">
        <v>2043</v>
      </c>
      <c r="B1321" s="223" t="s">
        <v>2044</v>
      </c>
      <c r="C1321" s="220" t="s">
        <v>7543</v>
      </c>
      <c r="D1321" s="221">
        <v>509.16</v>
      </c>
      <c r="E1321" s="221">
        <v>61.2</v>
      </c>
      <c r="F1321" s="221">
        <v>570.36</v>
      </c>
    </row>
    <row r="1322" spans="1:6" ht="15">
      <c r="A1322" s="225" t="s">
        <v>2045</v>
      </c>
      <c r="B1322" s="223" t="s">
        <v>2046</v>
      </c>
      <c r="C1322" s="220" t="s">
        <v>7543</v>
      </c>
      <c r="D1322" s="221">
        <v>1409.14</v>
      </c>
      <c r="E1322" s="221">
        <v>61.2</v>
      </c>
      <c r="F1322" s="221">
        <v>1470.34</v>
      </c>
    </row>
    <row r="1323" spans="1:6" ht="15">
      <c r="A1323" s="225" t="s">
        <v>2047</v>
      </c>
      <c r="B1323" s="223" t="s">
        <v>2048</v>
      </c>
      <c r="C1323" s="220" t="s">
        <v>7543</v>
      </c>
      <c r="D1323" s="221">
        <v>1688.01</v>
      </c>
      <c r="E1323" s="221">
        <v>61.2</v>
      </c>
      <c r="F1323" s="221">
        <v>1749.21</v>
      </c>
    </row>
    <row r="1324" spans="1:6" ht="15">
      <c r="A1324" s="225" t="s">
        <v>2049</v>
      </c>
      <c r="B1324" s="223" t="s">
        <v>2050</v>
      </c>
      <c r="C1324" s="220" t="s">
        <v>7543</v>
      </c>
      <c r="D1324" s="221">
        <v>1396.19</v>
      </c>
      <c r="E1324" s="221">
        <v>61.2</v>
      </c>
      <c r="F1324" s="221">
        <v>1457.39</v>
      </c>
    </row>
    <row r="1325" spans="1:6" ht="15">
      <c r="A1325" s="225" t="s">
        <v>2051</v>
      </c>
      <c r="B1325" s="223" t="s">
        <v>2052</v>
      </c>
      <c r="C1325" s="220" t="s">
        <v>7543</v>
      </c>
      <c r="D1325" s="221">
        <v>970.4</v>
      </c>
      <c r="E1325" s="221">
        <v>40.67</v>
      </c>
      <c r="F1325" s="221">
        <v>1011.07</v>
      </c>
    </row>
    <row r="1326" spans="1:6" ht="15">
      <c r="A1326" s="225" t="s">
        <v>2053</v>
      </c>
      <c r="B1326" s="223" t="s">
        <v>2054</v>
      </c>
      <c r="C1326" s="220" t="s">
        <v>7543</v>
      </c>
      <c r="D1326" s="221">
        <v>692.24</v>
      </c>
      <c r="E1326" s="221">
        <v>49.8</v>
      </c>
      <c r="F1326" s="221">
        <v>742.04</v>
      </c>
    </row>
    <row r="1327" spans="1:6" ht="15">
      <c r="A1327" s="225" t="s">
        <v>2055</v>
      </c>
      <c r="B1327" s="223" t="s">
        <v>2056</v>
      </c>
      <c r="C1327" s="220" t="s">
        <v>7543</v>
      </c>
      <c r="D1327" s="221">
        <v>1633.97</v>
      </c>
      <c r="E1327" s="221">
        <v>40.67</v>
      </c>
      <c r="F1327" s="221">
        <v>1674.64</v>
      </c>
    </row>
    <row r="1328" spans="1:6" ht="15">
      <c r="A1328" s="225" t="s">
        <v>2057</v>
      </c>
      <c r="B1328" s="223" t="s">
        <v>2058</v>
      </c>
      <c r="C1328" s="220" t="s">
        <v>7543</v>
      </c>
      <c r="D1328" s="221">
        <v>1213.6</v>
      </c>
      <c r="E1328" s="221">
        <v>40.67</v>
      </c>
      <c r="F1328" s="221">
        <v>1254.27</v>
      </c>
    </row>
    <row r="1329" spans="1:6" ht="15">
      <c r="A1329" s="225" t="s">
        <v>2059</v>
      </c>
      <c r="B1329" s="223" t="s">
        <v>2060</v>
      </c>
      <c r="C1329" s="220" t="s">
        <v>7543</v>
      </c>
      <c r="D1329" s="221">
        <v>1560.12</v>
      </c>
      <c r="E1329" s="221">
        <v>20.42</v>
      </c>
      <c r="F1329" s="221">
        <v>1580.54</v>
      </c>
    </row>
    <row r="1330" spans="1:6" ht="15">
      <c r="A1330" s="225" t="s">
        <v>2061</v>
      </c>
      <c r="B1330" s="227" t="s">
        <v>2062</v>
      </c>
      <c r="C1330" s="220" t="s">
        <v>7543</v>
      </c>
      <c r="D1330" s="221">
        <v>289.07</v>
      </c>
      <c r="E1330" s="221">
        <v>32.16</v>
      </c>
      <c r="F1330" s="221">
        <v>321.23</v>
      </c>
    </row>
    <row r="1331" spans="1:6" ht="27.75">
      <c r="A1331" s="225" t="s">
        <v>2063</v>
      </c>
      <c r="B1331" s="223" t="s">
        <v>2064</v>
      </c>
      <c r="C1331" s="220" t="s">
        <v>7543</v>
      </c>
      <c r="D1331" s="221">
        <v>576.7</v>
      </c>
      <c r="E1331" s="221">
        <v>61.2</v>
      </c>
      <c r="F1331" s="221">
        <v>637.9</v>
      </c>
    </row>
    <row r="1332" spans="1:6" ht="15">
      <c r="A1332" s="225" t="s">
        <v>2065</v>
      </c>
      <c r="B1332" s="223" t="s">
        <v>2066</v>
      </c>
      <c r="C1332" s="220" t="s">
        <v>7543</v>
      </c>
      <c r="D1332" s="221">
        <v>1291.44</v>
      </c>
      <c r="E1332" s="221">
        <v>97.16</v>
      </c>
      <c r="F1332" s="221">
        <v>1388.6</v>
      </c>
    </row>
    <row r="1333" spans="1:6" ht="27.75">
      <c r="A1333" s="225" t="s">
        <v>7794</v>
      </c>
      <c r="B1333" s="223" t="s">
        <v>7795</v>
      </c>
      <c r="C1333" s="220" t="s">
        <v>7543</v>
      </c>
      <c r="D1333" s="221">
        <v>5377.39</v>
      </c>
      <c r="E1333" s="221">
        <v>119.87</v>
      </c>
      <c r="F1333" s="221">
        <v>5497.26</v>
      </c>
    </row>
    <row r="1334" spans="1:6" ht="15">
      <c r="A1334" s="225" t="s">
        <v>2067</v>
      </c>
      <c r="B1334" s="223" t="s">
        <v>2068</v>
      </c>
      <c r="C1334" s="220" t="s">
        <v>7543</v>
      </c>
      <c r="D1334" s="221">
        <v>869.5</v>
      </c>
      <c r="E1334" s="221">
        <v>43.6</v>
      </c>
      <c r="F1334" s="221">
        <v>913.1</v>
      </c>
    </row>
    <row r="1335" spans="1:6" ht="15">
      <c r="A1335" s="225" t="s">
        <v>2069</v>
      </c>
      <c r="B1335" s="223" t="s">
        <v>2070</v>
      </c>
      <c r="C1335" s="220" t="s">
        <v>7543</v>
      </c>
      <c r="D1335" s="221">
        <v>1874</v>
      </c>
      <c r="E1335" s="221">
        <v>46.47</v>
      </c>
      <c r="F1335" s="221">
        <v>1920.47</v>
      </c>
    </row>
    <row r="1336" spans="1:6" ht="15">
      <c r="A1336" s="225" t="s">
        <v>2071</v>
      </c>
      <c r="B1336" s="223" t="s">
        <v>2072</v>
      </c>
      <c r="C1336" s="220" t="s">
        <v>7543</v>
      </c>
      <c r="D1336" s="221">
        <v>592.33</v>
      </c>
      <c r="E1336" s="221">
        <v>61.2</v>
      </c>
      <c r="F1336" s="221">
        <v>653.53</v>
      </c>
    </row>
    <row r="1337" spans="1:6" ht="15">
      <c r="A1337" s="225" t="s">
        <v>2073</v>
      </c>
      <c r="B1337" s="223" t="s">
        <v>7796</v>
      </c>
      <c r="C1337" s="220"/>
      <c r="D1337" s="221"/>
      <c r="E1337" s="221"/>
      <c r="F1337" s="221"/>
    </row>
    <row r="1338" spans="1:6" ht="15">
      <c r="A1338" s="225" t="s">
        <v>2074</v>
      </c>
      <c r="B1338" s="223" t="s">
        <v>2075</v>
      </c>
      <c r="C1338" s="220" t="s">
        <v>7546</v>
      </c>
      <c r="D1338" s="221">
        <v>853.12</v>
      </c>
      <c r="E1338" s="221">
        <v>32.16</v>
      </c>
      <c r="F1338" s="221">
        <v>885.28</v>
      </c>
    </row>
    <row r="1339" spans="1:6" ht="15">
      <c r="A1339" s="225" t="s">
        <v>2076</v>
      </c>
      <c r="B1339" s="223" t="s">
        <v>2077</v>
      </c>
      <c r="C1339" s="220" t="s">
        <v>7546</v>
      </c>
      <c r="D1339" s="221">
        <v>734.35</v>
      </c>
      <c r="E1339" s="221">
        <v>12.87</v>
      </c>
      <c r="F1339" s="221">
        <v>747.22</v>
      </c>
    </row>
    <row r="1340" spans="1:6" ht="15">
      <c r="A1340" s="225" t="s">
        <v>2078</v>
      </c>
      <c r="B1340" s="223" t="s">
        <v>2079</v>
      </c>
      <c r="C1340" s="220" t="s">
        <v>7546</v>
      </c>
      <c r="D1340" s="221">
        <v>1143.57</v>
      </c>
      <c r="E1340" s="221">
        <v>32.16</v>
      </c>
      <c r="F1340" s="221">
        <v>1175.73</v>
      </c>
    </row>
    <row r="1341" spans="1:6" ht="15">
      <c r="A1341" s="225" t="s">
        <v>2080</v>
      </c>
      <c r="B1341" s="223" t="s">
        <v>2081</v>
      </c>
      <c r="C1341" s="220" t="s">
        <v>7543</v>
      </c>
      <c r="D1341" s="221">
        <v>1420.54</v>
      </c>
      <c r="E1341" s="221">
        <v>64.32</v>
      </c>
      <c r="F1341" s="221">
        <v>1484.86</v>
      </c>
    </row>
    <row r="1342" spans="1:6" ht="15">
      <c r="A1342" s="225" t="s">
        <v>2082</v>
      </c>
      <c r="B1342" s="223" t="s">
        <v>6770</v>
      </c>
      <c r="C1342" s="220" t="s">
        <v>7543</v>
      </c>
      <c r="D1342" s="221">
        <v>978.96</v>
      </c>
      <c r="E1342" s="221">
        <v>10.61</v>
      </c>
      <c r="F1342" s="221">
        <v>989.57</v>
      </c>
    </row>
    <row r="1343" spans="1:6" ht="15">
      <c r="A1343" s="225" t="s">
        <v>2083</v>
      </c>
      <c r="B1343" s="223" t="s">
        <v>2084</v>
      </c>
      <c r="C1343" s="220" t="s">
        <v>7543</v>
      </c>
      <c r="D1343" s="221">
        <v>729.79</v>
      </c>
      <c r="E1343" s="221">
        <v>32.16</v>
      </c>
      <c r="F1343" s="221">
        <v>761.95</v>
      </c>
    </row>
    <row r="1344" spans="1:6" ht="27.75">
      <c r="A1344" s="225" t="s">
        <v>2085</v>
      </c>
      <c r="B1344" s="223" t="s">
        <v>2086</v>
      </c>
      <c r="C1344" s="220" t="s">
        <v>7543</v>
      </c>
      <c r="D1344" s="221">
        <v>1157.24</v>
      </c>
      <c r="E1344" s="221">
        <v>20.42</v>
      </c>
      <c r="F1344" s="221">
        <v>1177.66</v>
      </c>
    </row>
    <row r="1345" spans="1:6" ht="27.75">
      <c r="A1345" s="225" t="s">
        <v>2087</v>
      </c>
      <c r="B1345" s="223" t="s">
        <v>2088</v>
      </c>
      <c r="C1345" s="220" t="s">
        <v>7543</v>
      </c>
      <c r="D1345" s="221">
        <v>604.67</v>
      </c>
      <c r="E1345" s="221">
        <v>40.67</v>
      </c>
      <c r="F1345" s="221">
        <v>645.34</v>
      </c>
    </row>
    <row r="1346" spans="1:6" ht="15">
      <c r="A1346" s="225" t="s">
        <v>2089</v>
      </c>
      <c r="B1346" s="223" t="s">
        <v>2090</v>
      </c>
      <c r="C1346" s="220" t="s">
        <v>7546</v>
      </c>
      <c r="D1346" s="221">
        <v>182.16</v>
      </c>
      <c r="E1346" s="221">
        <v>16.08</v>
      </c>
      <c r="F1346" s="221">
        <v>198.24</v>
      </c>
    </row>
    <row r="1347" spans="1:6" ht="15">
      <c r="A1347" s="225" t="s">
        <v>2091</v>
      </c>
      <c r="B1347" s="223" t="s">
        <v>2092</v>
      </c>
      <c r="C1347" s="220" t="s">
        <v>7546</v>
      </c>
      <c r="D1347" s="221">
        <v>225.98</v>
      </c>
      <c r="E1347" s="221">
        <v>16.08</v>
      </c>
      <c r="F1347" s="221">
        <v>242.06</v>
      </c>
    </row>
    <row r="1348" spans="1:6" ht="15">
      <c r="A1348" s="225" t="s">
        <v>2093</v>
      </c>
      <c r="B1348" s="223" t="s">
        <v>2094</v>
      </c>
      <c r="C1348" s="220" t="s">
        <v>7543</v>
      </c>
      <c r="D1348" s="221">
        <v>1375.06</v>
      </c>
      <c r="E1348" s="221">
        <v>46.68</v>
      </c>
      <c r="F1348" s="221">
        <v>1421.74</v>
      </c>
    </row>
    <row r="1349" spans="1:6" ht="27.75">
      <c r="A1349" s="225" t="s">
        <v>2095</v>
      </c>
      <c r="B1349" s="223" t="s">
        <v>2096</v>
      </c>
      <c r="C1349" s="220" t="s">
        <v>7543</v>
      </c>
      <c r="D1349" s="221">
        <v>1165.33</v>
      </c>
      <c r="E1349" s="221">
        <v>20.42</v>
      </c>
      <c r="F1349" s="221">
        <v>1185.75</v>
      </c>
    </row>
    <row r="1350" spans="1:6" ht="15">
      <c r="A1350" s="225" t="s">
        <v>2097</v>
      </c>
      <c r="B1350" s="223" t="s">
        <v>2098</v>
      </c>
      <c r="C1350" s="220" t="s">
        <v>7543</v>
      </c>
      <c r="D1350" s="221">
        <v>957.59</v>
      </c>
      <c r="E1350" s="221">
        <v>40.67</v>
      </c>
      <c r="F1350" s="221">
        <v>998.26</v>
      </c>
    </row>
    <row r="1351" spans="1:6" ht="15">
      <c r="A1351" s="225" t="s">
        <v>2099</v>
      </c>
      <c r="B1351" s="223" t="s">
        <v>2100</v>
      </c>
      <c r="C1351" s="220" t="s">
        <v>7543</v>
      </c>
      <c r="D1351" s="221">
        <v>753.73</v>
      </c>
      <c r="E1351" s="221">
        <v>12.87</v>
      </c>
      <c r="F1351" s="221">
        <v>766.6</v>
      </c>
    </row>
    <row r="1352" spans="1:6" ht="27.75">
      <c r="A1352" s="225" t="s">
        <v>2101</v>
      </c>
      <c r="B1352" s="223" t="s">
        <v>2102</v>
      </c>
      <c r="C1352" s="220" t="s">
        <v>7543</v>
      </c>
      <c r="D1352" s="221">
        <v>546.9</v>
      </c>
      <c r="E1352" s="221"/>
      <c r="F1352" s="221">
        <v>546.9</v>
      </c>
    </row>
    <row r="1353" spans="1:6" ht="15">
      <c r="A1353" s="225" t="s">
        <v>2103</v>
      </c>
      <c r="B1353" s="223" t="s">
        <v>7797</v>
      </c>
      <c r="C1353" s="220"/>
      <c r="D1353" s="221"/>
      <c r="E1353" s="221"/>
      <c r="F1353" s="221"/>
    </row>
    <row r="1354" spans="1:6" ht="27.75">
      <c r="A1354" s="225" t="s">
        <v>2104</v>
      </c>
      <c r="B1354" s="223" t="s">
        <v>2105</v>
      </c>
      <c r="C1354" s="220" t="s">
        <v>7543</v>
      </c>
      <c r="D1354" s="221">
        <v>2787.07</v>
      </c>
      <c r="E1354" s="221">
        <v>46</v>
      </c>
      <c r="F1354" s="221">
        <v>2833.07</v>
      </c>
    </row>
    <row r="1355" spans="1:6" ht="15">
      <c r="A1355" s="225" t="s">
        <v>2106</v>
      </c>
      <c r="B1355" s="223" t="s">
        <v>2107</v>
      </c>
      <c r="C1355" s="220" t="s">
        <v>7543</v>
      </c>
      <c r="D1355" s="221">
        <v>1682.07</v>
      </c>
      <c r="E1355" s="221">
        <v>46</v>
      </c>
      <c r="F1355" s="221">
        <v>1728.07</v>
      </c>
    </row>
    <row r="1356" spans="1:6" ht="15">
      <c r="A1356" s="225" t="s">
        <v>2108</v>
      </c>
      <c r="B1356" s="223" t="s">
        <v>7047</v>
      </c>
      <c r="C1356" s="220" t="s">
        <v>7543</v>
      </c>
      <c r="D1356" s="221">
        <v>1816.09</v>
      </c>
      <c r="E1356" s="221">
        <v>46</v>
      </c>
      <c r="F1356" s="221">
        <v>1862.09</v>
      </c>
    </row>
    <row r="1357" spans="1:6" ht="15">
      <c r="A1357" s="225" t="s">
        <v>2109</v>
      </c>
      <c r="B1357" s="223" t="s">
        <v>2110</v>
      </c>
      <c r="C1357" s="220" t="s">
        <v>7543</v>
      </c>
      <c r="D1357" s="221">
        <v>2741.1</v>
      </c>
      <c r="E1357" s="221">
        <v>46</v>
      </c>
      <c r="F1357" s="221">
        <v>2787.1</v>
      </c>
    </row>
    <row r="1358" spans="1:6" ht="27.75">
      <c r="A1358" s="225" t="s">
        <v>2111</v>
      </c>
      <c r="B1358" s="223" t="s">
        <v>7048</v>
      </c>
      <c r="C1358" s="220" t="s">
        <v>7543</v>
      </c>
      <c r="D1358" s="221">
        <v>2183.93</v>
      </c>
      <c r="E1358" s="221">
        <v>84.51</v>
      </c>
      <c r="F1358" s="221">
        <v>2268.44</v>
      </c>
    </row>
    <row r="1359" spans="1:6" ht="27.75">
      <c r="A1359" s="225" t="s">
        <v>2112</v>
      </c>
      <c r="B1359" s="223" t="s">
        <v>7049</v>
      </c>
      <c r="C1359" s="220" t="s">
        <v>7543</v>
      </c>
      <c r="D1359" s="221">
        <v>3281.89</v>
      </c>
      <c r="E1359" s="221">
        <v>84.51</v>
      </c>
      <c r="F1359" s="221">
        <v>3366.4</v>
      </c>
    </row>
    <row r="1360" spans="1:6" ht="27.75">
      <c r="A1360" s="225" t="s">
        <v>2113</v>
      </c>
      <c r="B1360" s="223" t="s">
        <v>7050</v>
      </c>
      <c r="C1360" s="220" t="s">
        <v>7543</v>
      </c>
      <c r="D1360" s="221">
        <v>2674.67</v>
      </c>
      <c r="E1360" s="221">
        <v>84.51</v>
      </c>
      <c r="F1360" s="221">
        <v>2759.18</v>
      </c>
    </row>
    <row r="1361" spans="1:6" ht="27.75">
      <c r="A1361" s="225" t="s">
        <v>2114</v>
      </c>
      <c r="B1361" s="223" t="s">
        <v>7051</v>
      </c>
      <c r="C1361" s="220" t="s">
        <v>7543</v>
      </c>
      <c r="D1361" s="221">
        <v>3333.76</v>
      </c>
      <c r="E1361" s="221">
        <v>84.51</v>
      </c>
      <c r="F1361" s="221">
        <v>3418.27</v>
      </c>
    </row>
    <row r="1362" spans="1:6" ht="15">
      <c r="A1362" s="225" t="s">
        <v>2115</v>
      </c>
      <c r="B1362" s="223" t="s">
        <v>2116</v>
      </c>
      <c r="C1362" s="220" t="s">
        <v>7543</v>
      </c>
      <c r="D1362" s="221">
        <v>2084.34</v>
      </c>
      <c r="E1362" s="221">
        <v>46</v>
      </c>
      <c r="F1362" s="221">
        <v>2130.34</v>
      </c>
    </row>
    <row r="1363" spans="1:6" ht="15">
      <c r="A1363" s="225" t="s">
        <v>2117</v>
      </c>
      <c r="B1363" s="223" t="s">
        <v>7052</v>
      </c>
      <c r="C1363" s="220" t="s">
        <v>7543</v>
      </c>
      <c r="D1363" s="221">
        <v>2056.13</v>
      </c>
      <c r="E1363" s="221">
        <v>46</v>
      </c>
      <c r="F1363" s="221">
        <v>2102.13</v>
      </c>
    </row>
    <row r="1364" spans="1:6" ht="15">
      <c r="A1364" s="225" t="s">
        <v>2118</v>
      </c>
      <c r="B1364" s="223" t="s">
        <v>2119</v>
      </c>
      <c r="C1364" s="220" t="s">
        <v>7543</v>
      </c>
      <c r="D1364" s="221">
        <v>3156</v>
      </c>
      <c r="E1364" s="221">
        <v>46</v>
      </c>
      <c r="F1364" s="221">
        <v>3202</v>
      </c>
    </row>
    <row r="1365" spans="1:6" ht="27.75">
      <c r="A1365" s="225" t="s">
        <v>2120</v>
      </c>
      <c r="B1365" s="223" t="s">
        <v>7053</v>
      </c>
      <c r="C1365" s="220" t="s">
        <v>7543</v>
      </c>
      <c r="D1365" s="221">
        <v>2621.26</v>
      </c>
      <c r="E1365" s="221">
        <v>84.51</v>
      </c>
      <c r="F1365" s="221">
        <v>2705.77</v>
      </c>
    </row>
    <row r="1366" spans="1:6" ht="27.75">
      <c r="A1366" s="225" t="s">
        <v>2121</v>
      </c>
      <c r="B1366" s="223" t="s">
        <v>7054</v>
      </c>
      <c r="C1366" s="220" t="s">
        <v>7543</v>
      </c>
      <c r="D1366" s="221">
        <v>3720.25</v>
      </c>
      <c r="E1366" s="221">
        <v>84.51</v>
      </c>
      <c r="F1366" s="221">
        <v>3804.76</v>
      </c>
    </row>
    <row r="1367" spans="1:6" ht="27.75">
      <c r="A1367" s="225" t="s">
        <v>2122</v>
      </c>
      <c r="B1367" s="223" t="s">
        <v>7055</v>
      </c>
      <c r="C1367" s="220" t="s">
        <v>7543</v>
      </c>
      <c r="D1367" s="221">
        <v>2862.12</v>
      </c>
      <c r="E1367" s="221">
        <v>84.51</v>
      </c>
      <c r="F1367" s="221">
        <v>2946.63</v>
      </c>
    </row>
    <row r="1368" spans="1:6" ht="27.75">
      <c r="A1368" s="225" t="s">
        <v>2123</v>
      </c>
      <c r="B1368" s="223" t="s">
        <v>7056</v>
      </c>
      <c r="C1368" s="220" t="s">
        <v>7543</v>
      </c>
      <c r="D1368" s="221">
        <v>3759.39</v>
      </c>
      <c r="E1368" s="221">
        <v>84.51</v>
      </c>
      <c r="F1368" s="221">
        <v>3843.9</v>
      </c>
    </row>
    <row r="1369" spans="1:6" ht="27.75">
      <c r="A1369" s="225" t="s">
        <v>2124</v>
      </c>
      <c r="B1369" s="223" t="s">
        <v>7057</v>
      </c>
      <c r="C1369" s="220" t="s">
        <v>7543</v>
      </c>
      <c r="D1369" s="221">
        <v>3810.32</v>
      </c>
      <c r="E1369" s="221">
        <v>84.51</v>
      </c>
      <c r="F1369" s="221">
        <v>3894.83</v>
      </c>
    </row>
    <row r="1370" spans="1:6" ht="27.75">
      <c r="A1370" s="225" t="s">
        <v>2125</v>
      </c>
      <c r="B1370" s="223" t="s">
        <v>2126</v>
      </c>
      <c r="C1370" s="220" t="s">
        <v>7543</v>
      </c>
      <c r="D1370" s="221">
        <v>3707.54</v>
      </c>
      <c r="E1370" s="221">
        <v>46</v>
      </c>
      <c r="F1370" s="221">
        <v>3753.54</v>
      </c>
    </row>
    <row r="1371" spans="1:6" ht="27.75">
      <c r="A1371" s="225" t="s">
        <v>2127</v>
      </c>
      <c r="B1371" s="223" t="s">
        <v>2128</v>
      </c>
      <c r="C1371" s="220" t="s">
        <v>7543</v>
      </c>
      <c r="D1371" s="221">
        <v>3095.53</v>
      </c>
      <c r="E1371" s="221">
        <v>46</v>
      </c>
      <c r="F1371" s="221">
        <v>3141.53</v>
      </c>
    </row>
    <row r="1372" spans="1:6" ht="27.75">
      <c r="A1372" s="225" t="s">
        <v>2129</v>
      </c>
      <c r="B1372" s="223" t="s">
        <v>2130</v>
      </c>
      <c r="C1372" s="220" t="s">
        <v>7543</v>
      </c>
      <c r="D1372" s="221">
        <v>3904.48</v>
      </c>
      <c r="E1372" s="221">
        <v>46</v>
      </c>
      <c r="F1372" s="221">
        <v>3950.48</v>
      </c>
    </row>
    <row r="1373" spans="1:6" ht="27.75">
      <c r="A1373" s="225" t="s">
        <v>2131</v>
      </c>
      <c r="B1373" s="223" t="s">
        <v>2132</v>
      </c>
      <c r="C1373" s="220" t="s">
        <v>7543</v>
      </c>
      <c r="D1373" s="221">
        <v>2821.53</v>
      </c>
      <c r="E1373" s="221">
        <v>188.43</v>
      </c>
      <c r="F1373" s="221">
        <v>3009.96</v>
      </c>
    </row>
    <row r="1374" spans="1:6" ht="27.75">
      <c r="A1374" s="225" t="s">
        <v>2133</v>
      </c>
      <c r="B1374" s="223" t="s">
        <v>2134</v>
      </c>
      <c r="C1374" s="220" t="s">
        <v>7543</v>
      </c>
      <c r="D1374" s="221">
        <v>2356.71</v>
      </c>
      <c r="E1374" s="221">
        <v>46</v>
      </c>
      <c r="F1374" s="221">
        <v>2402.71</v>
      </c>
    </row>
    <row r="1375" spans="1:6" ht="27.75">
      <c r="A1375" s="225" t="s">
        <v>2135</v>
      </c>
      <c r="B1375" s="223" t="s">
        <v>2136</v>
      </c>
      <c r="C1375" s="220" t="s">
        <v>7543</v>
      </c>
      <c r="D1375" s="221">
        <v>1465.27</v>
      </c>
      <c r="E1375" s="221">
        <v>46</v>
      </c>
      <c r="F1375" s="221">
        <v>1511.27</v>
      </c>
    </row>
    <row r="1376" spans="1:6" ht="15">
      <c r="A1376" s="225" t="s">
        <v>2137</v>
      </c>
      <c r="B1376" s="223" t="s">
        <v>7191</v>
      </c>
      <c r="C1376" s="220" t="s">
        <v>7543</v>
      </c>
      <c r="D1376" s="221">
        <v>2411.47</v>
      </c>
      <c r="E1376" s="221">
        <v>46</v>
      </c>
      <c r="F1376" s="221">
        <v>2457.47</v>
      </c>
    </row>
    <row r="1377" spans="1:6" ht="15">
      <c r="A1377" s="225" t="s">
        <v>2138</v>
      </c>
      <c r="B1377" s="223" t="s">
        <v>7192</v>
      </c>
      <c r="C1377" s="220" t="s">
        <v>7543</v>
      </c>
      <c r="D1377" s="221">
        <v>2031.69</v>
      </c>
      <c r="E1377" s="221">
        <v>46</v>
      </c>
      <c r="F1377" s="221">
        <v>2077.69</v>
      </c>
    </row>
    <row r="1378" spans="1:6" ht="15">
      <c r="A1378" s="225" t="s">
        <v>2139</v>
      </c>
      <c r="B1378" s="223" t="s">
        <v>7798</v>
      </c>
      <c r="C1378" s="220"/>
      <c r="D1378" s="221"/>
      <c r="E1378" s="221"/>
      <c r="F1378" s="221"/>
    </row>
    <row r="1379" spans="1:6" ht="15">
      <c r="A1379" s="225" t="s">
        <v>2140</v>
      </c>
      <c r="B1379" s="223" t="s">
        <v>7313</v>
      </c>
      <c r="C1379" s="220" t="s">
        <v>7546</v>
      </c>
      <c r="D1379" s="221">
        <v>1256.57</v>
      </c>
      <c r="E1379" s="221">
        <v>38.51</v>
      </c>
      <c r="F1379" s="221">
        <v>1295.08</v>
      </c>
    </row>
    <row r="1380" spans="1:6" ht="15">
      <c r="A1380" s="225" t="s">
        <v>2141</v>
      </c>
      <c r="B1380" s="223" t="s">
        <v>7799</v>
      </c>
      <c r="C1380" s="220"/>
      <c r="D1380" s="221"/>
      <c r="E1380" s="221"/>
      <c r="F1380" s="221"/>
    </row>
    <row r="1381" spans="1:6" ht="15">
      <c r="A1381" s="225" t="s">
        <v>2142</v>
      </c>
      <c r="B1381" s="223" t="s">
        <v>2143</v>
      </c>
      <c r="C1381" s="220" t="s">
        <v>7543</v>
      </c>
      <c r="D1381" s="221">
        <v>657.22</v>
      </c>
      <c r="E1381" s="221">
        <v>32.16</v>
      </c>
      <c r="F1381" s="221">
        <v>689.38</v>
      </c>
    </row>
    <row r="1382" spans="1:6" ht="15">
      <c r="A1382" s="225" t="s">
        <v>2144</v>
      </c>
      <c r="B1382" s="223" t="s">
        <v>2145</v>
      </c>
      <c r="C1382" s="220" t="s">
        <v>7543</v>
      </c>
      <c r="D1382" s="221">
        <v>1031.89</v>
      </c>
      <c r="E1382" s="221">
        <v>91.4</v>
      </c>
      <c r="F1382" s="221">
        <v>1123.29</v>
      </c>
    </row>
    <row r="1383" spans="1:6" ht="15">
      <c r="A1383" s="225" t="s">
        <v>2146</v>
      </c>
      <c r="B1383" s="223" t="s">
        <v>7800</v>
      </c>
      <c r="C1383" s="220"/>
      <c r="D1383" s="221"/>
      <c r="E1383" s="221"/>
      <c r="F1383" s="221"/>
    </row>
    <row r="1384" spans="1:6" ht="27.75">
      <c r="A1384" s="225" t="s">
        <v>2147</v>
      </c>
      <c r="B1384" s="223" t="s">
        <v>2148</v>
      </c>
      <c r="C1384" s="220" t="s">
        <v>7546</v>
      </c>
      <c r="D1384" s="221">
        <v>886</v>
      </c>
      <c r="E1384" s="221">
        <v>38.59</v>
      </c>
      <c r="F1384" s="221">
        <v>924.59</v>
      </c>
    </row>
    <row r="1385" spans="1:6" ht="15">
      <c r="A1385" s="225" t="s">
        <v>6771</v>
      </c>
      <c r="B1385" s="223" t="s">
        <v>6772</v>
      </c>
      <c r="C1385" s="220" t="s">
        <v>7546</v>
      </c>
      <c r="D1385" s="221">
        <v>544.25</v>
      </c>
      <c r="E1385" s="221">
        <v>16.08</v>
      </c>
      <c r="F1385" s="221">
        <v>560.33</v>
      </c>
    </row>
    <row r="1386" spans="1:6" ht="15">
      <c r="A1386" s="225" t="s">
        <v>2149</v>
      </c>
      <c r="B1386" s="223" t="s">
        <v>2150</v>
      </c>
      <c r="C1386" s="220" t="s">
        <v>7546</v>
      </c>
      <c r="D1386" s="221">
        <v>679.16</v>
      </c>
      <c r="E1386" s="221">
        <v>32.16</v>
      </c>
      <c r="F1386" s="221">
        <v>711.32</v>
      </c>
    </row>
    <row r="1387" spans="1:6" ht="15">
      <c r="A1387" s="225" t="s">
        <v>2151</v>
      </c>
      <c r="B1387" s="223" t="s">
        <v>7801</v>
      </c>
      <c r="C1387" s="220"/>
      <c r="D1387" s="221"/>
      <c r="E1387" s="221"/>
      <c r="F1387" s="221"/>
    </row>
    <row r="1388" spans="1:6" ht="15">
      <c r="A1388" s="225" t="s">
        <v>2152</v>
      </c>
      <c r="B1388" s="223" t="s">
        <v>2153</v>
      </c>
      <c r="C1388" s="220" t="s">
        <v>7543</v>
      </c>
      <c r="D1388" s="221"/>
      <c r="E1388" s="221">
        <v>32.16</v>
      </c>
      <c r="F1388" s="221">
        <v>32.16</v>
      </c>
    </row>
    <row r="1389" spans="1:6" ht="15">
      <c r="A1389" s="225" t="s">
        <v>2154</v>
      </c>
      <c r="B1389" s="223" t="s">
        <v>2155</v>
      </c>
      <c r="C1389" s="220" t="s">
        <v>7546</v>
      </c>
      <c r="D1389" s="221">
        <v>1.58</v>
      </c>
      <c r="E1389" s="221">
        <v>8.37</v>
      </c>
      <c r="F1389" s="221">
        <v>9.95</v>
      </c>
    </row>
    <row r="1390" spans="1:6" ht="15">
      <c r="A1390" s="225" t="s">
        <v>2156</v>
      </c>
      <c r="B1390" s="223" t="s">
        <v>2157</v>
      </c>
      <c r="C1390" s="220" t="s">
        <v>7546</v>
      </c>
      <c r="D1390" s="221"/>
      <c r="E1390" s="221">
        <v>19.29</v>
      </c>
      <c r="F1390" s="221">
        <v>19.29</v>
      </c>
    </row>
    <row r="1391" spans="1:6" ht="15">
      <c r="A1391" s="225" t="s">
        <v>2158</v>
      </c>
      <c r="B1391" s="223" t="s">
        <v>2159</v>
      </c>
      <c r="C1391" s="220" t="s">
        <v>7546</v>
      </c>
      <c r="D1391" s="221">
        <v>23.73</v>
      </c>
      <c r="E1391" s="221">
        <v>22.36</v>
      </c>
      <c r="F1391" s="221">
        <v>46.09</v>
      </c>
    </row>
    <row r="1392" spans="1:6" ht="15">
      <c r="A1392" s="225" t="s">
        <v>2160</v>
      </c>
      <c r="B1392" s="223" t="s">
        <v>2161</v>
      </c>
      <c r="C1392" s="220" t="s">
        <v>7553</v>
      </c>
      <c r="D1392" s="221">
        <v>3456.68</v>
      </c>
      <c r="E1392" s="221">
        <v>77.02</v>
      </c>
      <c r="F1392" s="221">
        <v>3533.7</v>
      </c>
    </row>
    <row r="1393" spans="1:6" ht="15">
      <c r="A1393" s="225" t="s">
        <v>2162</v>
      </c>
      <c r="B1393" s="223" t="s">
        <v>2163</v>
      </c>
      <c r="C1393" s="220" t="s">
        <v>7546</v>
      </c>
      <c r="D1393" s="221">
        <v>118.47</v>
      </c>
      <c r="E1393" s="221">
        <v>8.37</v>
      </c>
      <c r="F1393" s="221">
        <v>126.84</v>
      </c>
    </row>
    <row r="1394" spans="1:6" ht="15">
      <c r="A1394" s="225" t="s">
        <v>2164</v>
      </c>
      <c r="B1394" s="223" t="s">
        <v>2165</v>
      </c>
      <c r="C1394" s="220" t="s">
        <v>7546</v>
      </c>
      <c r="D1394" s="221">
        <v>393.35</v>
      </c>
      <c r="E1394" s="221">
        <v>8.37</v>
      </c>
      <c r="F1394" s="221">
        <v>401.72</v>
      </c>
    </row>
    <row r="1395" spans="1:6" ht="15">
      <c r="A1395" s="225" t="s">
        <v>2166</v>
      </c>
      <c r="B1395" s="223" t="s">
        <v>2167</v>
      </c>
      <c r="C1395" s="220" t="s">
        <v>7543</v>
      </c>
      <c r="D1395" s="221">
        <v>259.74</v>
      </c>
      <c r="E1395" s="221">
        <v>38.59</v>
      </c>
      <c r="F1395" s="221">
        <v>298.33</v>
      </c>
    </row>
    <row r="1396" spans="1:6" ht="15">
      <c r="A1396" s="225" t="s">
        <v>2168</v>
      </c>
      <c r="B1396" s="223" t="s">
        <v>2169</v>
      </c>
      <c r="C1396" s="220" t="s">
        <v>7543</v>
      </c>
      <c r="D1396" s="221">
        <v>129.97</v>
      </c>
      <c r="E1396" s="221">
        <v>7.01</v>
      </c>
      <c r="F1396" s="221">
        <v>136.98</v>
      </c>
    </row>
    <row r="1397" spans="1:6" ht="15">
      <c r="A1397" s="225" t="s">
        <v>2170</v>
      </c>
      <c r="B1397" s="223" t="s">
        <v>2171</v>
      </c>
      <c r="C1397" s="220" t="s">
        <v>7543</v>
      </c>
      <c r="D1397" s="221">
        <v>45.33</v>
      </c>
      <c r="E1397" s="221">
        <v>7.01</v>
      </c>
      <c r="F1397" s="221">
        <v>52.34</v>
      </c>
    </row>
    <row r="1398" spans="1:6" ht="27.75">
      <c r="A1398" s="225" t="s">
        <v>2172</v>
      </c>
      <c r="B1398" s="223" t="s">
        <v>2173</v>
      </c>
      <c r="C1398" s="220" t="s">
        <v>7543</v>
      </c>
      <c r="D1398" s="221">
        <v>666.04</v>
      </c>
      <c r="E1398" s="221">
        <v>70.8</v>
      </c>
      <c r="F1398" s="221">
        <v>736.84</v>
      </c>
    </row>
    <row r="1399" spans="1:6" ht="27.75">
      <c r="A1399" s="225" t="s">
        <v>2174</v>
      </c>
      <c r="B1399" s="223" t="s">
        <v>7058</v>
      </c>
      <c r="C1399" s="220" t="s">
        <v>7543</v>
      </c>
      <c r="D1399" s="221">
        <v>1202.61</v>
      </c>
      <c r="E1399" s="221">
        <v>70.8</v>
      </c>
      <c r="F1399" s="221">
        <v>1273.41</v>
      </c>
    </row>
    <row r="1400" spans="1:6" ht="15">
      <c r="A1400" s="225" t="s">
        <v>2175</v>
      </c>
      <c r="B1400" s="223" t="s">
        <v>7802</v>
      </c>
      <c r="C1400" s="220"/>
      <c r="D1400" s="221"/>
      <c r="E1400" s="221"/>
      <c r="F1400" s="221"/>
    </row>
    <row r="1401" spans="1:6" ht="15">
      <c r="A1401" s="225" t="s">
        <v>2176</v>
      </c>
      <c r="B1401" s="223" t="s">
        <v>7803</v>
      </c>
      <c r="C1401" s="220"/>
      <c r="D1401" s="221"/>
      <c r="E1401" s="221"/>
      <c r="F1401" s="221"/>
    </row>
    <row r="1402" spans="1:6" ht="15">
      <c r="A1402" s="225" t="s">
        <v>2177</v>
      </c>
      <c r="B1402" s="223" t="s">
        <v>2178</v>
      </c>
      <c r="C1402" s="220" t="s">
        <v>7543</v>
      </c>
      <c r="D1402" s="221">
        <v>775.18</v>
      </c>
      <c r="E1402" s="221">
        <v>48.24</v>
      </c>
      <c r="F1402" s="221">
        <v>823.42</v>
      </c>
    </row>
    <row r="1403" spans="1:6" ht="15">
      <c r="A1403" s="225" t="s">
        <v>2179</v>
      </c>
      <c r="B1403" s="223" t="s">
        <v>2180</v>
      </c>
      <c r="C1403" s="220" t="s">
        <v>7543</v>
      </c>
      <c r="D1403" s="221">
        <v>373.03</v>
      </c>
      <c r="E1403" s="221">
        <v>48.24</v>
      </c>
      <c r="F1403" s="221">
        <v>421.27</v>
      </c>
    </row>
    <row r="1404" spans="1:6" ht="15">
      <c r="A1404" s="225" t="s">
        <v>2181</v>
      </c>
      <c r="B1404" s="223" t="s">
        <v>2182</v>
      </c>
      <c r="C1404" s="220" t="s">
        <v>7543</v>
      </c>
      <c r="D1404" s="221">
        <v>1057.31</v>
      </c>
      <c r="E1404" s="221">
        <v>48.24</v>
      </c>
      <c r="F1404" s="221">
        <v>1105.55</v>
      </c>
    </row>
    <row r="1405" spans="1:6" ht="15">
      <c r="A1405" s="225" t="s">
        <v>2183</v>
      </c>
      <c r="B1405" s="223" t="s">
        <v>7314</v>
      </c>
      <c r="C1405" s="220" t="s">
        <v>7543</v>
      </c>
      <c r="D1405" s="221">
        <v>869.14</v>
      </c>
      <c r="E1405" s="221">
        <v>48.24</v>
      </c>
      <c r="F1405" s="221">
        <v>917.38</v>
      </c>
    </row>
    <row r="1406" spans="1:6" ht="15">
      <c r="A1406" s="225" t="s">
        <v>2184</v>
      </c>
      <c r="B1406" s="223" t="s">
        <v>7315</v>
      </c>
      <c r="C1406" s="220" t="s">
        <v>7543</v>
      </c>
      <c r="D1406" s="221">
        <v>793.28</v>
      </c>
      <c r="E1406" s="221">
        <v>48.24</v>
      </c>
      <c r="F1406" s="221">
        <v>841.52</v>
      </c>
    </row>
    <row r="1407" spans="1:6" ht="15">
      <c r="A1407" s="225" t="s">
        <v>2185</v>
      </c>
      <c r="B1407" s="223" t="s">
        <v>2186</v>
      </c>
      <c r="C1407" s="220" t="s">
        <v>7543</v>
      </c>
      <c r="D1407" s="221">
        <v>404.32</v>
      </c>
      <c r="E1407" s="221">
        <v>48.24</v>
      </c>
      <c r="F1407" s="221">
        <v>452.56</v>
      </c>
    </row>
    <row r="1408" spans="1:6" ht="15">
      <c r="A1408" s="225" t="s">
        <v>2187</v>
      </c>
      <c r="B1408" s="223" t="s">
        <v>2188</v>
      </c>
      <c r="C1408" s="220" t="s">
        <v>7543</v>
      </c>
      <c r="D1408" s="221">
        <v>927.18</v>
      </c>
      <c r="E1408" s="221">
        <v>48.24</v>
      </c>
      <c r="F1408" s="221">
        <v>975.42</v>
      </c>
    </row>
    <row r="1409" spans="1:6" ht="15">
      <c r="A1409" s="225" t="s">
        <v>2189</v>
      </c>
      <c r="B1409" s="223" t="s">
        <v>2190</v>
      </c>
      <c r="C1409" s="220" t="s">
        <v>7543</v>
      </c>
      <c r="D1409" s="221">
        <v>610.2</v>
      </c>
      <c r="E1409" s="221">
        <v>48.24</v>
      </c>
      <c r="F1409" s="221">
        <v>658.44</v>
      </c>
    </row>
    <row r="1410" spans="1:6" ht="15">
      <c r="A1410" s="225" t="s">
        <v>2191</v>
      </c>
      <c r="B1410" s="223" t="s">
        <v>2192</v>
      </c>
      <c r="C1410" s="220" t="s">
        <v>7543</v>
      </c>
      <c r="D1410" s="221">
        <v>1114.54</v>
      </c>
      <c r="E1410" s="221">
        <v>48.24</v>
      </c>
      <c r="F1410" s="221">
        <v>1162.78</v>
      </c>
    </row>
    <row r="1411" spans="1:6" ht="15">
      <c r="A1411" s="225" t="s">
        <v>2193</v>
      </c>
      <c r="B1411" s="223" t="s">
        <v>2194</v>
      </c>
      <c r="C1411" s="220" t="s">
        <v>7543</v>
      </c>
      <c r="D1411" s="221">
        <v>1059.15</v>
      </c>
      <c r="E1411" s="221">
        <v>48.24</v>
      </c>
      <c r="F1411" s="221">
        <v>1107.39</v>
      </c>
    </row>
    <row r="1412" spans="1:6" ht="15">
      <c r="A1412" s="225" t="s">
        <v>2195</v>
      </c>
      <c r="B1412" s="223" t="s">
        <v>2196</v>
      </c>
      <c r="C1412" s="220" t="s">
        <v>7543</v>
      </c>
      <c r="D1412" s="221">
        <v>387.28</v>
      </c>
      <c r="E1412" s="221"/>
      <c r="F1412" s="221">
        <v>387.28</v>
      </c>
    </row>
    <row r="1413" spans="1:6" ht="15">
      <c r="A1413" s="225" t="s">
        <v>2197</v>
      </c>
      <c r="B1413" s="223" t="s">
        <v>7059</v>
      </c>
      <c r="C1413" s="220" t="s">
        <v>7543</v>
      </c>
      <c r="D1413" s="221">
        <v>984.28</v>
      </c>
      <c r="E1413" s="221">
        <v>37.06</v>
      </c>
      <c r="F1413" s="221">
        <v>1021.34</v>
      </c>
    </row>
    <row r="1414" spans="1:6" ht="15">
      <c r="A1414" s="225" t="s">
        <v>6773</v>
      </c>
      <c r="B1414" s="223" t="s">
        <v>7060</v>
      </c>
      <c r="C1414" s="220" t="s">
        <v>7543</v>
      </c>
      <c r="D1414" s="221">
        <v>1777.3</v>
      </c>
      <c r="E1414" s="221">
        <v>48.24</v>
      </c>
      <c r="F1414" s="221">
        <v>1825.54</v>
      </c>
    </row>
    <row r="1415" spans="1:6" ht="15">
      <c r="A1415" s="225" t="s">
        <v>6774</v>
      </c>
      <c r="B1415" s="223" t="s">
        <v>7061</v>
      </c>
      <c r="C1415" s="220" t="s">
        <v>7543</v>
      </c>
      <c r="D1415" s="221">
        <v>1514.99</v>
      </c>
      <c r="E1415" s="221">
        <v>48.24</v>
      </c>
      <c r="F1415" s="221">
        <v>1563.23</v>
      </c>
    </row>
    <row r="1416" spans="1:6" ht="15">
      <c r="A1416" s="225" t="s">
        <v>2198</v>
      </c>
      <c r="B1416" s="223" t="s">
        <v>7062</v>
      </c>
      <c r="C1416" s="220" t="s">
        <v>7543</v>
      </c>
      <c r="D1416" s="221">
        <v>870.11</v>
      </c>
      <c r="E1416" s="221">
        <v>48.24</v>
      </c>
      <c r="F1416" s="221">
        <v>918.35</v>
      </c>
    </row>
    <row r="1417" spans="1:6" ht="15">
      <c r="A1417" s="225" t="s">
        <v>2199</v>
      </c>
      <c r="B1417" s="223" t="s">
        <v>2200</v>
      </c>
      <c r="C1417" s="220" t="s">
        <v>7543</v>
      </c>
      <c r="D1417" s="221">
        <v>633.54</v>
      </c>
      <c r="E1417" s="221">
        <v>37.06</v>
      </c>
      <c r="F1417" s="221">
        <v>670.6</v>
      </c>
    </row>
    <row r="1418" spans="1:6" ht="15">
      <c r="A1418" s="225" t="s">
        <v>2201</v>
      </c>
      <c r="B1418" s="223" t="s">
        <v>7316</v>
      </c>
      <c r="C1418" s="220" t="s">
        <v>7543</v>
      </c>
      <c r="D1418" s="221">
        <v>888.46</v>
      </c>
      <c r="E1418" s="221">
        <v>37.06</v>
      </c>
      <c r="F1418" s="221">
        <v>925.52</v>
      </c>
    </row>
    <row r="1419" spans="1:6" ht="15">
      <c r="A1419" s="225" t="s">
        <v>2202</v>
      </c>
      <c r="B1419" s="223" t="s">
        <v>2203</v>
      </c>
      <c r="C1419" s="220" t="s">
        <v>7543</v>
      </c>
      <c r="D1419" s="221">
        <v>743.43</v>
      </c>
      <c r="E1419" s="221">
        <v>27.8</v>
      </c>
      <c r="F1419" s="221">
        <v>771.23</v>
      </c>
    </row>
    <row r="1420" spans="1:6" ht="15">
      <c r="A1420" s="225" t="s">
        <v>2204</v>
      </c>
      <c r="B1420" s="223" t="s">
        <v>7317</v>
      </c>
      <c r="C1420" s="220" t="s">
        <v>7543</v>
      </c>
      <c r="D1420" s="221">
        <v>841.79</v>
      </c>
      <c r="E1420" s="221">
        <v>27.8</v>
      </c>
      <c r="F1420" s="221">
        <v>869.59</v>
      </c>
    </row>
    <row r="1421" spans="1:6" ht="15">
      <c r="A1421" s="225" t="s">
        <v>2205</v>
      </c>
      <c r="B1421" s="223" t="s">
        <v>2206</v>
      </c>
      <c r="C1421" s="220" t="s">
        <v>7543</v>
      </c>
      <c r="D1421" s="221">
        <v>520.19</v>
      </c>
      <c r="E1421" s="221">
        <v>27.8</v>
      </c>
      <c r="F1421" s="221">
        <v>547.99</v>
      </c>
    </row>
    <row r="1422" spans="1:6" ht="15">
      <c r="A1422" s="225" t="s">
        <v>2207</v>
      </c>
      <c r="B1422" s="223" t="s">
        <v>2208</v>
      </c>
      <c r="C1422" s="220" t="s">
        <v>7543</v>
      </c>
      <c r="D1422" s="221">
        <v>971.56</v>
      </c>
      <c r="E1422" s="221"/>
      <c r="F1422" s="221">
        <v>971.56</v>
      </c>
    </row>
    <row r="1423" spans="1:6" ht="15">
      <c r="A1423" s="225" t="s">
        <v>2209</v>
      </c>
      <c r="B1423" s="223" t="s">
        <v>2210</v>
      </c>
      <c r="C1423" s="220" t="s">
        <v>7543</v>
      </c>
      <c r="D1423" s="221">
        <v>1369.96</v>
      </c>
      <c r="E1423" s="221"/>
      <c r="F1423" s="221">
        <v>1369.96</v>
      </c>
    </row>
    <row r="1424" spans="1:6" ht="15">
      <c r="A1424" s="225" t="s">
        <v>2211</v>
      </c>
      <c r="B1424" s="223" t="s">
        <v>2212</v>
      </c>
      <c r="C1424" s="220" t="s">
        <v>7543</v>
      </c>
      <c r="D1424" s="221">
        <v>880.71</v>
      </c>
      <c r="E1424" s="221"/>
      <c r="F1424" s="221">
        <v>880.71</v>
      </c>
    </row>
    <row r="1425" spans="1:6" ht="15">
      <c r="A1425" s="225" t="s">
        <v>2213</v>
      </c>
      <c r="B1425" s="223" t="s">
        <v>7318</v>
      </c>
      <c r="C1425" s="220" t="s">
        <v>7543</v>
      </c>
      <c r="D1425" s="221">
        <v>936.89</v>
      </c>
      <c r="E1425" s="221"/>
      <c r="F1425" s="221">
        <v>936.89</v>
      </c>
    </row>
    <row r="1426" spans="1:6" ht="15">
      <c r="A1426" s="225" t="s">
        <v>2214</v>
      </c>
      <c r="B1426" s="223" t="s">
        <v>2215</v>
      </c>
      <c r="C1426" s="220" t="s">
        <v>7543</v>
      </c>
      <c r="D1426" s="221">
        <v>911.68</v>
      </c>
      <c r="E1426" s="221">
        <v>48.24</v>
      </c>
      <c r="F1426" s="221">
        <v>959.92</v>
      </c>
    </row>
    <row r="1427" spans="1:6" ht="15">
      <c r="A1427" s="225" t="s">
        <v>2216</v>
      </c>
      <c r="B1427" s="223" t="s">
        <v>2217</v>
      </c>
      <c r="C1427" s="220" t="s">
        <v>7543</v>
      </c>
      <c r="D1427" s="221">
        <v>1283.7</v>
      </c>
      <c r="E1427" s="221">
        <v>48.24</v>
      </c>
      <c r="F1427" s="221">
        <v>1331.94</v>
      </c>
    </row>
    <row r="1428" spans="1:6" ht="15">
      <c r="A1428" s="225" t="s">
        <v>2218</v>
      </c>
      <c r="B1428" s="223" t="s">
        <v>7319</v>
      </c>
      <c r="C1428" s="220" t="s">
        <v>7543</v>
      </c>
      <c r="D1428" s="221">
        <v>990.89</v>
      </c>
      <c r="E1428" s="221">
        <v>48.24</v>
      </c>
      <c r="F1428" s="221">
        <v>1039.13</v>
      </c>
    </row>
    <row r="1429" spans="1:6" ht="15">
      <c r="A1429" s="225" t="s">
        <v>2219</v>
      </c>
      <c r="B1429" s="223" t="s">
        <v>2220</v>
      </c>
      <c r="C1429" s="220" t="s">
        <v>7543</v>
      </c>
      <c r="D1429" s="221">
        <v>991.38</v>
      </c>
      <c r="E1429" s="221">
        <v>48.24</v>
      </c>
      <c r="F1429" s="221">
        <v>1039.62</v>
      </c>
    </row>
    <row r="1430" spans="1:6" ht="15">
      <c r="A1430" s="225" t="s">
        <v>2221</v>
      </c>
      <c r="B1430" s="223" t="s">
        <v>7804</v>
      </c>
      <c r="C1430" s="220"/>
      <c r="D1430" s="221"/>
      <c r="E1430" s="221"/>
      <c r="F1430" s="221"/>
    </row>
    <row r="1431" spans="1:6" ht="15">
      <c r="A1431" s="225" t="s">
        <v>2222</v>
      </c>
      <c r="B1431" s="223" t="s">
        <v>2223</v>
      </c>
      <c r="C1431" s="220" t="s">
        <v>7543</v>
      </c>
      <c r="D1431" s="221">
        <v>1016.34</v>
      </c>
      <c r="E1431" s="221">
        <v>96.48</v>
      </c>
      <c r="F1431" s="221">
        <v>1112.82</v>
      </c>
    </row>
    <row r="1432" spans="1:6" ht="15">
      <c r="A1432" s="225" t="s">
        <v>2224</v>
      </c>
      <c r="B1432" s="223" t="s">
        <v>2225</v>
      </c>
      <c r="C1432" s="220" t="s">
        <v>7543</v>
      </c>
      <c r="D1432" s="221">
        <v>1132.77</v>
      </c>
      <c r="E1432" s="221">
        <v>96.48</v>
      </c>
      <c r="F1432" s="221">
        <v>1229.25</v>
      </c>
    </row>
    <row r="1433" spans="1:6" ht="15">
      <c r="A1433" s="225" t="s">
        <v>7320</v>
      </c>
      <c r="B1433" s="223" t="s">
        <v>7321</v>
      </c>
      <c r="C1433" s="220" t="s">
        <v>7543</v>
      </c>
      <c r="D1433" s="221">
        <v>858.03</v>
      </c>
      <c r="E1433" s="221">
        <v>48.24</v>
      </c>
      <c r="F1433" s="221">
        <v>906.27</v>
      </c>
    </row>
    <row r="1434" spans="1:6" ht="15">
      <c r="A1434" s="225" t="s">
        <v>2226</v>
      </c>
      <c r="B1434" s="223" t="s">
        <v>2227</v>
      </c>
      <c r="C1434" s="220" t="s">
        <v>7543</v>
      </c>
      <c r="D1434" s="221">
        <v>530.34</v>
      </c>
      <c r="E1434" s="221">
        <v>96.48</v>
      </c>
      <c r="F1434" s="221">
        <v>626.82</v>
      </c>
    </row>
    <row r="1435" spans="1:6" ht="15">
      <c r="A1435" s="225" t="s">
        <v>2228</v>
      </c>
      <c r="B1435" s="223" t="s">
        <v>2229</v>
      </c>
      <c r="C1435" s="220" t="s">
        <v>7543</v>
      </c>
      <c r="D1435" s="221">
        <v>832.98</v>
      </c>
      <c r="E1435" s="221">
        <v>96.48</v>
      </c>
      <c r="F1435" s="221">
        <v>929.46</v>
      </c>
    </row>
    <row r="1436" spans="1:6" ht="15">
      <c r="A1436" s="225" t="s">
        <v>2230</v>
      </c>
      <c r="B1436" s="223" t="s">
        <v>2231</v>
      </c>
      <c r="C1436" s="220" t="s">
        <v>7543</v>
      </c>
      <c r="D1436" s="221">
        <v>545.19</v>
      </c>
      <c r="E1436" s="221">
        <v>96.48</v>
      </c>
      <c r="F1436" s="221">
        <v>641.67</v>
      </c>
    </row>
    <row r="1437" spans="1:6" ht="15">
      <c r="A1437" s="225" t="s">
        <v>2232</v>
      </c>
      <c r="B1437" s="223" t="s">
        <v>2233</v>
      </c>
      <c r="C1437" s="220" t="s">
        <v>7543</v>
      </c>
      <c r="D1437" s="221">
        <v>981.08</v>
      </c>
      <c r="E1437" s="221">
        <v>96.48</v>
      </c>
      <c r="F1437" s="221">
        <v>1077.56</v>
      </c>
    </row>
    <row r="1438" spans="1:6" ht="15">
      <c r="A1438" s="225" t="s">
        <v>6775</v>
      </c>
      <c r="B1438" s="223" t="s">
        <v>7193</v>
      </c>
      <c r="C1438" s="220" t="s">
        <v>7543</v>
      </c>
      <c r="D1438" s="221">
        <v>497.54</v>
      </c>
      <c r="E1438" s="221">
        <v>96.48</v>
      </c>
      <c r="F1438" s="221">
        <v>594.02</v>
      </c>
    </row>
    <row r="1439" spans="1:6" ht="15">
      <c r="A1439" s="225" t="s">
        <v>6776</v>
      </c>
      <c r="B1439" s="223" t="s">
        <v>7063</v>
      </c>
      <c r="C1439" s="220" t="s">
        <v>7543</v>
      </c>
      <c r="D1439" s="221">
        <v>918.05</v>
      </c>
      <c r="E1439" s="221">
        <v>96.48</v>
      </c>
      <c r="F1439" s="221">
        <v>1014.53</v>
      </c>
    </row>
    <row r="1440" spans="1:6" ht="15">
      <c r="A1440" s="225" t="s">
        <v>2234</v>
      </c>
      <c r="B1440" s="223" t="s">
        <v>2235</v>
      </c>
      <c r="C1440" s="220" t="s">
        <v>7543</v>
      </c>
      <c r="D1440" s="221">
        <v>1138.18</v>
      </c>
      <c r="E1440" s="221">
        <v>48.24</v>
      </c>
      <c r="F1440" s="221">
        <v>1186.42</v>
      </c>
    </row>
    <row r="1441" spans="1:6" ht="15">
      <c r="A1441" s="225" t="s">
        <v>2236</v>
      </c>
      <c r="B1441" s="223" t="s">
        <v>2237</v>
      </c>
      <c r="C1441" s="220" t="s">
        <v>7543</v>
      </c>
      <c r="D1441" s="221">
        <v>1028.32</v>
      </c>
      <c r="E1441" s="221">
        <v>48.24</v>
      </c>
      <c r="F1441" s="221">
        <v>1076.56</v>
      </c>
    </row>
    <row r="1442" spans="1:6" ht="15">
      <c r="A1442" s="225" t="s">
        <v>2238</v>
      </c>
      <c r="B1442" s="223" t="s">
        <v>2239</v>
      </c>
      <c r="C1442" s="220" t="s">
        <v>7543</v>
      </c>
      <c r="D1442" s="221">
        <v>1100.46</v>
      </c>
      <c r="E1442" s="221">
        <v>48.24</v>
      </c>
      <c r="F1442" s="221">
        <v>1148.7</v>
      </c>
    </row>
    <row r="1443" spans="1:6" ht="15">
      <c r="A1443" s="225" t="s">
        <v>2240</v>
      </c>
      <c r="B1443" s="223" t="s">
        <v>2241</v>
      </c>
      <c r="C1443" s="220" t="s">
        <v>7543</v>
      </c>
      <c r="D1443" s="221">
        <v>1227.65</v>
      </c>
      <c r="E1443" s="221">
        <v>48.24</v>
      </c>
      <c r="F1443" s="221">
        <v>1275.89</v>
      </c>
    </row>
    <row r="1444" spans="1:6" ht="15">
      <c r="A1444" s="225" t="s">
        <v>2242</v>
      </c>
      <c r="B1444" s="223" t="s">
        <v>2243</v>
      </c>
      <c r="C1444" s="220" t="s">
        <v>7543</v>
      </c>
      <c r="D1444" s="221">
        <v>1065.56</v>
      </c>
      <c r="E1444" s="221">
        <v>96.48</v>
      </c>
      <c r="F1444" s="221">
        <v>1162.04</v>
      </c>
    </row>
    <row r="1445" spans="1:6" ht="15">
      <c r="A1445" s="225" t="s">
        <v>2244</v>
      </c>
      <c r="B1445" s="223" t="s">
        <v>2245</v>
      </c>
      <c r="C1445" s="220" t="s">
        <v>7543</v>
      </c>
      <c r="D1445" s="221">
        <v>1148.91</v>
      </c>
      <c r="E1445" s="221">
        <v>96.48</v>
      </c>
      <c r="F1445" s="221">
        <v>1245.39</v>
      </c>
    </row>
    <row r="1446" spans="1:6" ht="15">
      <c r="A1446" s="225" t="s">
        <v>2246</v>
      </c>
      <c r="B1446" s="223" t="s">
        <v>7805</v>
      </c>
      <c r="C1446" s="220"/>
      <c r="D1446" s="221"/>
      <c r="E1446" s="221"/>
      <c r="F1446" s="221"/>
    </row>
    <row r="1447" spans="1:6" ht="27.75">
      <c r="A1447" s="225" t="s">
        <v>2247</v>
      </c>
      <c r="B1447" s="223" t="s">
        <v>6777</v>
      </c>
      <c r="C1447" s="220" t="s">
        <v>7543</v>
      </c>
      <c r="D1447" s="221">
        <v>145.06</v>
      </c>
      <c r="E1447" s="221"/>
      <c r="F1447" s="221">
        <v>145.06</v>
      </c>
    </row>
    <row r="1448" spans="1:6" ht="15">
      <c r="A1448" s="225" t="s">
        <v>2248</v>
      </c>
      <c r="B1448" s="223" t="s">
        <v>7806</v>
      </c>
      <c r="C1448" s="220"/>
      <c r="D1448" s="221"/>
      <c r="E1448" s="221"/>
      <c r="F1448" s="221"/>
    </row>
    <row r="1449" spans="1:6" ht="15">
      <c r="A1449" s="225" t="s">
        <v>2249</v>
      </c>
      <c r="B1449" s="223" t="s">
        <v>7807</v>
      </c>
      <c r="C1449" s="220"/>
      <c r="D1449" s="221"/>
      <c r="E1449" s="221"/>
      <c r="F1449" s="221"/>
    </row>
    <row r="1450" spans="1:6" ht="15">
      <c r="A1450" s="225" t="s">
        <v>2250</v>
      </c>
      <c r="B1450" s="223" t="s">
        <v>2251</v>
      </c>
      <c r="C1450" s="220" t="s">
        <v>7543</v>
      </c>
      <c r="D1450" s="221">
        <v>74.8</v>
      </c>
      <c r="E1450" s="221">
        <v>21.87</v>
      </c>
      <c r="F1450" s="221">
        <v>96.67</v>
      </c>
    </row>
    <row r="1451" spans="1:6" ht="15">
      <c r="A1451" s="225" t="s">
        <v>2252</v>
      </c>
      <c r="B1451" s="223" t="s">
        <v>2253</v>
      </c>
      <c r="C1451" s="220" t="s">
        <v>7543</v>
      </c>
      <c r="D1451" s="221">
        <v>106.62</v>
      </c>
      <c r="E1451" s="221">
        <v>21.87</v>
      </c>
      <c r="F1451" s="221">
        <v>128.49</v>
      </c>
    </row>
    <row r="1452" spans="1:6" ht="15">
      <c r="A1452" s="225" t="s">
        <v>2254</v>
      </c>
      <c r="B1452" s="223" t="s">
        <v>2255</v>
      </c>
      <c r="C1452" s="220" t="s">
        <v>7543</v>
      </c>
      <c r="D1452" s="221">
        <v>122.48</v>
      </c>
      <c r="E1452" s="221">
        <v>21.87</v>
      </c>
      <c r="F1452" s="221">
        <v>144.35</v>
      </c>
    </row>
    <row r="1453" spans="1:6" ht="15">
      <c r="A1453" s="225" t="s">
        <v>2256</v>
      </c>
      <c r="B1453" s="223" t="s">
        <v>2257</v>
      </c>
      <c r="C1453" s="220" t="s">
        <v>7543</v>
      </c>
      <c r="D1453" s="221">
        <v>138.82</v>
      </c>
      <c r="E1453" s="221">
        <v>21.87</v>
      </c>
      <c r="F1453" s="221">
        <v>160.69</v>
      </c>
    </row>
    <row r="1454" spans="1:6" ht="15">
      <c r="A1454" s="225" t="s">
        <v>2258</v>
      </c>
      <c r="B1454" s="223" t="s">
        <v>2259</v>
      </c>
      <c r="C1454" s="220" t="s">
        <v>7543</v>
      </c>
      <c r="D1454" s="221">
        <v>427.89</v>
      </c>
      <c r="E1454" s="221">
        <v>21.87</v>
      </c>
      <c r="F1454" s="221">
        <v>449.76</v>
      </c>
    </row>
    <row r="1455" spans="1:6" ht="15">
      <c r="A1455" s="225" t="s">
        <v>7808</v>
      </c>
      <c r="B1455" s="223" t="s">
        <v>7809</v>
      </c>
      <c r="C1455" s="220" t="s">
        <v>7543</v>
      </c>
      <c r="D1455" s="221">
        <v>510.01</v>
      </c>
      <c r="E1455" s="221">
        <v>21.87</v>
      </c>
      <c r="F1455" s="221">
        <v>531.88</v>
      </c>
    </row>
    <row r="1456" spans="1:6" ht="15">
      <c r="A1456" s="225" t="s">
        <v>2260</v>
      </c>
      <c r="B1456" s="223" t="s">
        <v>2261</v>
      </c>
      <c r="C1456" s="220" t="s">
        <v>7543</v>
      </c>
      <c r="D1456" s="221">
        <v>659.02</v>
      </c>
      <c r="E1456" s="221">
        <v>21.87</v>
      </c>
      <c r="F1456" s="221">
        <v>680.89</v>
      </c>
    </row>
    <row r="1457" spans="1:6" ht="15">
      <c r="A1457" s="225" t="s">
        <v>2262</v>
      </c>
      <c r="B1457" s="223" t="s">
        <v>2263</v>
      </c>
      <c r="C1457" s="220" t="s">
        <v>7543</v>
      </c>
      <c r="D1457" s="221">
        <v>468.88</v>
      </c>
      <c r="E1457" s="221">
        <v>21.87</v>
      </c>
      <c r="F1457" s="221">
        <v>490.75</v>
      </c>
    </row>
    <row r="1458" spans="1:6" ht="15">
      <c r="A1458" s="225" t="s">
        <v>2264</v>
      </c>
      <c r="B1458" s="223" t="s">
        <v>2265</v>
      </c>
      <c r="C1458" s="220" t="s">
        <v>7543</v>
      </c>
      <c r="D1458" s="221">
        <v>238.98</v>
      </c>
      <c r="E1458" s="221">
        <v>21.87</v>
      </c>
      <c r="F1458" s="221">
        <v>260.85</v>
      </c>
    </row>
    <row r="1459" spans="1:6" ht="15">
      <c r="A1459" s="225" t="s">
        <v>2266</v>
      </c>
      <c r="B1459" s="223" t="s">
        <v>2267</v>
      </c>
      <c r="C1459" s="220" t="s">
        <v>7543</v>
      </c>
      <c r="D1459" s="221">
        <v>349.44</v>
      </c>
      <c r="E1459" s="221">
        <v>21.87</v>
      </c>
      <c r="F1459" s="221">
        <v>371.31</v>
      </c>
    </row>
    <row r="1460" spans="1:6" ht="15">
      <c r="A1460" s="225" t="s">
        <v>2268</v>
      </c>
      <c r="B1460" s="223" t="s">
        <v>2269</v>
      </c>
      <c r="C1460" s="220" t="s">
        <v>7543</v>
      </c>
      <c r="D1460" s="221">
        <v>426.96</v>
      </c>
      <c r="E1460" s="221">
        <v>21.87</v>
      </c>
      <c r="F1460" s="221">
        <v>448.83</v>
      </c>
    </row>
    <row r="1461" spans="1:6" ht="15">
      <c r="A1461" s="225" t="s">
        <v>2270</v>
      </c>
      <c r="B1461" s="223" t="s">
        <v>2271</v>
      </c>
      <c r="C1461" s="220" t="s">
        <v>7543</v>
      </c>
      <c r="D1461" s="221">
        <v>472.88</v>
      </c>
      <c r="E1461" s="221">
        <v>21.87</v>
      </c>
      <c r="F1461" s="221">
        <v>494.75</v>
      </c>
    </row>
    <row r="1462" spans="1:6" ht="15">
      <c r="A1462" s="225" t="s">
        <v>2272</v>
      </c>
      <c r="B1462" s="223" t="s">
        <v>2273</v>
      </c>
      <c r="C1462" s="220" t="s">
        <v>7543</v>
      </c>
      <c r="D1462" s="221">
        <v>126.34</v>
      </c>
      <c r="E1462" s="221">
        <v>21.87</v>
      </c>
      <c r="F1462" s="221">
        <v>148.21</v>
      </c>
    </row>
    <row r="1463" spans="1:6" ht="15">
      <c r="A1463" s="225" t="s">
        <v>6778</v>
      </c>
      <c r="B1463" s="223" t="s">
        <v>7064</v>
      </c>
      <c r="C1463" s="220" t="s">
        <v>7543</v>
      </c>
      <c r="D1463" s="221">
        <v>3531.05</v>
      </c>
      <c r="E1463" s="221"/>
      <c r="F1463" s="221">
        <v>3531.05</v>
      </c>
    </row>
    <row r="1464" spans="1:6" ht="15">
      <c r="A1464" s="225" t="s">
        <v>2274</v>
      </c>
      <c r="B1464" s="223" t="s">
        <v>7065</v>
      </c>
      <c r="C1464" s="220" t="s">
        <v>7543</v>
      </c>
      <c r="D1464" s="221">
        <v>5772</v>
      </c>
      <c r="E1464" s="221"/>
      <c r="F1464" s="221">
        <v>5772</v>
      </c>
    </row>
    <row r="1465" spans="1:6" ht="15">
      <c r="A1465" s="225" t="s">
        <v>7322</v>
      </c>
      <c r="B1465" s="223" t="s">
        <v>7323</v>
      </c>
      <c r="C1465" s="220" t="s">
        <v>7543</v>
      </c>
      <c r="D1465" s="221">
        <v>166.97</v>
      </c>
      <c r="E1465" s="221">
        <v>21.87</v>
      </c>
      <c r="F1465" s="221">
        <v>188.84</v>
      </c>
    </row>
    <row r="1466" spans="1:6" ht="15">
      <c r="A1466" s="225" t="s">
        <v>2275</v>
      </c>
      <c r="B1466" s="223" t="s">
        <v>7810</v>
      </c>
      <c r="C1466" s="220"/>
      <c r="D1466" s="221"/>
      <c r="E1466" s="221"/>
      <c r="F1466" s="221"/>
    </row>
    <row r="1467" spans="1:6" ht="15">
      <c r="A1467" s="225" t="s">
        <v>2276</v>
      </c>
      <c r="B1467" s="223" t="s">
        <v>2277</v>
      </c>
      <c r="C1467" s="220" t="s">
        <v>7543</v>
      </c>
      <c r="D1467" s="221">
        <v>196.54</v>
      </c>
      <c r="E1467" s="221"/>
      <c r="F1467" s="221">
        <v>196.54</v>
      </c>
    </row>
    <row r="1468" spans="1:6" ht="15">
      <c r="A1468" s="225" t="s">
        <v>2278</v>
      </c>
      <c r="B1468" s="223" t="s">
        <v>2279</v>
      </c>
      <c r="C1468" s="220" t="s">
        <v>7543</v>
      </c>
      <c r="D1468" s="221">
        <v>241.34</v>
      </c>
      <c r="E1468" s="221"/>
      <c r="F1468" s="221">
        <v>241.34</v>
      </c>
    </row>
    <row r="1469" spans="1:6" ht="15">
      <c r="A1469" s="225" t="s">
        <v>2280</v>
      </c>
      <c r="B1469" s="223" t="s">
        <v>2281</v>
      </c>
      <c r="C1469" s="220" t="s">
        <v>7543</v>
      </c>
      <c r="D1469" s="221">
        <v>303.58</v>
      </c>
      <c r="E1469" s="221"/>
      <c r="F1469" s="221">
        <v>303.58</v>
      </c>
    </row>
    <row r="1470" spans="1:6" ht="15">
      <c r="A1470" s="225" t="s">
        <v>2282</v>
      </c>
      <c r="B1470" s="223" t="s">
        <v>2283</v>
      </c>
      <c r="C1470" s="220" t="s">
        <v>7543</v>
      </c>
      <c r="D1470" s="221">
        <v>276.31</v>
      </c>
      <c r="E1470" s="221"/>
      <c r="F1470" s="221">
        <v>276.31</v>
      </c>
    </row>
    <row r="1471" spans="1:6" ht="15">
      <c r="A1471" s="225" t="s">
        <v>2284</v>
      </c>
      <c r="B1471" s="223" t="s">
        <v>2285</v>
      </c>
      <c r="C1471" s="220" t="s">
        <v>7543</v>
      </c>
      <c r="D1471" s="221">
        <v>348.22</v>
      </c>
      <c r="E1471" s="221"/>
      <c r="F1471" s="221">
        <v>348.22</v>
      </c>
    </row>
    <row r="1472" spans="1:6" ht="15">
      <c r="A1472" s="225" t="s">
        <v>2286</v>
      </c>
      <c r="B1472" s="223" t="s">
        <v>2287</v>
      </c>
      <c r="C1472" s="220" t="s">
        <v>7543</v>
      </c>
      <c r="D1472" s="221">
        <v>498.68</v>
      </c>
      <c r="E1472" s="221"/>
      <c r="F1472" s="221">
        <v>498.68</v>
      </c>
    </row>
    <row r="1473" spans="1:6" ht="15">
      <c r="A1473" s="225" t="s">
        <v>2288</v>
      </c>
      <c r="B1473" s="223" t="s">
        <v>2289</v>
      </c>
      <c r="C1473" s="220" t="s">
        <v>7543</v>
      </c>
      <c r="D1473" s="221">
        <v>706.14</v>
      </c>
      <c r="E1473" s="221"/>
      <c r="F1473" s="221">
        <v>706.14</v>
      </c>
    </row>
    <row r="1474" spans="1:6" ht="15">
      <c r="A1474" s="225" t="s">
        <v>2290</v>
      </c>
      <c r="B1474" s="223" t="s">
        <v>2291</v>
      </c>
      <c r="C1474" s="220" t="s">
        <v>7543</v>
      </c>
      <c r="D1474" s="221">
        <v>593.71</v>
      </c>
      <c r="E1474" s="221"/>
      <c r="F1474" s="221">
        <v>593.71</v>
      </c>
    </row>
    <row r="1475" spans="1:6" ht="15">
      <c r="A1475" s="225" t="s">
        <v>2292</v>
      </c>
      <c r="B1475" s="223" t="s">
        <v>7811</v>
      </c>
      <c r="C1475" s="220"/>
      <c r="D1475" s="221"/>
      <c r="E1475" s="221"/>
      <c r="F1475" s="221"/>
    </row>
    <row r="1476" spans="1:6" ht="15">
      <c r="A1476" s="225" t="s">
        <v>2293</v>
      </c>
      <c r="B1476" s="223" t="s">
        <v>2294</v>
      </c>
      <c r="C1476" s="220" t="s">
        <v>7543</v>
      </c>
      <c r="D1476" s="221">
        <v>495.36</v>
      </c>
      <c r="E1476" s="221"/>
      <c r="F1476" s="221">
        <v>495.36</v>
      </c>
    </row>
    <row r="1477" spans="1:6" ht="15">
      <c r="A1477" s="225" t="s">
        <v>2295</v>
      </c>
      <c r="B1477" s="223" t="s">
        <v>2296</v>
      </c>
      <c r="C1477" s="220" t="s">
        <v>7543</v>
      </c>
      <c r="D1477" s="221">
        <v>1200.48</v>
      </c>
      <c r="E1477" s="221"/>
      <c r="F1477" s="221">
        <v>1200.48</v>
      </c>
    </row>
    <row r="1478" spans="1:6" ht="15">
      <c r="A1478" s="225" t="s">
        <v>2297</v>
      </c>
      <c r="B1478" s="223" t="s">
        <v>7324</v>
      </c>
      <c r="C1478" s="220" t="s">
        <v>7543</v>
      </c>
      <c r="D1478" s="221">
        <v>610.73</v>
      </c>
      <c r="E1478" s="221"/>
      <c r="F1478" s="221">
        <v>610.73</v>
      </c>
    </row>
    <row r="1479" spans="1:6" ht="15">
      <c r="A1479" s="225" t="s">
        <v>2298</v>
      </c>
      <c r="B1479" s="223" t="s">
        <v>2299</v>
      </c>
      <c r="C1479" s="220" t="s">
        <v>7543</v>
      </c>
      <c r="D1479" s="221">
        <v>1697.4</v>
      </c>
      <c r="E1479" s="221"/>
      <c r="F1479" s="221">
        <v>1697.4</v>
      </c>
    </row>
    <row r="1480" spans="1:6" ht="15">
      <c r="A1480" s="225" t="s">
        <v>2300</v>
      </c>
      <c r="B1480" s="223" t="s">
        <v>7812</v>
      </c>
      <c r="C1480" s="220"/>
      <c r="D1480" s="221"/>
      <c r="E1480" s="221"/>
      <c r="F1480" s="221"/>
    </row>
    <row r="1481" spans="1:6" ht="15">
      <c r="A1481" s="225" t="s">
        <v>2301</v>
      </c>
      <c r="B1481" s="223" t="s">
        <v>7194</v>
      </c>
      <c r="C1481" s="220" t="s">
        <v>7543</v>
      </c>
      <c r="D1481" s="221">
        <v>481.81</v>
      </c>
      <c r="E1481" s="221"/>
      <c r="F1481" s="221">
        <v>481.81</v>
      </c>
    </row>
    <row r="1482" spans="1:6" ht="15">
      <c r="A1482" s="225" t="s">
        <v>2302</v>
      </c>
      <c r="B1482" s="223" t="s">
        <v>2303</v>
      </c>
      <c r="C1482" s="220" t="s">
        <v>7543</v>
      </c>
      <c r="D1482" s="221">
        <v>627.15</v>
      </c>
      <c r="E1482" s="221">
        <v>16.08</v>
      </c>
      <c r="F1482" s="221">
        <v>643.23</v>
      </c>
    </row>
    <row r="1483" spans="1:6" ht="15">
      <c r="A1483" s="225" t="s">
        <v>2304</v>
      </c>
      <c r="B1483" s="223" t="s">
        <v>7813</v>
      </c>
      <c r="C1483" s="220"/>
      <c r="D1483" s="221"/>
      <c r="E1483" s="221"/>
      <c r="F1483" s="221"/>
    </row>
    <row r="1484" spans="1:6" ht="15">
      <c r="A1484" s="225" t="s">
        <v>2305</v>
      </c>
      <c r="B1484" s="223" t="s">
        <v>2306</v>
      </c>
      <c r="C1484" s="220" t="s">
        <v>7546</v>
      </c>
      <c r="D1484" s="221">
        <v>1.28</v>
      </c>
      <c r="E1484" s="221">
        <v>3.28</v>
      </c>
      <c r="F1484" s="221">
        <v>4.56</v>
      </c>
    </row>
    <row r="1485" spans="1:6" ht="15">
      <c r="A1485" s="225" t="s">
        <v>2307</v>
      </c>
      <c r="B1485" s="223" t="s">
        <v>2308</v>
      </c>
      <c r="C1485" s="220" t="s">
        <v>7543</v>
      </c>
      <c r="D1485" s="221">
        <v>6.4</v>
      </c>
      <c r="E1485" s="221">
        <v>43.74</v>
      </c>
      <c r="F1485" s="221">
        <v>50.14</v>
      </c>
    </row>
    <row r="1486" spans="1:6" ht="15">
      <c r="A1486" s="225" t="s">
        <v>2309</v>
      </c>
      <c r="B1486" s="223" t="s">
        <v>7814</v>
      </c>
      <c r="C1486" s="220"/>
      <c r="D1486" s="221"/>
      <c r="E1486" s="221"/>
      <c r="F1486" s="221"/>
    </row>
    <row r="1487" spans="1:6" ht="15">
      <c r="A1487" s="225" t="s">
        <v>2310</v>
      </c>
      <c r="B1487" s="223" t="s">
        <v>7815</v>
      </c>
      <c r="C1487" s="220"/>
      <c r="D1487" s="221"/>
      <c r="E1487" s="221"/>
      <c r="F1487" s="221"/>
    </row>
    <row r="1488" spans="1:6" ht="15">
      <c r="A1488" s="225" t="s">
        <v>6779</v>
      </c>
      <c r="B1488" s="223" t="s">
        <v>6780</v>
      </c>
      <c r="C1488" s="220" t="s">
        <v>7543</v>
      </c>
      <c r="D1488" s="221">
        <v>563.73</v>
      </c>
      <c r="E1488" s="221">
        <v>75.86</v>
      </c>
      <c r="F1488" s="221">
        <v>639.59</v>
      </c>
    </row>
    <row r="1489" spans="1:6" ht="15">
      <c r="A1489" s="225" t="s">
        <v>6781</v>
      </c>
      <c r="B1489" s="223" t="s">
        <v>6782</v>
      </c>
      <c r="C1489" s="220" t="s">
        <v>7543</v>
      </c>
      <c r="D1489" s="221">
        <v>453.06</v>
      </c>
      <c r="E1489" s="221">
        <v>75.86</v>
      </c>
      <c r="F1489" s="221">
        <v>528.92</v>
      </c>
    </row>
    <row r="1490" spans="1:6" ht="15">
      <c r="A1490" s="225" t="s">
        <v>6783</v>
      </c>
      <c r="B1490" s="223" t="s">
        <v>6784</v>
      </c>
      <c r="C1490" s="220" t="s">
        <v>7543</v>
      </c>
      <c r="D1490" s="221">
        <v>675.62</v>
      </c>
      <c r="E1490" s="221">
        <v>75.86</v>
      </c>
      <c r="F1490" s="221">
        <v>751.48</v>
      </c>
    </row>
    <row r="1491" spans="1:6" ht="15">
      <c r="A1491" s="225" t="s">
        <v>2311</v>
      </c>
      <c r="B1491" s="223" t="s">
        <v>2312</v>
      </c>
      <c r="C1491" s="220" t="s">
        <v>7543</v>
      </c>
      <c r="D1491" s="221">
        <v>74.65</v>
      </c>
      <c r="E1491" s="221">
        <v>75.86</v>
      </c>
      <c r="F1491" s="221">
        <v>150.51</v>
      </c>
    </row>
    <row r="1492" spans="1:6" ht="15">
      <c r="A1492" s="225" t="s">
        <v>2313</v>
      </c>
      <c r="B1492" s="223" t="s">
        <v>7816</v>
      </c>
      <c r="C1492" s="220"/>
      <c r="D1492" s="221"/>
      <c r="E1492" s="221"/>
      <c r="F1492" s="221"/>
    </row>
    <row r="1493" spans="1:6" ht="15">
      <c r="A1493" s="225" t="s">
        <v>2314</v>
      </c>
      <c r="B1493" s="223" t="s">
        <v>2315</v>
      </c>
      <c r="C1493" s="220" t="s">
        <v>7543</v>
      </c>
      <c r="D1493" s="221">
        <v>167.11</v>
      </c>
      <c r="E1493" s="221">
        <v>43.74</v>
      </c>
      <c r="F1493" s="221">
        <v>210.85</v>
      </c>
    </row>
    <row r="1494" spans="1:6" ht="15">
      <c r="A1494" s="225" t="s">
        <v>2316</v>
      </c>
      <c r="B1494" s="223" t="s">
        <v>7817</v>
      </c>
      <c r="C1494" s="220"/>
      <c r="D1494" s="221"/>
      <c r="E1494" s="221"/>
      <c r="F1494" s="221"/>
    </row>
    <row r="1495" spans="1:6" ht="15">
      <c r="A1495" s="225" t="s">
        <v>7195</v>
      </c>
      <c r="B1495" s="223" t="s">
        <v>7196</v>
      </c>
      <c r="C1495" s="220" t="s">
        <v>7543</v>
      </c>
      <c r="D1495" s="221">
        <v>2465.45</v>
      </c>
      <c r="E1495" s="221">
        <v>75.06</v>
      </c>
      <c r="F1495" s="221">
        <v>2540.51</v>
      </c>
    </row>
    <row r="1496" spans="1:6" ht="27.75">
      <c r="A1496" s="225" t="s">
        <v>2317</v>
      </c>
      <c r="B1496" s="223" t="s">
        <v>2318</v>
      </c>
      <c r="C1496" s="220" t="s">
        <v>7546</v>
      </c>
      <c r="D1496" s="221">
        <v>365.03</v>
      </c>
      <c r="E1496" s="221">
        <v>59.34</v>
      </c>
      <c r="F1496" s="221">
        <v>424.37</v>
      </c>
    </row>
    <row r="1497" spans="1:6" ht="15">
      <c r="A1497" s="225" t="s">
        <v>2319</v>
      </c>
      <c r="B1497" s="223" t="s">
        <v>2320</v>
      </c>
      <c r="C1497" s="220" t="s">
        <v>7546</v>
      </c>
      <c r="D1497" s="221">
        <v>78.21</v>
      </c>
      <c r="E1497" s="221">
        <v>19.29</v>
      </c>
      <c r="F1497" s="221">
        <v>97.5</v>
      </c>
    </row>
    <row r="1498" spans="1:6" ht="15">
      <c r="A1498" s="225" t="s">
        <v>2321</v>
      </c>
      <c r="B1498" s="223" t="s">
        <v>2322</v>
      </c>
      <c r="C1498" s="220" t="s">
        <v>7546</v>
      </c>
      <c r="D1498" s="221">
        <v>97.73</v>
      </c>
      <c r="E1498" s="221">
        <v>8.82</v>
      </c>
      <c r="F1498" s="221">
        <v>106.55</v>
      </c>
    </row>
    <row r="1499" spans="1:6" ht="15">
      <c r="A1499" s="225" t="s">
        <v>6785</v>
      </c>
      <c r="B1499" s="223" t="s">
        <v>6786</v>
      </c>
      <c r="C1499" s="220" t="s">
        <v>7546</v>
      </c>
      <c r="D1499" s="221">
        <v>59.97</v>
      </c>
      <c r="E1499" s="221">
        <v>4.83</v>
      </c>
      <c r="F1499" s="221">
        <v>64.8</v>
      </c>
    </row>
    <row r="1500" spans="1:6" ht="15">
      <c r="A1500" s="225" t="s">
        <v>2323</v>
      </c>
      <c r="B1500" s="223" t="s">
        <v>2324</v>
      </c>
      <c r="C1500" s="220" t="s">
        <v>7546</v>
      </c>
      <c r="D1500" s="221">
        <v>156.06</v>
      </c>
      <c r="E1500" s="221">
        <v>52.6</v>
      </c>
      <c r="F1500" s="221">
        <v>208.66</v>
      </c>
    </row>
    <row r="1501" spans="1:6" ht="15">
      <c r="A1501" s="225" t="s">
        <v>2325</v>
      </c>
      <c r="B1501" s="223" t="s">
        <v>2326</v>
      </c>
      <c r="C1501" s="220" t="s">
        <v>7546</v>
      </c>
      <c r="D1501" s="221">
        <v>122.63</v>
      </c>
      <c r="E1501" s="221">
        <v>26.87</v>
      </c>
      <c r="F1501" s="221">
        <v>149.5</v>
      </c>
    </row>
    <row r="1502" spans="1:6" ht="15">
      <c r="A1502" s="225" t="s">
        <v>2327</v>
      </c>
      <c r="B1502" s="223" t="s">
        <v>7818</v>
      </c>
      <c r="C1502" s="220"/>
      <c r="D1502" s="221"/>
      <c r="E1502" s="221"/>
      <c r="F1502" s="221"/>
    </row>
    <row r="1503" spans="1:6" ht="15">
      <c r="A1503" s="225" t="s">
        <v>2328</v>
      </c>
      <c r="B1503" s="223" t="s">
        <v>7819</v>
      </c>
      <c r="C1503" s="220"/>
      <c r="D1503" s="221"/>
      <c r="E1503" s="221"/>
      <c r="F1503" s="221"/>
    </row>
    <row r="1504" spans="1:6" ht="15">
      <c r="A1504" s="225" t="s">
        <v>2329</v>
      </c>
      <c r="B1504" s="223" t="s">
        <v>6787</v>
      </c>
      <c r="C1504" s="220" t="s">
        <v>7553</v>
      </c>
      <c r="D1504" s="221">
        <v>300.75</v>
      </c>
      <c r="E1504" s="221">
        <v>48.24</v>
      </c>
      <c r="F1504" s="221">
        <v>348.99</v>
      </c>
    </row>
    <row r="1505" spans="1:6" ht="15">
      <c r="A1505" s="225" t="s">
        <v>2330</v>
      </c>
      <c r="B1505" s="223" t="s">
        <v>6788</v>
      </c>
      <c r="C1505" s="220" t="s">
        <v>7553</v>
      </c>
      <c r="D1505" s="221">
        <v>575.33</v>
      </c>
      <c r="E1505" s="221">
        <v>64.32</v>
      </c>
      <c r="F1505" s="221">
        <v>639.65</v>
      </c>
    </row>
    <row r="1506" spans="1:6" ht="15">
      <c r="A1506" s="225" t="s">
        <v>2331</v>
      </c>
      <c r="B1506" s="223" t="s">
        <v>6789</v>
      </c>
      <c r="C1506" s="220" t="s">
        <v>7553</v>
      </c>
      <c r="D1506" s="221">
        <v>233.4</v>
      </c>
      <c r="E1506" s="221">
        <v>48.24</v>
      </c>
      <c r="F1506" s="221">
        <v>281.64</v>
      </c>
    </row>
    <row r="1507" spans="1:6" ht="15">
      <c r="A1507" s="225" t="s">
        <v>2332</v>
      </c>
      <c r="B1507" s="223" t="s">
        <v>7066</v>
      </c>
      <c r="C1507" s="220" t="s">
        <v>7553</v>
      </c>
      <c r="D1507" s="221">
        <v>469.19</v>
      </c>
      <c r="E1507" s="221">
        <v>64.32</v>
      </c>
      <c r="F1507" s="221">
        <v>533.51</v>
      </c>
    </row>
    <row r="1508" spans="1:6" ht="15">
      <c r="A1508" s="225" t="s">
        <v>2333</v>
      </c>
      <c r="B1508" s="223" t="s">
        <v>2334</v>
      </c>
      <c r="C1508" s="220" t="s">
        <v>7553</v>
      </c>
      <c r="D1508" s="221">
        <v>179.47</v>
      </c>
      <c r="E1508" s="221">
        <v>48.24</v>
      </c>
      <c r="F1508" s="221">
        <v>227.71</v>
      </c>
    </row>
    <row r="1509" spans="1:6" ht="15">
      <c r="A1509" s="225" t="s">
        <v>2335</v>
      </c>
      <c r="B1509" s="223" t="s">
        <v>2336</v>
      </c>
      <c r="C1509" s="220" t="s">
        <v>7553</v>
      </c>
      <c r="D1509" s="221">
        <v>231.98</v>
      </c>
      <c r="E1509" s="221"/>
      <c r="F1509" s="221">
        <v>231.98</v>
      </c>
    </row>
    <row r="1510" spans="1:6" ht="15">
      <c r="A1510" s="225" t="s">
        <v>2337</v>
      </c>
      <c r="B1510" s="223" t="s">
        <v>2338</v>
      </c>
      <c r="C1510" s="220" t="s">
        <v>7553</v>
      </c>
      <c r="D1510" s="221">
        <v>374.61</v>
      </c>
      <c r="E1510" s="221"/>
      <c r="F1510" s="221">
        <v>374.61</v>
      </c>
    </row>
    <row r="1511" spans="1:6" ht="15">
      <c r="A1511" s="225" t="s">
        <v>2339</v>
      </c>
      <c r="B1511" s="223" t="s">
        <v>2340</v>
      </c>
      <c r="C1511" s="220" t="s">
        <v>6583</v>
      </c>
      <c r="D1511" s="221">
        <v>356.34</v>
      </c>
      <c r="E1511" s="221">
        <v>54.59</v>
      </c>
      <c r="F1511" s="221">
        <v>410.93</v>
      </c>
    </row>
    <row r="1512" spans="1:6" ht="15">
      <c r="A1512" s="225" t="s">
        <v>2341</v>
      </c>
      <c r="B1512" s="223" t="s">
        <v>2342</v>
      </c>
      <c r="C1512" s="220" t="s">
        <v>7553</v>
      </c>
      <c r="D1512" s="221">
        <v>475.78</v>
      </c>
      <c r="E1512" s="221">
        <v>54.59</v>
      </c>
      <c r="F1512" s="221">
        <v>530.37</v>
      </c>
    </row>
    <row r="1513" spans="1:6" ht="15">
      <c r="A1513" s="225" t="s">
        <v>2343</v>
      </c>
      <c r="B1513" s="223" t="s">
        <v>2344</v>
      </c>
      <c r="C1513" s="220" t="s">
        <v>6583</v>
      </c>
      <c r="D1513" s="221">
        <v>310.53</v>
      </c>
      <c r="E1513" s="221">
        <v>15.41</v>
      </c>
      <c r="F1513" s="221">
        <v>325.94</v>
      </c>
    </row>
    <row r="1514" spans="1:6" ht="15">
      <c r="A1514" s="225" t="s">
        <v>2345</v>
      </c>
      <c r="B1514" s="223" t="s">
        <v>2346</v>
      </c>
      <c r="C1514" s="220" t="s">
        <v>6583</v>
      </c>
      <c r="D1514" s="221">
        <v>307.58</v>
      </c>
      <c r="E1514" s="221">
        <v>15.41</v>
      </c>
      <c r="F1514" s="221">
        <v>322.99</v>
      </c>
    </row>
    <row r="1515" spans="1:6" ht="15">
      <c r="A1515" s="225" t="s">
        <v>2347</v>
      </c>
      <c r="B1515" s="223" t="s">
        <v>2348</v>
      </c>
      <c r="C1515" s="220" t="s">
        <v>6583</v>
      </c>
      <c r="D1515" s="221">
        <v>3683.8</v>
      </c>
      <c r="E1515" s="221">
        <v>38.51</v>
      </c>
      <c r="F1515" s="221">
        <v>3722.31</v>
      </c>
    </row>
    <row r="1516" spans="1:6" ht="15">
      <c r="A1516" s="225" t="s">
        <v>2349</v>
      </c>
      <c r="B1516" s="223" t="s">
        <v>2350</v>
      </c>
      <c r="C1516" s="220" t="s">
        <v>6583</v>
      </c>
      <c r="D1516" s="221">
        <v>439.39</v>
      </c>
      <c r="E1516" s="221">
        <v>28.88</v>
      </c>
      <c r="F1516" s="221">
        <v>468.27</v>
      </c>
    </row>
    <row r="1517" spans="1:6" ht="15">
      <c r="A1517" s="225" t="s">
        <v>2351</v>
      </c>
      <c r="B1517" s="223" t="s">
        <v>2352</v>
      </c>
      <c r="C1517" s="220" t="s">
        <v>6583</v>
      </c>
      <c r="D1517" s="221">
        <v>29.22</v>
      </c>
      <c r="E1517" s="221">
        <v>9.65</v>
      </c>
      <c r="F1517" s="221">
        <v>38.87</v>
      </c>
    </row>
    <row r="1518" spans="1:6" ht="15">
      <c r="A1518" s="225" t="s">
        <v>2353</v>
      </c>
      <c r="B1518" s="223" t="s">
        <v>2354</v>
      </c>
      <c r="C1518" s="220" t="s">
        <v>7553</v>
      </c>
      <c r="D1518" s="221">
        <v>1289.11</v>
      </c>
      <c r="E1518" s="221">
        <v>4.8</v>
      </c>
      <c r="F1518" s="221">
        <v>1293.91</v>
      </c>
    </row>
    <row r="1519" spans="1:6" ht="15">
      <c r="A1519" s="225" t="s">
        <v>2355</v>
      </c>
      <c r="B1519" s="223" t="s">
        <v>2356</v>
      </c>
      <c r="C1519" s="220" t="s">
        <v>7553</v>
      </c>
      <c r="D1519" s="221">
        <v>1832.29</v>
      </c>
      <c r="E1519" s="221">
        <v>4.8</v>
      </c>
      <c r="F1519" s="221">
        <v>1837.09</v>
      </c>
    </row>
    <row r="1520" spans="1:6" ht="15">
      <c r="A1520" s="225" t="s">
        <v>2357</v>
      </c>
      <c r="B1520" s="223" t="s">
        <v>2358</v>
      </c>
      <c r="C1520" s="220" t="s">
        <v>7553</v>
      </c>
      <c r="D1520" s="221">
        <v>1381</v>
      </c>
      <c r="E1520" s="221">
        <v>4.8</v>
      </c>
      <c r="F1520" s="221">
        <v>1385.8</v>
      </c>
    </row>
    <row r="1521" spans="1:6" ht="15">
      <c r="A1521" s="225" t="s">
        <v>2359</v>
      </c>
      <c r="B1521" s="223" t="s">
        <v>2360</v>
      </c>
      <c r="C1521" s="220" t="s">
        <v>6583</v>
      </c>
      <c r="D1521" s="221">
        <v>1089.68</v>
      </c>
      <c r="E1521" s="221">
        <v>38.51</v>
      </c>
      <c r="F1521" s="221">
        <v>1128.19</v>
      </c>
    </row>
    <row r="1522" spans="1:6" ht="15">
      <c r="A1522" s="225" t="s">
        <v>2361</v>
      </c>
      <c r="B1522" s="223" t="s">
        <v>2362</v>
      </c>
      <c r="C1522" s="220" t="s">
        <v>6583</v>
      </c>
      <c r="D1522" s="221">
        <v>895.11</v>
      </c>
      <c r="E1522" s="221">
        <v>77.02</v>
      </c>
      <c r="F1522" s="221">
        <v>972.13</v>
      </c>
    </row>
    <row r="1523" spans="1:6" ht="15">
      <c r="A1523" s="225" t="s">
        <v>2363</v>
      </c>
      <c r="B1523" s="223" t="s">
        <v>2364</v>
      </c>
      <c r="C1523" s="220" t="s">
        <v>6583</v>
      </c>
      <c r="D1523" s="221">
        <v>332.67</v>
      </c>
      <c r="E1523" s="221">
        <v>48.24</v>
      </c>
      <c r="F1523" s="221">
        <v>380.91</v>
      </c>
    </row>
    <row r="1524" spans="1:6" ht="15">
      <c r="A1524" s="225" t="s">
        <v>2365</v>
      </c>
      <c r="B1524" s="223" t="s">
        <v>7820</v>
      </c>
      <c r="C1524" s="220"/>
      <c r="D1524" s="221"/>
      <c r="E1524" s="221"/>
      <c r="F1524" s="221"/>
    </row>
    <row r="1525" spans="1:6" ht="15">
      <c r="A1525" s="225" t="s">
        <v>2366</v>
      </c>
      <c r="B1525" s="223" t="s">
        <v>2367</v>
      </c>
      <c r="C1525" s="220" t="s">
        <v>6583</v>
      </c>
      <c r="D1525" s="221">
        <v>21.23</v>
      </c>
      <c r="E1525" s="221"/>
      <c r="F1525" s="221">
        <v>21.23</v>
      </c>
    </row>
    <row r="1526" spans="1:6" ht="15">
      <c r="A1526" s="225" t="s">
        <v>2368</v>
      </c>
      <c r="B1526" s="223" t="s">
        <v>2369</v>
      </c>
      <c r="C1526" s="220" t="s">
        <v>6583</v>
      </c>
      <c r="D1526" s="221">
        <v>30.69</v>
      </c>
      <c r="E1526" s="221"/>
      <c r="F1526" s="221">
        <v>30.69</v>
      </c>
    </row>
    <row r="1527" spans="1:6" ht="15">
      <c r="A1527" s="225" t="s">
        <v>2370</v>
      </c>
      <c r="B1527" s="223" t="s">
        <v>2371</v>
      </c>
      <c r="C1527" s="220" t="s">
        <v>6583</v>
      </c>
      <c r="D1527" s="221">
        <v>52.77</v>
      </c>
      <c r="E1527" s="221"/>
      <c r="F1527" s="221">
        <v>52.77</v>
      </c>
    </row>
    <row r="1528" spans="1:6" ht="15">
      <c r="A1528" s="225" t="s">
        <v>2372</v>
      </c>
      <c r="B1528" s="223" t="s">
        <v>7067</v>
      </c>
      <c r="C1528" s="220" t="s">
        <v>6583</v>
      </c>
      <c r="D1528" s="221">
        <v>175.84</v>
      </c>
      <c r="E1528" s="221"/>
      <c r="F1528" s="221">
        <v>175.84</v>
      </c>
    </row>
    <row r="1529" spans="1:6" ht="15">
      <c r="A1529" s="225" t="s">
        <v>2373</v>
      </c>
      <c r="B1529" s="223" t="s">
        <v>2374</v>
      </c>
      <c r="C1529" s="220" t="s">
        <v>6583</v>
      </c>
      <c r="D1529" s="221">
        <v>83.43</v>
      </c>
      <c r="E1529" s="221"/>
      <c r="F1529" s="221">
        <v>83.43</v>
      </c>
    </row>
    <row r="1530" spans="1:6" ht="15">
      <c r="A1530" s="225" t="s">
        <v>2375</v>
      </c>
      <c r="B1530" s="223" t="s">
        <v>7821</v>
      </c>
      <c r="C1530" s="220"/>
      <c r="D1530" s="221"/>
      <c r="E1530" s="221"/>
      <c r="F1530" s="221"/>
    </row>
    <row r="1531" spans="1:6" ht="15">
      <c r="A1531" s="225" t="s">
        <v>2376</v>
      </c>
      <c r="B1531" s="223" t="s">
        <v>2377</v>
      </c>
      <c r="C1531" s="220" t="s">
        <v>6583</v>
      </c>
      <c r="D1531" s="221"/>
      <c r="E1531" s="221">
        <v>48.24</v>
      </c>
      <c r="F1531" s="221">
        <v>48.24</v>
      </c>
    </row>
    <row r="1532" spans="1:6" ht="15">
      <c r="A1532" s="225" t="s">
        <v>2378</v>
      </c>
      <c r="B1532" s="223" t="s">
        <v>2379</v>
      </c>
      <c r="C1532" s="220" t="s">
        <v>6583</v>
      </c>
      <c r="D1532" s="221">
        <v>873.06</v>
      </c>
      <c r="E1532" s="221">
        <v>38.51</v>
      </c>
      <c r="F1532" s="221">
        <v>911.57</v>
      </c>
    </row>
    <row r="1533" spans="1:6" ht="15">
      <c r="A1533" s="225" t="s">
        <v>2380</v>
      </c>
      <c r="B1533" s="223" t="s">
        <v>2381</v>
      </c>
      <c r="C1533" s="220" t="s">
        <v>6583</v>
      </c>
      <c r="D1533" s="221"/>
      <c r="E1533" s="221">
        <v>41.49</v>
      </c>
      <c r="F1533" s="221">
        <v>41.49</v>
      </c>
    </row>
    <row r="1534" spans="1:6" ht="15">
      <c r="A1534" s="225" t="s">
        <v>2382</v>
      </c>
      <c r="B1534" s="223" t="s">
        <v>2383</v>
      </c>
      <c r="C1534" s="220" t="s">
        <v>7553</v>
      </c>
      <c r="D1534" s="221">
        <v>1266.79</v>
      </c>
      <c r="E1534" s="221">
        <v>50.07</v>
      </c>
      <c r="F1534" s="221">
        <v>1316.86</v>
      </c>
    </row>
    <row r="1535" spans="1:6" ht="15">
      <c r="A1535" s="225" t="s">
        <v>2384</v>
      </c>
      <c r="B1535" s="223" t="s">
        <v>2385</v>
      </c>
      <c r="C1535" s="220" t="s">
        <v>6583</v>
      </c>
      <c r="D1535" s="221"/>
      <c r="E1535" s="221">
        <v>5.47</v>
      </c>
      <c r="F1535" s="221">
        <v>5.47</v>
      </c>
    </row>
    <row r="1536" spans="1:6" ht="15">
      <c r="A1536" s="225" t="s">
        <v>2386</v>
      </c>
      <c r="B1536" s="223" t="s">
        <v>2387</v>
      </c>
      <c r="C1536" s="220" t="s">
        <v>7553</v>
      </c>
      <c r="D1536" s="221">
        <v>445.52</v>
      </c>
      <c r="E1536" s="221">
        <v>96.48</v>
      </c>
      <c r="F1536" s="221">
        <v>542</v>
      </c>
    </row>
    <row r="1537" spans="1:6" ht="15">
      <c r="A1537" s="225" t="s">
        <v>2388</v>
      </c>
      <c r="B1537" s="223" t="s">
        <v>2389</v>
      </c>
      <c r="C1537" s="220" t="s">
        <v>6583</v>
      </c>
      <c r="D1537" s="221">
        <v>146.05</v>
      </c>
      <c r="E1537" s="221">
        <v>18.56</v>
      </c>
      <c r="F1537" s="221">
        <v>164.61</v>
      </c>
    </row>
    <row r="1538" spans="1:6" ht="15">
      <c r="A1538" s="225" t="s">
        <v>2390</v>
      </c>
      <c r="B1538" s="223" t="s">
        <v>2391</v>
      </c>
      <c r="C1538" s="220" t="s">
        <v>7553</v>
      </c>
      <c r="D1538" s="221">
        <v>3730.7</v>
      </c>
      <c r="E1538" s="221">
        <v>115.53</v>
      </c>
      <c r="F1538" s="221">
        <v>3846.23</v>
      </c>
    </row>
    <row r="1539" spans="1:6" ht="15">
      <c r="A1539" s="225" t="s">
        <v>2392</v>
      </c>
      <c r="B1539" s="223" t="s">
        <v>2393</v>
      </c>
      <c r="C1539" s="220" t="s">
        <v>6583</v>
      </c>
      <c r="D1539" s="221">
        <v>373.57</v>
      </c>
      <c r="E1539" s="221">
        <v>38.51</v>
      </c>
      <c r="F1539" s="221">
        <v>412.08</v>
      </c>
    </row>
    <row r="1540" spans="1:6" ht="15">
      <c r="A1540" s="225" t="s">
        <v>2394</v>
      </c>
      <c r="B1540" s="223" t="s">
        <v>2395</v>
      </c>
      <c r="C1540" s="220" t="s">
        <v>6583</v>
      </c>
      <c r="D1540" s="221">
        <v>206.7</v>
      </c>
      <c r="E1540" s="221">
        <v>28.88</v>
      </c>
      <c r="F1540" s="221">
        <v>235.58</v>
      </c>
    </row>
    <row r="1541" spans="1:6" ht="15">
      <c r="A1541" s="225" t="s">
        <v>2396</v>
      </c>
      <c r="B1541" s="223" t="s">
        <v>2397</v>
      </c>
      <c r="C1541" s="220" t="s">
        <v>6583</v>
      </c>
      <c r="D1541" s="221">
        <v>105.08</v>
      </c>
      <c r="E1541" s="221">
        <v>6.55</v>
      </c>
      <c r="F1541" s="221">
        <v>111.63</v>
      </c>
    </row>
    <row r="1542" spans="1:6" ht="15">
      <c r="A1542" s="225" t="s">
        <v>2398</v>
      </c>
      <c r="B1542" s="223" t="s">
        <v>2399</v>
      </c>
      <c r="C1542" s="220" t="s">
        <v>6583</v>
      </c>
      <c r="D1542" s="221">
        <v>56.87</v>
      </c>
      <c r="E1542" s="221">
        <v>6.55</v>
      </c>
      <c r="F1542" s="221">
        <v>63.42</v>
      </c>
    </row>
    <row r="1543" spans="1:6" ht="15">
      <c r="A1543" s="225" t="s">
        <v>2400</v>
      </c>
      <c r="B1543" s="223" t="s">
        <v>2401</v>
      </c>
      <c r="C1543" s="220" t="s">
        <v>6583</v>
      </c>
      <c r="D1543" s="221">
        <v>174.52</v>
      </c>
      <c r="E1543" s="221">
        <v>6.55</v>
      </c>
      <c r="F1543" s="221">
        <v>181.07</v>
      </c>
    </row>
    <row r="1544" spans="1:6" ht="15">
      <c r="A1544" s="225" t="s">
        <v>2402</v>
      </c>
      <c r="B1544" s="223" t="s">
        <v>2403</v>
      </c>
      <c r="C1544" s="220" t="s">
        <v>7553</v>
      </c>
      <c r="D1544" s="221">
        <v>28.41</v>
      </c>
      <c r="E1544" s="221">
        <v>5.47</v>
      </c>
      <c r="F1544" s="221">
        <v>33.88</v>
      </c>
    </row>
    <row r="1545" spans="1:6" ht="15">
      <c r="A1545" s="225" t="s">
        <v>2404</v>
      </c>
      <c r="B1545" s="223" t="s">
        <v>2405</v>
      </c>
      <c r="C1545" s="220" t="s">
        <v>6583</v>
      </c>
      <c r="D1545" s="221">
        <v>41.51</v>
      </c>
      <c r="E1545" s="221">
        <v>5.47</v>
      </c>
      <c r="F1545" s="221">
        <v>46.98</v>
      </c>
    </row>
    <row r="1546" spans="1:6" ht="15">
      <c r="A1546" s="225" t="s">
        <v>2406</v>
      </c>
      <c r="B1546" s="223" t="s">
        <v>2407</v>
      </c>
      <c r="C1546" s="220" t="s">
        <v>6583</v>
      </c>
      <c r="D1546" s="221">
        <v>59.02</v>
      </c>
      <c r="E1546" s="221">
        <v>5.47</v>
      </c>
      <c r="F1546" s="221">
        <v>64.49</v>
      </c>
    </row>
    <row r="1547" spans="1:6" ht="15">
      <c r="A1547" s="225" t="s">
        <v>2408</v>
      </c>
      <c r="B1547" s="223" t="s">
        <v>2409</v>
      </c>
      <c r="C1547" s="220" t="s">
        <v>7553</v>
      </c>
      <c r="D1547" s="221">
        <v>204.67</v>
      </c>
      <c r="E1547" s="221">
        <v>11.58</v>
      </c>
      <c r="F1547" s="221">
        <v>216.25</v>
      </c>
    </row>
    <row r="1548" spans="1:6" ht="15">
      <c r="A1548" s="225" t="s">
        <v>2410</v>
      </c>
      <c r="B1548" s="223" t="s">
        <v>2411</v>
      </c>
      <c r="C1548" s="220" t="s">
        <v>6583</v>
      </c>
      <c r="D1548" s="221">
        <v>72.69</v>
      </c>
      <c r="E1548" s="221">
        <v>6.55</v>
      </c>
      <c r="F1548" s="221">
        <v>79.24</v>
      </c>
    </row>
    <row r="1549" spans="1:6" ht="15">
      <c r="A1549" s="225" t="s">
        <v>2412</v>
      </c>
      <c r="B1549" s="223" t="s">
        <v>2413</v>
      </c>
      <c r="C1549" s="220" t="s">
        <v>6583</v>
      </c>
      <c r="D1549" s="221">
        <v>89.42</v>
      </c>
      <c r="E1549" s="221">
        <v>6.55</v>
      </c>
      <c r="F1549" s="221">
        <v>95.97</v>
      </c>
    </row>
    <row r="1550" spans="1:6" ht="15">
      <c r="A1550" s="225" t="s">
        <v>2414</v>
      </c>
      <c r="B1550" s="223" t="s">
        <v>2415</v>
      </c>
      <c r="C1550" s="220" t="s">
        <v>6583</v>
      </c>
      <c r="D1550" s="221">
        <v>190.87</v>
      </c>
      <c r="E1550" s="221">
        <v>4.8</v>
      </c>
      <c r="F1550" s="221">
        <v>195.67</v>
      </c>
    </row>
    <row r="1551" spans="1:6" ht="15">
      <c r="A1551" s="225" t="s">
        <v>2416</v>
      </c>
      <c r="B1551" s="223" t="s">
        <v>2417</v>
      </c>
      <c r="C1551" s="220" t="s">
        <v>6583</v>
      </c>
      <c r="D1551" s="221">
        <v>217.04</v>
      </c>
      <c r="E1551" s="221">
        <v>6.55</v>
      </c>
      <c r="F1551" s="221">
        <v>223.59</v>
      </c>
    </row>
    <row r="1552" spans="1:6" ht="15">
      <c r="A1552" s="225" t="s">
        <v>2418</v>
      </c>
      <c r="B1552" s="223" t="s">
        <v>2419</v>
      </c>
      <c r="C1552" s="220" t="s">
        <v>6583</v>
      </c>
      <c r="D1552" s="221">
        <v>829.93</v>
      </c>
      <c r="E1552" s="221">
        <v>57.77</v>
      </c>
      <c r="F1552" s="221">
        <v>887.7</v>
      </c>
    </row>
    <row r="1553" spans="1:6" ht="15">
      <c r="A1553" s="225" t="s">
        <v>7822</v>
      </c>
      <c r="B1553" s="223" t="s">
        <v>7823</v>
      </c>
      <c r="C1553" s="220" t="s">
        <v>6583</v>
      </c>
      <c r="D1553" s="221">
        <v>115.54</v>
      </c>
      <c r="E1553" s="221">
        <v>57.77</v>
      </c>
      <c r="F1553" s="221">
        <v>173.31</v>
      </c>
    </row>
    <row r="1554" spans="1:6" ht="15">
      <c r="A1554" s="225" t="s">
        <v>2420</v>
      </c>
      <c r="B1554" s="223" t="s">
        <v>2421</v>
      </c>
      <c r="C1554" s="220" t="s">
        <v>6583</v>
      </c>
      <c r="D1554" s="221">
        <v>22.69</v>
      </c>
      <c r="E1554" s="221">
        <v>37.12</v>
      </c>
      <c r="F1554" s="221">
        <v>59.81</v>
      </c>
    </row>
    <row r="1555" spans="1:6" ht="15">
      <c r="A1555" s="225" t="s">
        <v>2422</v>
      </c>
      <c r="B1555" s="223" t="s">
        <v>2423</v>
      </c>
      <c r="C1555" s="220" t="s">
        <v>6583</v>
      </c>
      <c r="D1555" s="221">
        <v>177.99</v>
      </c>
      <c r="E1555" s="221">
        <v>6.55</v>
      </c>
      <c r="F1555" s="221">
        <v>184.54</v>
      </c>
    </row>
    <row r="1556" spans="1:6" ht="15">
      <c r="A1556" s="225" t="s">
        <v>2424</v>
      </c>
      <c r="B1556" s="223" t="s">
        <v>2425</v>
      </c>
      <c r="C1556" s="220" t="s">
        <v>6583</v>
      </c>
      <c r="D1556" s="221">
        <v>9726.37</v>
      </c>
      <c r="E1556" s="221"/>
      <c r="F1556" s="221">
        <v>9726.37</v>
      </c>
    </row>
    <row r="1557" spans="1:6" ht="15">
      <c r="A1557" s="225" t="s">
        <v>2426</v>
      </c>
      <c r="B1557" s="223" t="s">
        <v>2427</v>
      </c>
      <c r="C1557" s="220" t="s">
        <v>6583</v>
      </c>
      <c r="D1557" s="221">
        <v>12776.06</v>
      </c>
      <c r="E1557" s="221"/>
      <c r="F1557" s="221">
        <v>12776.06</v>
      </c>
    </row>
    <row r="1558" spans="1:6" ht="15">
      <c r="A1558" s="225" t="s">
        <v>2428</v>
      </c>
      <c r="B1558" s="223" t="s">
        <v>2429</v>
      </c>
      <c r="C1558" s="220" t="s">
        <v>7553</v>
      </c>
      <c r="D1558" s="221">
        <v>861.23</v>
      </c>
      <c r="E1558" s="221">
        <v>77.02</v>
      </c>
      <c r="F1558" s="221">
        <v>938.25</v>
      </c>
    </row>
    <row r="1559" spans="1:6" ht="15">
      <c r="A1559" s="225" t="s">
        <v>2430</v>
      </c>
      <c r="B1559" s="223" t="s">
        <v>2431</v>
      </c>
      <c r="C1559" s="220" t="s">
        <v>7553</v>
      </c>
      <c r="D1559" s="221">
        <v>1555.05</v>
      </c>
      <c r="E1559" s="221">
        <v>154.04</v>
      </c>
      <c r="F1559" s="221">
        <v>1709.09</v>
      </c>
    </row>
    <row r="1560" spans="1:6" ht="27.75">
      <c r="A1560" s="225" t="s">
        <v>2432</v>
      </c>
      <c r="B1560" s="223" t="s">
        <v>2433</v>
      </c>
      <c r="C1560" s="220" t="s">
        <v>7553</v>
      </c>
      <c r="D1560" s="221">
        <v>1122.18</v>
      </c>
      <c r="E1560" s="221">
        <v>154.04</v>
      </c>
      <c r="F1560" s="221">
        <v>1276.22</v>
      </c>
    </row>
    <row r="1561" spans="1:6" ht="27.75">
      <c r="A1561" s="225" t="s">
        <v>2434</v>
      </c>
      <c r="B1561" s="223" t="s">
        <v>2435</v>
      </c>
      <c r="C1561" s="220" t="s">
        <v>7553</v>
      </c>
      <c r="D1561" s="221">
        <v>1281.73</v>
      </c>
      <c r="E1561" s="221">
        <v>154.04</v>
      </c>
      <c r="F1561" s="221">
        <v>1435.77</v>
      </c>
    </row>
    <row r="1562" spans="1:6" ht="15">
      <c r="A1562" s="225" t="s">
        <v>7325</v>
      </c>
      <c r="B1562" s="223" t="s">
        <v>7326</v>
      </c>
      <c r="C1562" s="220" t="s">
        <v>7546</v>
      </c>
      <c r="D1562" s="221">
        <v>44.68</v>
      </c>
      <c r="E1562" s="221">
        <v>8.82</v>
      </c>
      <c r="F1562" s="221">
        <v>53.5</v>
      </c>
    </row>
    <row r="1563" spans="1:6" ht="15">
      <c r="A1563" s="225" t="s">
        <v>2436</v>
      </c>
      <c r="B1563" s="223" t="s">
        <v>7824</v>
      </c>
      <c r="C1563" s="220"/>
      <c r="D1563" s="221"/>
      <c r="E1563" s="221"/>
      <c r="F1563" s="221"/>
    </row>
    <row r="1564" spans="1:6" ht="15">
      <c r="A1564" s="225" t="s">
        <v>2437</v>
      </c>
      <c r="B1564" s="223" t="s">
        <v>7825</v>
      </c>
      <c r="C1564" s="220"/>
      <c r="D1564" s="221"/>
      <c r="E1564" s="221"/>
      <c r="F1564" s="221"/>
    </row>
    <row r="1565" spans="1:6" ht="15">
      <c r="A1565" s="225" t="s">
        <v>2438</v>
      </c>
      <c r="B1565" s="223" t="s">
        <v>2439</v>
      </c>
      <c r="C1565" s="220" t="s">
        <v>7546</v>
      </c>
      <c r="D1565" s="221">
        <v>6.16</v>
      </c>
      <c r="E1565" s="221">
        <v>11.42</v>
      </c>
      <c r="F1565" s="221">
        <v>17.58</v>
      </c>
    </row>
    <row r="1566" spans="1:6" ht="15">
      <c r="A1566" s="225" t="s">
        <v>2440</v>
      </c>
      <c r="B1566" s="223" t="s">
        <v>2441</v>
      </c>
      <c r="C1566" s="220" t="s">
        <v>7581</v>
      </c>
      <c r="D1566" s="221">
        <v>37.64</v>
      </c>
      <c r="E1566" s="221">
        <v>51.06</v>
      </c>
      <c r="F1566" s="221">
        <v>88.7</v>
      </c>
    </row>
    <row r="1567" spans="1:6" ht="15">
      <c r="A1567" s="225" t="s">
        <v>2442</v>
      </c>
      <c r="B1567" s="223" t="s">
        <v>2443</v>
      </c>
      <c r="C1567" s="220" t="s">
        <v>7546</v>
      </c>
      <c r="D1567" s="221">
        <v>8.09</v>
      </c>
      <c r="E1567" s="221">
        <v>11.42</v>
      </c>
      <c r="F1567" s="221">
        <v>19.51</v>
      </c>
    </row>
    <row r="1568" spans="1:6" ht="15">
      <c r="A1568" s="225" t="s">
        <v>2444</v>
      </c>
      <c r="B1568" s="223" t="s">
        <v>2445</v>
      </c>
      <c r="C1568" s="220" t="s">
        <v>7581</v>
      </c>
      <c r="D1568" s="221">
        <v>16.7</v>
      </c>
      <c r="E1568" s="221">
        <v>11.42</v>
      </c>
      <c r="F1568" s="221">
        <v>28.12</v>
      </c>
    </row>
    <row r="1569" spans="1:6" ht="15">
      <c r="A1569" s="225" t="s">
        <v>2446</v>
      </c>
      <c r="B1569" s="223" t="s">
        <v>2447</v>
      </c>
      <c r="C1569" s="220" t="s">
        <v>7581</v>
      </c>
      <c r="D1569" s="221">
        <v>12.34</v>
      </c>
      <c r="E1569" s="221">
        <v>11.42</v>
      </c>
      <c r="F1569" s="221">
        <v>23.76</v>
      </c>
    </row>
    <row r="1570" spans="1:6" ht="15">
      <c r="A1570" s="225" t="s">
        <v>2448</v>
      </c>
      <c r="B1570" s="223" t="s">
        <v>7826</v>
      </c>
      <c r="C1570" s="220"/>
      <c r="D1570" s="221"/>
      <c r="E1570" s="221"/>
      <c r="F1570" s="221"/>
    </row>
    <row r="1571" spans="1:6" ht="15">
      <c r="A1571" s="225" t="s">
        <v>2449</v>
      </c>
      <c r="B1571" s="223" t="s">
        <v>2450</v>
      </c>
      <c r="C1571" s="220" t="s">
        <v>7546</v>
      </c>
      <c r="D1571" s="221">
        <v>8.53</v>
      </c>
      <c r="E1571" s="221">
        <v>9.65</v>
      </c>
      <c r="F1571" s="221">
        <v>18.18</v>
      </c>
    </row>
    <row r="1572" spans="1:6" ht="15">
      <c r="A1572" s="225" t="s">
        <v>2451</v>
      </c>
      <c r="B1572" s="223" t="s">
        <v>2452</v>
      </c>
      <c r="C1572" s="220" t="s">
        <v>7546</v>
      </c>
      <c r="D1572" s="221">
        <v>14.41</v>
      </c>
      <c r="E1572" s="221">
        <v>9.65</v>
      </c>
      <c r="F1572" s="221">
        <v>24.06</v>
      </c>
    </row>
    <row r="1573" spans="1:6" ht="15">
      <c r="A1573" s="225" t="s">
        <v>2453</v>
      </c>
      <c r="B1573" s="223" t="s">
        <v>2454</v>
      </c>
      <c r="C1573" s="220" t="s">
        <v>7546</v>
      </c>
      <c r="D1573" s="221">
        <v>9.56</v>
      </c>
      <c r="E1573" s="221">
        <v>9.65</v>
      </c>
      <c r="F1573" s="221">
        <v>19.21</v>
      </c>
    </row>
    <row r="1574" spans="1:6" ht="15">
      <c r="A1574" s="225" t="s">
        <v>2455</v>
      </c>
      <c r="B1574" s="223" t="s">
        <v>7068</v>
      </c>
      <c r="C1574" s="220" t="s">
        <v>7546</v>
      </c>
      <c r="D1574" s="221">
        <v>20.71</v>
      </c>
      <c r="E1574" s="221">
        <v>9.65</v>
      </c>
      <c r="F1574" s="221">
        <v>30.36</v>
      </c>
    </row>
    <row r="1575" spans="1:6" ht="15">
      <c r="A1575" s="225" t="s">
        <v>2456</v>
      </c>
      <c r="B1575" s="223" t="s">
        <v>7827</v>
      </c>
      <c r="C1575" s="220"/>
      <c r="D1575" s="221"/>
      <c r="E1575" s="221"/>
      <c r="F1575" s="221"/>
    </row>
    <row r="1576" spans="1:6" ht="15">
      <c r="A1576" s="225" t="s">
        <v>2457</v>
      </c>
      <c r="B1576" s="223" t="s">
        <v>2458</v>
      </c>
      <c r="C1576" s="220" t="s">
        <v>7581</v>
      </c>
      <c r="D1576" s="221">
        <v>51.08</v>
      </c>
      <c r="E1576" s="221">
        <v>12.03</v>
      </c>
      <c r="F1576" s="221">
        <v>63.11</v>
      </c>
    </row>
    <row r="1577" spans="1:6" ht="15">
      <c r="A1577" s="225" t="s">
        <v>2459</v>
      </c>
      <c r="B1577" s="223" t="s">
        <v>7828</v>
      </c>
      <c r="C1577" s="220"/>
      <c r="D1577" s="221"/>
      <c r="E1577" s="221"/>
      <c r="F1577" s="221"/>
    </row>
    <row r="1578" spans="1:6" ht="15">
      <c r="A1578" s="225" t="s">
        <v>2460</v>
      </c>
      <c r="B1578" s="223" t="s">
        <v>7829</v>
      </c>
      <c r="C1578" s="220"/>
      <c r="D1578" s="221"/>
      <c r="E1578" s="221"/>
      <c r="F1578" s="221"/>
    </row>
    <row r="1579" spans="1:6" ht="15">
      <c r="A1579" s="225" t="s">
        <v>2461</v>
      </c>
      <c r="B1579" s="223" t="s">
        <v>2462</v>
      </c>
      <c r="C1579" s="220" t="s">
        <v>7546</v>
      </c>
      <c r="D1579" s="221">
        <v>192.67</v>
      </c>
      <c r="E1579" s="221">
        <v>9.65</v>
      </c>
      <c r="F1579" s="221">
        <v>202.32</v>
      </c>
    </row>
    <row r="1580" spans="1:6" ht="27.75">
      <c r="A1580" s="225" t="s">
        <v>2463</v>
      </c>
      <c r="B1580" s="223" t="s">
        <v>2464</v>
      </c>
      <c r="C1580" s="220" t="s">
        <v>6583</v>
      </c>
      <c r="D1580" s="221">
        <v>119.43</v>
      </c>
      <c r="E1580" s="221">
        <v>9.65</v>
      </c>
      <c r="F1580" s="221">
        <v>129.08</v>
      </c>
    </row>
    <row r="1581" spans="1:6" ht="27.75">
      <c r="A1581" s="225" t="s">
        <v>2465</v>
      </c>
      <c r="B1581" s="223" t="s">
        <v>2466</v>
      </c>
      <c r="C1581" s="220" t="s">
        <v>6583</v>
      </c>
      <c r="D1581" s="221">
        <v>160.56</v>
      </c>
      <c r="E1581" s="221">
        <v>9.65</v>
      </c>
      <c r="F1581" s="221">
        <v>170.21</v>
      </c>
    </row>
    <row r="1582" spans="1:6" ht="27.75">
      <c r="A1582" s="225" t="s">
        <v>2467</v>
      </c>
      <c r="B1582" s="223" t="s">
        <v>2468</v>
      </c>
      <c r="C1582" s="220" t="s">
        <v>6583</v>
      </c>
      <c r="D1582" s="221">
        <v>326.94</v>
      </c>
      <c r="E1582" s="221">
        <v>9.65</v>
      </c>
      <c r="F1582" s="221">
        <v>336.59</v>
      </c>
    </row>
    <row r="1583" spans="1:6" ht="27.75">
      <c r="A1583" s="225" t="s">
        <v>6790</v>
      </c>
      <c r="B1583" s="223" t="s">
        <v>6791</v>
      </c>
      <c r="C1583" s="220" t="s">
        <v>6583</v>
      </c>
      <c r="D1583" s="221">
        <v>213.06</v>
      </c>
      <c r="E1583" s="221">
        <v>9.65</v>
      </c>
      <c r="F1583" s="221">
        <v>222.71</v>
      </c>
    </row>
    <row r="1584" spans="1:6" ht="27.75">
      <c r="A1584" s="225" t="s">
        <v>2469</v>
      </c>
      <c r="B1584" s="223" t="s">
        <v>2470</v>
      </c>
      <c r="C1584" s="220" t="s">
        <v>6583</v>
      </c>
      <c r="D1584" s="221">
        <v>174.49</v>
      </c>
      <c r="E1584" s="221">
        <v>9.65</v>
      </c>
      <c r="F1584" s="221">
        <v>184.14</v>
      </c>
    </row>
    <row r="1585" spans="1:6" ht="27.75">
      <c r="A1585" s="225" t="s">
        <v>2471</v>
      </c>
      <c r="B1585" s="223" t="s">
        <v>2472</v>
      </c>
      <c r="C1585" s="220" t="s">
        <v>6583</v>
      </c>
      <c r="D1585" s="221">
        <v>373.37</v>
      </c>
      <c r="E1585" s="221">
        <v>9.65</v>
      </c>
      <c r="F1585" s="221">
        <v>383.02</v>
      </c>
    </row>
    <row r="1586" spans="1:6" ht="27.75">
      <c r="A1586" s="225" t="s">
        <v>2473</v>
      </c>
      <c r="B1586" s="223" t="s">
        <v>2474</v>
      </c>
      <c r="C1586" s="220" t="s">
        <v>6583</v>
      </c>
      <c r="D1586" s="221">
        <v>312.34</v>
      </c>
      <c r="E1586" s="221">
        <v>9.65</v>
      </c>
      <c r="F1586" s="221">
        <v>321.99</v>
      </c>
    </row>
    <row r="1587" spans="1:6" ht="27.75">
      <c r="A1587" s="225" t="s">
        <v>2475</v>
      </c>
      <c r="B1587" s="223" t="s">
        <v>2476</v>
      </c>
      <c r="C1587" s="220" t="s">
        <v>6583</v>
      </c>
      <c r="D1587" s="221">
        <v>143.04</v>
      </c>
      <c r="E1587" s="221">
        <v>9.65</v>
      </c>
      <c r="F1587" s="221">
        <v>152.69</v>
      </c>
    </row>
    <row r="1588" spans="1:6" ht="27.75">
      <c r="A1588" s="225" t="s">
        <v>2477</v>
      </c>
      <c r="B1588" s="223" t="s">
        <v>2478</v>
      </c>
      <c r="C1588" s="220" t="s">
        <v>6583</v>
      </c>
      <c r="D1588" s="221">
        <v>484.54</v>
      </c>
      <c r="E1588" s="221">
        <v>16.08</v>
      </c>
      <c r="F1588" s="221">
        <v>500.62</v>
      </c>
    </row>
    <row r="1589" spans="1:6" ht="15">
      <c r="A1589" s="225" t="s">
        <v>2479</v>
      </c>
      <c r="B1589" s="223" t="s">
        <v>7830</v>
      </c>
      <c r="C1589" s="220"/>
      <c r="D1589" s="221"/>
      <c r="E1589" s="221"/>
      <c r="F1589" s="221"/>
    </row>
    <row r="1590" spans="1:6" ht="27.75">
      <c r="A1590" s="225" t="s">
        <v>7327</v>
      </c>
      <c r="B1590" s="223" t="s">
        <v>7328</v>
      </c>
      <c r="C1590" s="220" t="s">
        <v>6583</v>
      </c>
      <c r="D1590" s="221">
        <v>2302.65</v>
      </c>
      <c r="E1590" s="221">
        <v>50.91</v>
      </c>
      <c r="F1590" s="221">
        <v>2353.56</v>
      </c>
    </row>
    <row r="1591" spans="1:6" ht="27.75">
      <c r="A1591" s="225" t="s">
        <v>7329</v>
      </c>
      <c r="B1591" s="223" t="s">
        <v>7330</v>
      </c>
      <c r="C1591" s="220" t="s">
        <v>6583</v>
      </c>
      <c r="D1591" s="221">
        <v>3152.55</v>
      </c>
      <c r="E1591" s="221">
        <v>50.91</v>
      </c>
      <c r="F1591" s="221">
        <v>3203.46</v>
      </c>
    </row>
    <row r="1592" spans="1:6" ht="15">
      <c r="A1592" s="225" t="s">
        <v>2480</v>
      </c>
      <c r="B1592" s="223" t="s">
        <v>7831</v>
      </c>
      <c r="C1592" s="220"/>
      <c r="D1592" s="221"/>
      <c r="E1592" s="221"/>
      <c r="F1592" s="221"/>
    </row>
    <row r="1593" spans="1:6" ht="27.75">
      <c r="A1593" s="225" t="s">
        <v>2481</v>
      </c>
      <c r="B1593" s="223" t="s">
        <v>7331</v>
      </c>
      <c r="C1593" s="220" t="s">
        <v>7543</v>
      </c>
      <c r="D1593" s="221">
        <v>300.48</v>
      </c>
      <c r="E1593" s="221">
        <v>17.68</v>
      </c>
      <c r="F1593" s="221">
        <v>318.16</v>
      </c>
    </row>
    <row r="1594" spans="1:6" ht="27.75">
      <c r="A1594" s="225" t="s">
        <v>2482</v>
      </c>
      <c r="B1594" s="223" t="s">
        <v>7332</v>
      </c>
      <c r="C1594" s="220" t="s">
        <v>7543</v>
      </c>
      <c r="D1594" s="221">
        <v>171.57</v>
      </c>
      <c r="E1594" s="221">
        <v>7.4</v>
      </c>
      <c r="F1594" s="221">
        <v>178.97</v>
      </c>
    </row>
    <row r="1595" spans="1:6" ht="15">
      <c r="A1595" s="225" t="s">
        <v>2483</v>
      </c>
      <c r="B1595" s="223" t="s">
        <v>7832</v>
      </c>
      <c r="C1595" s="220" t="s">
        <v>7543</v>
      </c>
      <c r="D1595" s="221">
        <v>106.86</v>
      </c>
      <c r="E1595" s="221">
        <v>20.74</v>
      </c>
      <c r="F1595" s="221">
        <v>127.6</v>
      </c>
    </row>
    <row r="1596" spans="1:6" ht="15">
      <c r="A1596" s="225" t="s">
        <v>7833</v>
      </c>
      <c r="B1596" s="223" t="s">
        <v>7834</v>
      </c>
      <c r="C1596" s="220" t="s">
        <v>7543</v>
      </c>
      <c r="D1596" s="221">
        <v>153.49</v>
      </c>
      <c r="E1596" s="221">
        <v>20.74</v>
      </c>
      <c r="F1596" s="221">
        <v>174.23</v>
      </c>
    </row>
    <row r="1597" spans="1:6" ht="27.75">
      <c r="A1597" s="225" t="s">
        <v>2484</v>
      </c>
      <c r="B1597" s="223" t="s">
        <v>2485</v>
      </c>
      <c r="C1597" s="220" t="s">
        <v>6583</v>
      </c>
      <c r="D1597" s="221">
        <v>3.98</v>
      </c>
      <c r="E1597" s="221">
        <v>1.13</v>
      </c>
      <c r="F1597" s="221">
        <v>5.11</v>
      </c>
    </row>
    <row r="1598" spans="1:6" ht="15">
      <c r="A1598" s="225" t="s">
        <v>2486</v>
      </c>
      <c r="B1598" s="223" t="s">
        <v>2487</v>
      </c>
      <c r="C1598" s="220" t="s">
        <v>7546</v>
      </c>
      <c r="D1598" s="221">
        <v>435.13</v>
      </c>
      <c r="E1598" s="221"/>
      <c r="F1598" s="221">
        <v>435.13</v>
      </c>
    </row>
    <row r="1599" spans="1:6" ht="27.75">
      <c r="A1599" s="225" t="s">
        <v>2488</v>
      </c>
      <c r="B1599" s="223" t="s">
        <v>7835</v>
      </c>
      <c r="C1599" s="220" t="s">
        <v>7543</v>
      </c>
      <c r="D1599" s="221">
        <v>4.84</v>
      </c>
      <c r="E1599" s="221">
        <v>7.31</v>
      </c>
      <c r="F1599" s="221">
        <v>12.15</v>
      </c>
    </row>
    <row r="1600" spans="1:6" ht="15">
      <c r="A1600" s="225" t="s">
        <v>2489</v>
      </c>
      <c r="B1600" s="223" t="s">
        <v>2490</v>
      </c>
      <c r="C1600" s="220" t="s">
        <v>6583</v>
      </c>
      <c r="D1600" s="221">
        <v>0.45</v>
      </c>
      <c r="E1600" s="221">
        <v>11.77</v>
      </c>
      <c r="F1600" s="221">
        <v>12.22</v>
      </c>
    </row>
    <row r="1601" spans="1:6" ht="15">
      <c r="A1601" s="225" t="s">
        <v>2491</v>
      </c>
      <c r="B1601" s="223" t="s">
        <v>2492</v>
      </c>
      <c r="C1601" s="220" t="s">
        <v>7543</v>
      </c>
      <c r="D1601" s="221">
        <v>74.28</v>
      </c>
      <c r="E1601" s="221">
        <v>11.45</v>
      </c>
      <c r="F1601" s="221">
        <v>85.73</v>
      </c>
    </row>
    <row r="1602" spans="1:6" ht="15">
      <c r="A1602" s="225" t="s">
        <v>2493</v>
      </c>
      <c r="B1602" s="223" t="s">
        <v>7836</v>
      </c>
      <c r="C1602" s="220"/>
      <c r="D1602" s="221"/>
      <c r="E1602" s="221"/>
      <c r="F1602" s="221"/>
    </row>
    <row r="1603" spans="1:6" ht="15">
      <c r="A1603" s="225" t="s">
        <v>2494</v>
      </c>
      <c r="B1603" s="223" t="s">
        <v>2495</v>
      </c>
      <c r="C1603" s="220" t="s">
        <v>6583</v>
      </c>
      <c r="D1603" s="221">
        <v>11.03</v>
      </c>
      <c r="E1603" s="221">
        <v>1.13</v>
      </c>
      <c r="F1603" s="221">
        <v>12.16</v>
      </c>
    </row>
    <row r="1604" spans="1:6" ht="15">
      <c r="A1604" s="225" t="s">
        <v>2496</v>
      </c>
      <c r="B1604" s="223" t="s">
        <v>2497</v>
      </c>
      <c r="C1604" s="220" t="s">
        <v>6583</v>
      </c>
      <c r="D1604" s="221">
        <v>10.73</v>
      </c>
      <c r="E1604" s="221">
        <v>1.13</v>
      </c>
      <c r="F1604" s="221">
        <v>11.86</v>
      </c>
    </row>
    <row r="1605" spans="1:6" ht="15">
      <c r="A1605" s="225" t="s">
        <v>2498</v>
      </c>
      <c r="B1605" s="223" t="s">
        <v>2499</v>
      </c>
      <c r="C1605" s="220" t="s">
        <v>6583</v>
      </c>
      <c r="D1605" s="221">
        <v>24.14</v>
      </c>
      <c r="E1605" s="221">
        <v>1.13</v>
      </c>
      <c r="F1605" s="221">
        <v>25.27</v>
      </c>
    </row>
    <row r="1606" spans="1:6" ht="15">
      <c r="A1606" s="225" t="s">
        <v>2500</v>
      </c>
      <c r="B1606" s="223" t="s">
        <v>2501</v>
      </c>
      <c r="C1606" s="220" t="s">
        <v>7546</v>
      </c>
      <c r="D1606" s="221">
        <v>30.23</v>
      </c>
      <c r="E1606" s="221">
        <v>17.83</v>
      </c>
      <c r="F1606" s="221">
        <v>48.06</v>
      </c>
    </row>
    <row r="1607" spans="1:6" ht="27.75">
      <c r="A1607" s="225" t="s">
        <v>6792</v>
      </c>
      <c r="B1607" s="223" t="s">
        <v>7333</v>
      </c>
      <c r="C1607" s="220" t="s">
        <v>7553</v>
      </c>
      <c r="D1607" s="221">
        <v>267.09</v>
      </c>
      <c r="E1607" s="221">
        <v>18.2</v>
      </c>
      <c r="F1607" s="221">
        <v>285.29</v>
      </c>
    </row>
    <row r="1608" spans="1:6" ht="27.75">
      <c r="A1608" s="225" t="s">
        <v>6793</v>
      </c>
      <c r="B1608" s="223" t="s">
        <v>7334</v>
      </c>
      <c r="C1608" s="220" t="s">
        <v>7553</v>
      </c>
      <c r="D1608" s="221">
        <v>688.98</v>
      </c>
      <c r="E1608" s="221">
        <v>18.2</v>
      </c>
      <c r="F1608" s="221">
        <v>707.18</v>
      </c>
    </row>
    <row r="1609" spans="1:6" ht="15">
      <c r="A1609" s="225" t="s">
        <v>2502</v>
      </c>
      <c r="B1609" s="223" t="s">
        <v>2503</v>
      </c>
      <c r="C1609" s="220" t="s">
        <v>6583</v>
      </c>
      <c r="D1609" s="221">
        <v>25.69</v>
      </c>
      <c r="E1609" s="221">
        <v>2.9</v>
      </c>
      <c r="F1609" s="221">
        <v>28.59</v>
      </c>
    </row>
    <row r="1610" spans="1:6" ht="15">
      <c r="A1610" s="225" t="s">
        <v>2504</v>
      </c>
      <c r="B1610" s="223" t="s">
        <v>2505</v>
      </c>
      <c r="C1610" s="220" t="s">
        <v>6583</v>
      </c>
      <c r="D1610" s="221">
        <v>611.89</v>
      </c>
      <c r="E1610" s="221">
        <v>3.63</v>
      </c>
      <c r="F1610" s="221">
        <v>615.52</v>
      </c>
    </row>
    <row r="1611" spans="1:6" ht="15">
      <c r="A1611" s="225" t="s">
        <v>2506</v>
      </c>
      <c r="B1611" s="223" t="s">
        <v>2507</v>
      </c>
      <c r="C1611" s="220" t="s">
        <v>6583</v>
      </c>
      <c r="D1611" s="221">
        <v>147.26</v>
      </c>
      <c r="E1611" s="221">
        <v>62.41</v>
      </c>
      <c r="F1611" s="221">
        <v>209.67</v>
      </c>
    </row>
    <row r="1612" spans="1:6" ht="15">
      <c r="A1612" s="225" t="s">
        <v>2508</v>
      </c>
      <c r="B1612" s="223" t="s">
        <v>2509</v>
      </c>
      <c r="C1612" s="220" t="s">
        <v>6583</v>
      </c>
      <c r="D1612" s="221">
        <v>284.52</v>
      </c>
      <c r="E1612" s="221">
        <v>142.64</v>
      </c>
      <c r="F1612" s="221">
        <v>427.16</v>
      </c>
    </row>
    <row r="1613" spans="1:6" ht="27.75">
      <c r="A1613" s="225" t="s">
        <v>7069</v>
      </c>
      <c r="B1613" s="223" t="s">
        <v>7070</v>
      </c>
      <c r="C1613" s="220" t="s">
        <v>6583</v>
      </c>
      <c r="D1613" s="221">
        <v>205.2</v>
      </c>
      <c r="E1613" s="221">
        <v>16.08</v>
      </c>
      <c r="F1613" s="221">
        <v>221.28</v>
      </c>
    </row>
    <row r="1614" spans="1:6" ht="15">
      <c r="A1614" s="225" t="s">
        <v>2510</v>
      </c>
      <c r="B1614" s="223" t="s">
        <v>2511</v>
      </c>
      <c r="C1614" s="220" t="s">
        <v>6583</v>
      </c>
      <c r="D1614" s="221">
        <v>21.12</v>
      </c>
      <c r="E1614" s="221">
        <v>2.9</v>
      </c>
      <c r="F1614" s="221">
        <v>24.02</v>
      </c>
    </row>
    <row r="1615" spans="1:6" ht="15">
      <c r="A1615" s="225" t="s">
        <v>2512</v>
      </c>
      <c r="B1615" s="223" t="s">
        <v>7837</v>
      </c>
      <c r="C1615" s="220"/>
      <c r="D1615" s="221"/>
      <c r="E1615" s="221"/>
      <c r="F1615" s="221"/>
    </row>
    <row r="1616" spans="1:6" ht="15">
      <c r="A1616" s="225" t="s">
        <v>2513</v>
      </c>
      <c r="B1616" s="223" t="s">
        <v>2514</v>
      </c>
      <c r="C1616" s="220" t="s">
        <v>6583</v>
      </c>
      <c r="D1616" s="221">
        <v>772.57</v>
      </c>
      <c r="E1616" s="221">
        <v>3.63</v>
      </c>
      <c r="F1616" s="221">
        <v>776.2</v>
      </c>
    </row>
    <row r="1617" spans="1:6" ht="15">
      <c r="A1617" s="225" t="s">
        <v>2515</v>
      </c>
      <c r="B1617" s="223" t="s">
        <v>2516</v>
      </c>
      <c r="C1617" s="220" t="s">
        <v>6583</v>
      </c>
      <c r="D1617" s="221">
        <v>1353.16</v>
      </c>
      <c r="E1617" s="221">
        <v>50.91</v>
      </c>
      <c r="F1617" s="221">
        <v>1404.07</v>
      </c>
    </row>
    <row r="1618" spans="1:6" ht="15">
      <c r="A1618" s="225" t="s">
        <v>2517</v>
      </c>
      <c r="B1618" s="223" t="s">
        <v>2518</v>
      </c>
      <c r="C1618" s="220" t="s">
        <v>6583</v>
      </c>
      <c r="D1618" s="221">
        <v>3190.47</v>
      </c>
      <c r="E1618" s="221">
        <v>261.58</v>
      </c>
      <c r="F1618" s="221">
        <v>3452.05</v>
      </c>
    </row>
    <row r="1619" spans="1:6" ht="15">
      <c r="A1619" s="225" t="s">
        <v>2519</v>
      </c>
      <c r="B1619" s="223" t="s">
        <v>7335</v>
      </c>
      <c r="C1619" s="220" t="s">
        <v>6583</v>
      </c>
      <c r="D1619" s="221">
        <v>940.05</v>
      </c>
      <c r="E1619" s="221">
        <v>43.65</v>
      </c>
      <c r="F1619" s="221">
        <v>983.7</v>
      </c>
    </row>
    <row r="1620" spans="1:6" ht="15">
      <c r="A1620" s="225" t="s">
        <v>2520</v>
      </c>
      <c r="B1620" s="223" t="s">
        <v>7838</v>
      </c>
      <c r="C1620" s="220"/>
      <c r="D1620" s="221"/>
      <c r="E1620" s="221"/>
      <c r="F1620" s="221"/>
    </row>
    <row r="1621" spans="1:6" ht="27.75">
      <c r="A1621" s="225" t="s">
        <v>2521</v>
      </c>
      <c r="B1621" s="223" t="s">
        <v>2522</v>
      </c>
      <c r="C1621" s="220" t="s">
        <v>7553</v>
      </c>
      <c r="D1621" s="221">
        <v>121663.95</v>
      </c>
      <c r="E1621" s="221"/>
      <c r="F1621" s="221">
        <v>121663.95</v>
      </c>
    </row>
    <row r="1622" spans="1:6" ht="27.75">
      <c r="A1622" s="225" t="s">
        <v>2523</v>
      </c>
      <c r="B1622" s="223" t="s">
        <v>2524</v>
      </c>
      <c r="C1622" s="220" t="s">
        <v>7553</v>
      </c>
      <c r="D1622" s="221">
        <v>140840.22</v>
      </c>
      <c r="E1622" s="221"/>
      <c r="F1622" s="221">
        <v>140840.22</v>
      </c>
    </row>
    <row r="1623" spans="1:6" ht="27.75">
      <c r="A1623" s="225" t="s">
        <v>2525</v>
      </c>
      <c r="B1623" s="223" t="s">
        <v>2526</v>
      </c>
      <c r="C1623" s="220" t="s">
        <v>7553</v>
      </c>
      <c r="D1623" s="221">
        <v>47430.55</v>
      </c>
      <c r="E1623" s="221"/>
      <c r="F1623" s="221">
        <v>47430.55</v>
      </c>
    </row>
    <row r="1624" spans="1:6" ht="27.75">
      <c r="A1624" s="225" t="s">
        <v>2527</v>
      </c>
      <c r="B1624" s="223" t="s">
        <v>2528</v>
      </c>
      <c r="C1624" s="220" t="s">
        <v>7553</v>
      </c>
      <c r="D1624" s="221">
        <v>44169.73</v>
      </c>
      <c r="E1624" s="221"/>
      <c r="F1624" s="221">
        <v>44169.73</v>
      </c>
    </row>
    <row r="1625" spans="1:6" ht="15">
      <c r="A1625" s="225" t="s">
        <v>2529</v>
      </c>
      <c r="B1625" s="223" t="s">
        <v>7839</v>
      </c>
      <c r="C1625" s="220"/>
      <c r="D1625" s="221"/>
      <c r="E1625" s="221"/>
      <c r="F1625" s="221"/>
    </row>
    <row r="1626" spans="1:6" ht="15">
      <c r="A1626" s="225" t="s">
        <v>2530</v>
      </c>
      <c r="B1626" s="223" t="s">
        <v>7840</v>
      </c>
      <c r="C1626" s="220"/>
      <c r="D1626" s="221"/>
      <c r="E1626" s="221"/>
      <c r="F1626" s="221"/>
    </row>
    <row r="1627" spans="1:6" ht="15">
      <c r="A1627" s="225" t="s">
        <v>2531</v>
      </c>
      <c r="B1627" s="223" t="s">
        <v>2532</v>
      </c>
      <c r="C1627" s="220" t="s">
        <v>7543</v>
      </c>
      <c r="D1627" s="221">
        <v>19.57</v>
      </c>
      <c r="E1627" s="221">
        <v>2.9</v>
      </c>
      <c r="F1627" s="221">
        <v>22.47</v>
      </c>
    </row>
    <row r="1628" spans="1:6" ht="15">
      <c r="A1628" s="225" t="s">
        <v>2533</v>
      </c>
      <c r="B1628" s="223" t="s">
        <v>2534</v>
      </c>
      <c r="C1628" s="220" t="s">
        <v>7543</v>
      </c>
      <c r="D1628" s="221">
        <v>24.79</v>
      </c>
      <c r="E1628" s="221">
        <v>2.9</v>
      </c>
      <c r="F1628" s="221">
        <v>27.69</v>
      </c>
    </row>
    <row r="1629" spans="1:6" ht="15">
      <c r="A1629" s="225" t="s">
        <v>2535</v>
      </c>
      <c r="B1629" s="223" t="s">
        <v>2536</v>
      </c>
      <c r="C1629" s="220" t="s">
        <v>7549</v>
      </c>
      <c r="D1629" s="221">
        <v>404.84</v>
      </c>
      <c r="E1629" s="221">
        <v>40.66</v>
      </c>
      <c r="F1629" s="221">
        <v>445.5</v>
      </c>
    </row>
    <row r="1630" spans="1:6" ht="15">
      <c r="A1630" s="225" t="s">
        <v>2537</v>
      </c>
      <c r="B1630" s="223" t="s">
        <v>7197</v>
      </c>
      <c r="C1630" s="220" t="s">
        <v>7543</v>
      </c>
      <c r="D1630" s="221">
        <v>122.7</v>
      </c>
      <c r="E1630" s="221">
        <v>5.34</v>
      </c>
      <c r="F1630" s="221">
        <v>128.04</v>
      </c>
    </row>
    <row r="1631" spans="1:6" ht="27.75">
      <c r="A1631" s="225" t="s">
        <v>6794</v>
      </c>
      <c r="B1631" s="223" t="s">
        <v>6795</v>
      </c>
      <c r="C1631" s="220" t="s">
        <v>7543</v>
      </c>
      <c r="D1631" s="221">
        <v>18.65</v>
      </c>
      <c r="E1631" s="221">
        <v>7.89</v>
      </c>
      <c r="F1631" s="221">
        <v>26.54</v>
      </c>
    </row>
    <row r="1632" spans="1:6" ht="15">
      <c r="A1632" s="225" t="s">
        <v>2538</v>
      </c>
      <c r="B1632" s="223" t="s">
        <v>2539</v>
      </c>
      <c r="C1632" s="220" t="s">
        <v>7543</v>
      </c>
      <c r="D1632" s="221">
        <v>80.92</v>
      </c>
      <c r="E1632" s="221"/>
      <c r="F1632" s="221">
        <v>80.92</v>
      </c>
    </row>
    <row r="1633" spans="1:6" ht="27.75">
      <c r="A1633" s="225" t="s">
        <v>2540</v>
      </c>
      <c r="B1633" s="223" t="s">
        <v>2541</v>
      </c>
      <c r="C1633" s="220" t="s">
        <v>7543</v>
      </c>
      <c r="D1633" s="221">
        <v>806.86</v>
      </c>
      <c r="E1633" s="221"/>
      <c r="F1633" s="221">
        <v>806.86</v>
      </c>
    </row>
    <row r="1634" spans="1:6" ht="15">
      <c r="A1634" s="225" t="s">
        <v>2542</v>
      </c>
      <c r="B1634" s="223" t="s">
        <v>7336</v>
      </c>
      <c r="C1634" s="220" t="s">
        <v>7543</v>
      </c>
      <c r="D1634" s="221">
        <v>93.78</v>
      </c>
      <c r="E1634" s="221">
        <v>21.83</v>
      </c>
      <c r="F1634" s="221">
        <v>115.61</v>
      </c>
    </row>
    <row r="1635" spans="1:6" ht="27.75">
      <c r="A1635" s="225" t="s">
        <v>2543</v>
      </c>
      <c r="B1635" s="223" t="s">
        <v>2544</v>
      </c>
      <c r="C1635" s="220" t="s">
        <v>7543</v>
      </c>
      <c r="D1635" s="221">
        <v>387.47</v>
      </c>
      <c r="E1635" s="221"/>
      <c r="F1635" s="221">
        <v>387.47</v>
      </c>
    </row>
    <row r="1636" spans="1:6" ht="15">
      <c r="A1636" s="225" t="s">
        <v>2545</v>
      </c>
      <c r="B1636" s="223" t="s">
        <v>7841</v>
      </c>
      <c r="C1636" s="220"/>
      <c r="D1636" s="221"/>
      <c r="E1636" s="221"/>
      <c r="F1636" s="221"/>
    </row>
    <row r="1637" spans="1:6" ht="15">
      <c r="A1637" s="225" t="s">
        <v>2546</v>
      </c>
      <c r="B1637" s="223" t="s">
        <v>2547</v>
      </c>
      <c r="C1637" s="220" t="s">
        <v>7546</v>
      </c>
      <c r="D1637" s="221">
        <v>1.57</v>
      </c>
      <c r="E1637" s="221">
        <v>5.47</v>
      </c>
      <c r="F1637" s="221">
        <v>7.04</v>
      </c>
    </row>
    <row r="1638" spans="1:6" ht="15">
      <c r="A1638" s="225" t="s">
        <v>2548</v>
      </c>
      <c r="B1638" s="223" t="s">
        <v>2549</v>
      </c>
      <c r="C1638" s="220" t="s">
        <v>7546</v>
      </c>
      <c r="D1638" s="221">
        <v>75.79</v>
      </c>
      <c r="E1638" s="221">
        <v>5.47</v>
      </c>
      <c r="F1638" s="221">
        <v>81.26</v>
      </c>
    </row>
    <row r="1639" spans="1:6" ht="27.75">
      <c r="A1639" s="225" t="s">
        <v>2550</v>
      </c>
      <c r="B1639" s="223" t="s">
        <v>2551</v>
      </c>
      <c r="C1639" s="220" t="s">
        <v>7546</v>
      </c>
      <c r="D1639" s="221">
        <v>5.74</v>
      </c>
      <c r="E1639" s="221">
        <v>2.21</v>
      </c>
      <c r="F1639" s="221">
        <v>7.95</v>
      </c>
    </row>
    <row r="1640" spans="1:6" ht="15">
      <c r="A1640" s="225" t="s">
        <v>2552</v>
      </c>
      <c r="B1640" s="223" t="s">
        <v>2553</v>
      </c>
      <c r="C1640" s="220" t="s">
        <v>7842</v>
      </c>
      <c r="D1640" s="221">
        <v>0.14</v>
      </c>
      <c r="E1640" s="221">
        <v>0.04</v>
      </c>
      <c r="F1640" s="221">
        <v>0.18</v>
      </c>
    </row>
    <row r="1641" spans="1:6" ht="15">
      <c r="A1641" s="225" t="s">
        <v>2554</v>
      </c>
      <c r="B1641" s="223" t="s">
        <v>2555</v>
      </c>
      <c r="C1641" s="220" t="s">
        <v>7546</v>
      </c>
      <c r="D1641" s="221">
        <v>6.06</v>
      </c>
      <c r="E1641" s="221">
        <v>3.53</v>
      </c>
      <c r="F1641" s="221">
        <v>9.59</v>
      </c>
    </row>
    <row r="1642" spans="1:6" ht="15">
      <c r="A1642" s="225" t="s">
        <v>2556</v>
      </c>
      <c r="B1642" s="223" t="s">
        <v>2557</v>
      </c>
      <c r="C1642" s="220" t="s">
        <v>7842</v>
      </c>
      <c r="D1642" s="221">
        <v>0.19</v>
      </c>
      <c r="E1642" s="221">
        <v>0.09</v>
      </c>
      <c r="F1642" s="221">
        <v>0.28</v>
      </c>
    </row>
    <row r="1643" spans="1:6" ht="27.75">
      <c r="A1643" s="225" t="s">
        <v>2558</v>
      </c>
      <c r="B1643" s="223" t="s">
        <v>2559</v>
      </c>
      <c r="C1643" s="220" t="s">
        <v>7546</v>
      </c>
      <c r="D1643" s="221">
        <v>291.88</v>
      </c>
      <c r="E1643" s="221">
        <v>3.21</v>
      </c>
      <c r="F1643" s="221">
        <v>295.09</v>
      </c>
    </row>
    <row r="1644" spans="1:6" ht="27.75">
      <c r="A1644" s="225" t="s">
        <v>2560</v>
      </c>
      <c r="B1644" s="223" t="s">
        <v>2561</v>
      </c>
      <c r="C1644" s="220" t="s">
        <v>7546</v>
      </c>
      <c r="D1644" s="221">
        <v>249.02</v>
      </c>
      <c r="E1644" s="221">
        <v>3.21</v>
      </c>
      <c r="F1644" s="221">
        <v>252.23</v>
      </c>
    </row>
    <row r="1645" spans="1:6" ht="27.75">
      <c r="A1645" s="225" t="s">
        <v>2562</v>
      </c>
      <c r="B1645" s="223" t="s">
        <v>2563</v>
      </c>
      <c r="C1645" s="220" t="s">
        <v>7546</v>
      </c>
      <c r="D1645" s="221">
        <v>172.33</v>
      </c>
      <c r="E1645" s="221">
        <v>3.21</v>
      </c>
      <c r="F1645" s="221">
        <v>175.54</v>
      </c>
    </row>
    <row r="1646" spans="1:6" ht="27.75">
      <c r="A1646" s="225" t="s">
        <v>2564</v>
      </c>
      <c r="B1646" s="223" t="s">
        <v>2565</v>
      </c>
      <c r="C1646" s="220" t="s">
        <v>7546</v>
      </c>
      <c r="D1646" s="221">
        <v>148.12</v>
      </c>
      <c r="E1646" s="221">
        <v>3.21</v>
      </c>
      <c r="F1646" s="221">
        <v>151.33</v>
      </c>
    </row>
    <row r="1647" spans="1:6" ht="15">
      <c r="A1647" s="225" t="s">
        <v>2566</v>
      </c>
      <c r="B1647" s="223" t="s">
        <v>7843</v>
      </c>
      <c r="C1647" s="220"/>
      <c r="D1647" s="221"/>
      <c r="E1647" s="221"/>
      <c r="F1647" s="221"/>
    </row>
    <row r="1648" spans="1:6" ht="15">
      <c r="A1648" s="225" t="s">
        <v>2567</v>
      </c>
      <c r="B1648" s="223" t="s">
        <v>2568</v>
      </c>
      <c r="C1648" s="220" t="s">
        <v>7543</v>
      </c>
      <c r="D1648" s="221">
        <v>9.7</v>
      </c>
      <c r="E1648" s="221">
        <v>2.18</v>
      </c>
      <c r="F1648" s="221">
        <v>11.88</v>
      </c>
    </row>
    <row r="1649" spans="1:6" ht="15">
      <c r="A1649" s="225" t="s">
        <v>2569</v>
      </c>
      <c r="B1649" s="223" t="s">
        <v>2570</v>
      </c>
      <c r="C1649" s="220" t="s">
        <v>7543</v>
      </c>
      <c r="D1649" s="221">
        <v>16.82</v>
      </c>
      <c r="E1649" s="221">
        <v>2.18</v>
      </c>
      <c r="F1649" s="221">
        <v>19</v>
      </c>
    </row>
    <row r="1650" spans="1:6" ht="15">
      <c r="A1650" s="225" t="s">
        <v>2571</v>
      </c>
      <c r="B1650" s="223" t="s">
        <v>2572</v>
      </c>
      <c r="C1650" s="220" t="s">
        <v>7546</v>
      </c>
      <c r="D1650" s="221">
        <v>49.68</v>
      </c>
      <c r="E1650" s="221">
        <v>14.94</v>
      </c>
      <c r="F1650" s="221">
        <v>64.62</v>
      </c>
    </row>
    <row r="1651" spans="1:6" ht="15">
      <c r="A1651" s="225" t="s">
        <v>2573</v>
      </c>
      <c r="B1651" s="223" t="s">
        <v>2574</v>
      </c>
      <c r="C1651" s="220" t="s">
        <v>7546</v>
      </c>
      <c r="D1651" s="221">
        <v>102.09</v>
      </c>
      <c r="E1651" s="221">
        <v>14.94</v>
      </c>
      <c r="F1651" s="221">
        <v>117.03</v>
      </c>
    </row>
    <row r="1652" spans="1:6" ht="27.75">
      <c r="A1652" s="225" t="s">
        <v>2575</v>
      </c>
      <c r="B1652" s="223" t="s">
        <v>2576</v>
      </c>
      <c r="C1652" s="220" t="s">
        <v>7546</v>
      </c>
      <c r="D1652" s="221">
        <v>164.73</v>
      </c>
      <c r="E1652" s="221"/>
      <c r="F1652" s="221">
        <v>164.73</v>
      </c>
    </row>
    <row r="1653" spans="1:6" ht="27.75">
      <c r="A1653" s="225" t="s">
        <v>2577</v>
      </c>
      <c r="B1653" s="223" t="s">
        <v>2578</v>
      </c>
      <c r="C1653" s="220" t="s">
        <v>7546</v>
      </c>
      <c r="D1653" s="221">
        <v>322.61</v>
      </c>
      <c r="E1653" s="221"/>
      <c r="F1653" s="221">
        <v>322.61</v>
      </c>
    </row>
    <row r="1654" spans="1:6" ht="27.75">
      <c r="A1654" s="225" t="s">
        <v>2579</v>
      </c>
      <c r="B1654" s="223" t="s">
        <v>2580</v>
      </c>
      <c r="C1654" s="220" t="s">
        <v>7546</v>
      </c>
      <c r="D1654" s="221">
        <v>725.12</v>
      </c>
      <c r="E1654" s="221">
        <v>7.26</v>
      </c>
      <c r="F1654" s="221">
        <v>732.38</v>
      </c>
    </row>
    <row r="1655" spans="1:6" ht="27.75">
      <c r="A1655" s="225" t="s">
        <v>2581</v>
      </c>
      <c r="B1655" s="223" t="s">
        <v>2582</v>
      </c>
      <c r="C1655" s="220" t="s">
        <v>7546</v>
      </c>
      <c r="D1655" s="221">
        <v>990.35</v>
      </c>
      <c r="E1655" s="221">
        <v>7.26</v>
      </c>
      <c r="F1655" s="221">
        <v>997.61</v>
      </c>
    </row>
    <row r="1656" spans="1:6" ht="15">
      <c r="A1656" s="225" t="s">
        <v>2583</v>
      </c>
      <c r="B1656" s="223" t="s">
        <v>2584</v>
      </c>
      <c r="C1656" s="220" t="s">
        <v>7546</v>
      </c>
      <c r="D1656" s="221">
        <v>224</v>
      </c>
      <c r="E1656" s="221"/>
      <c r="F1656" s="221">
        <v>224</v>
      </c>
    </row>
    <row r="1657" spans="1:6" ht="15">
      <c r="A1657" s="225" t="s">
        <v>2585</v>
      </c>
      <c r="B1657" s="223" t="s">
        <v>7844</v>
      </c>
      <c r="C1657" s="220"/>
      <c r="D1657" s="221"/>
      <c r="E1657" s="221"/>
      <c r="F1657" s="221"/>
    </row>
    <row r="1658" spans="1:6" ht="15">
      <c r="A1658" s="225" t="s">
        <v>2586</v>
      </c>
      <c r="B1658" s="223" t="s">
        <v>2587</v>
      </c>
      <c r="C1658" s="220" t="s">
        <v>7581</v>
      </c>
      <c r="D1658" s="221">
        <v>11.37</v>
      </c>
      <c r="E1658" s="221">
        <v>9.65</v>
      </c>
      <c r="F1658" s="221">
        <v>21.02</v>
      </c>
    </row>
    <row r="1659" spans="1:6" ht="15">
      <c r="A1659" s="225" t="s">
        <v>2588</v>
      </c>
      <c r="B1659" s="223" t="s">
        <v>2589</v>
      </c>
      <c r="C1659" s="220" t="s">
        <v>7845</v>
      </c>
      <c r="D1659" s="221">
        <v>126.96</v>
      </c>
      <c r="E1659" s="221">
        <v>6.43</v>
      </c>
      <c r="F1659" s="221">
        <v>133.39</v>
      </c>
    </row>
    <row r="1660" spans="1:6" ht="15">
      <c r="A1660" s="225" t="s">
        <v>2590</v>
      </c>
      <c r="B1660" s="223" t="s">
        <v>7846</v>
      </c>
      <c r="C1660" s="220"/>
      <c r="D1660" s="221"/>
      <c r="E1660" s="221"/>
      <c r="F1660" s="221"/>
    </row>
    <row r="1661" spans="1:6" ht="15">
      <c r="A1661" s="225" t="s">
        <v>2591</v>
      </c>
      <c r="B1661" s="223" t="s">
        <v>2592</v>
      </c>
      <c r="C1661" s="220" t="s">
        <v>7546</v>
      </c>
      <c r="D1661" s="221">
        <v>4.1</v>
      </c>
      <c r="E1661" s="221">
        <v>2</v>
      </c>
      <c r="F1661" s="221">
        <v>6.1</v>
      </c>
    </row>
    <row r="1662" spans="1:6" ht="27.75">
      <c r="A1662" s="225" t="s">
        <v>2593</v>
      </c>
      <c r="B1662" s="223" t="s">
        <v>2594</v>
      </c>
      <c r="C1662" s="220" t="s">
        <v>7546</v>
      </c>
      <c r="D1662" s="221">
        <v>8.21</v>
      </c>
      <c r="E1662" s="221">
        <v>4.01</v>
      </c>
      <c r="F1662" s="221">
        <v>12.22</v>
      </c>
    </row>
    <row r="1663" spans="1:6" ht="27.75">
      <c r="A1663" s="225" t="s">
        <v>2595</v>
      </c>
      <c r="B1663" s="223" t="s">
        <v>2596</v>
      </c>
      <c r="C1663" s="220" t="s">
        <v>7546</v>
      </c>
      <c r="D1663" s="221">
        <v>12.33</v>
      </c>
      <c r="E1663" s="221">
        <v>6</v>
      </c>
      <c r="F1663" s="221">
        <v>18.33</v>
      </c>
    </row>
    <row r="1664" spans="1:6" ht="27.75">
      <c r="A1664" s="225" t="s">
        <v>2597</v>
      </c>
      <c r="B1664" s="223" t="s">
        <v>2598</v>
      </c>
      <c r="C1664" s="220" t="s">
        <v>7546</v>
      </c>
      <c r="D1664" s="221">
        <v>16.45</v>
      </c>
      <c r="E1664" s="221">
        <v>8.01</v>
      </c>
      <c r="F1664" s="221">
        <v>24.46</v>
      </c>
    </row>
    <row r="1665" spans="1:6" ht="27.75">
      <c r="A1665" s="225" t="s">
        <v>2599</v>
      </c>
      <c r="B1665" s="223" t="s">
        <v>2600</v>
      </c>
      <c r="C1665" s="220" t="s">
        <v>7546</v>
      </c>
      <c r="D1665" s="221">
        <v>24.69</v>
      </c>
      <c r="E1665" s="221">
        <v>12.02</v>
      </c>
      <c r="F1665" s="221">
        <v>36.71</v>
      </c>
    </row>
    <row r="1666" spans="1:6" ht="15">
      <c r="A1666" s="225" t="s">
        <v>2601</v>
      </c>
      <c r="B1666" s="223" t="s">
        <v>2602</v>
      </c>
      <c r="C1666" s="220" t="s">
        <v>7546</v>
      </c>
      <c r="D1666" s="221">
        <v>24.43</v>
      </c>
      <c r="E1666" s="221">
        <v>1.21</v>
      </c>
      <c r="F1666" s="221">
        <v>25.64</v>
      </c>
    </row>
    <row r="1667" spans="1:6" ht="15">
      <c r="A1667" s="225" t="s">
        <v>2603</v>
      </c>
      <c r="B1667" s="223" t="s">
        <v>2604</v>
      </c>
      <c r="C1667" s="220" t="s">
        <v>7546</v>
      </c>
      <c r="D1667" s="221">
        <v>44.06</v>
      </c>
      <c r="E1667" s="221">
        <v>1.69</v>
      </c>
      <c r="F1667" s="221">
        <v>45.75</v>
      </c>
    </row>
    <row r="1668" spans="1:6" ht="15">
      <c r="A1668" s="225" t="s">
        <v>2605</v>
      </c>
      <c r="B1668" s="223" t="s">
        <v>2606</v>
      </c>
      <c r="C1668" s="220" t="s">
        <v>7546</v>
      </c>
      <c r="D1668" s="221">
        <v>69.71</v>
      </c>
      <c r="E1668" s="221">
        <v>2.18</v>
      </c>
      <c r="F1668" s="221">
        <v>71.89</v>
      </c>
    </row>
    <row r="1669" spans="1:6" ht="15">
      <c r="A1669" s="225" t="s">
        <v>2607</v>
      </c>
      <c r="B1669" s="223" t="s">
        <v>7847</v>
      </c>
      <c r="C1669" s="220"/>
      <c r="D1669" s="221"/>
      <c r="E1669" s="221"/>
      <c r="F1669" s="221"/>
    </row>
    <row r="1670" spans="1:6" ht="15">
      <c r="A1670" s="225" t="s">
        <v>2608</v>
      </c>
      <c r="B1670" s="223" t="s">
        <v>2609</v>
      </c>
      <c r="C1670" s="220" t="s">
        <v>7543</v>
      </c>
      <c r="D1670" s="221">
        <v>35.52</v>
      </c>
      <c r="E1670" s="221">
        <v>8.37</v>
      </c>
      <c r="F1670" s="221">
        <v>43.89</v>
      </c>
    </row>
    <row r="1671" spans="1:6" ht="15">
      <c r="A1671" s="225" t="s">
        <v>2610</v>
      </c>
      <c r="B1671" s="223" t="s">
        <v>2611</v>
      </c>
      <c r="C1671" s="220" t="s">
        <v>7546</v>
      </c>
      <c r="D1671" s="221">
        <v>1.21</v>
      </c>
      <c r="E1671" s="221">
        <v>8.37</v>
      </c>
      <c r="F1671" s="221">
        <v>9.58</v>
      </c>
    </row>
    <row r="1672" spans="1:6" ht="15">
      <c r="A1672" s="225" t="s">
        <v>2612</v>
      </c>
      <c r="B1672" s="223" t="s">
        <v>2613</v>
      </c>
      <c r="C1672" s="220" t="s">
        <v>7546</v>
      </c>
      <c r="D1672" s="221">
        <v>1.54</v>
      </c>
      <c r="E1672" s="221">
        <v>8.37</v>
      </c>
      <c r="F1672" s="221">
        <v>9.91</v>
      </c>
    </row>
    <row r="1673" spans="1:6" ht="15">
      <c r="A1673" s="225" t="s">
        <v>2614</v>
      </c>
      <c r="B1673" s="223" t="s">
        <v>2615</v>
      </c>
      <c r="C1673" s="220" t="s">
        <v>7546</v>
      </c>
      <c r="D1673" s="221">
        <v>2.19</v>
      </c>
      <c r="E1673" s="221">
        <v>8.37</v>
      </c>
      <c r="F1673" s="221">
        <v>10.56</v>
      </c>
    </row>
    <row r="1674" spans="1:6" ht="27.75">
      <c r="A1674" s="225" t="s">
        <v>2616</v>
      </c>
      <c r="B1674" s="223" t="s">
        <v>2617</v>
      </c>
      <c r="C1674" s="220" t="s">
        <v>7546</v>
      </c>
      <c r="D1674" s="221">
        <v>2.28</v>
      </c>
      <c r="E1674" s="221">
        <v>8.37</v>
      </c>
      <c r="F1674" s="221">
        <v>10.65</v>
      </c>
    </row>
    <row r="1675" spans="1:6" ht="27.75">
      <c r="A1675" s="225" t="s">
        <v>2618</v>
      </c>
      <c r="B1675" s="223" t="s">
        <v>2619</v>
      </c>
      <c r="C1675" s="220" t="s">
        <v>7546</v>
      </c>
      <c r="D1675" s="221">
        <v>4.67</v>
      </c>
      <c r="E1675" s="221">
        <v>8.37</v>
      </c>
      <c r="F1675" s="221">
        <v>13.04</v>
      </c>
    </row>
    <row r="1676" spans="1:6" ht="15">
      <c r="A1676" s="225" t="s">
        <v>2620</v>
      </c>
      <c r="B1676" s="223" t="s">
        <v>2621</v>
      </c>
      <c r="C1676" s="220" t="s">
        <v>7546</v>
      </c>
      <c r="D1676" s="221">
        <v>4.97</v>
      </c>
      <c r="E1676" s="221">
        <v>8.37</v>
      </c>
      <c r="F1676" s="221">
        <v>13.34</v>
      </c>
    </row>
    <row r="1677" spans="1:6" ht="27.75">
      <c r="A1677" s="225" t="s">
        <v>2622</v>
      </c>
      <c r="B1677" s="223" t="s">
        <v>2623</v>
      </c>
      <c r="C1677" s="220" t="s">
        <v>7546</v>
      </c>
      <c r="D1677" s="221">
        <v>5.94</v>
      </c>
      <c r="E1677" s="221">
        <v>8.37</v>
      </c>
      <c r="F1677" s="221">
        <v>14.31</v>
      </c>
    </row>
    <row r="1678" spans="1:6" ht="27.75">
      <c r="A1678" s="225" t="s">
        <v>2624</v>
      </c>
      <c r="B1678" s="223" t="s">
        <v>2625</v>
      </c>
      <c r="C1678" s="220" t="s">
        <v>7546</v>
      </c>
      <c r="D1678" s="221">
        <v>6.6</v>
      </c>
      <c r="E1678" s="221">
        <v>8.37</v>
      </c>
      <c r="F1678" s="221">
        <v>14.97</v>
      </c>
    </row>
    <row r="1679" spans="1:6" ht="27.75">
      <c r="A1679" s="225" t="s">
        <v>2626</v>
      </c>
      <c r="B1679" s="223" t="s">
        <v>2627</v>
      </c>
      <c r="C1679" s="220" t="s">
        <v>7546</v>
      </c>
      <c r="D1679" s="221">
        <v>7.66</v>
      </c>
      <c r="E1679" s="221">
        <v>8.37</v>
      </c>
      <c r="F1679" s="221">
        <v>16.03</v>
      </c>
    </row>
    <row r="1680" spans="1:6" ht="15">
      <c r="A1680" s="225" t="s">
        <v>2628</v>
      </c>
      <c r="B1680" s="223" t="s">
        <v>2629</v>
      </c>
      <c r="C1680" s="220" t="s">
        <v>7546</v>
      </c>
      <c r="D1680" s="221">
        <v>8.56</v>
      </c>
      <c r="E1680" s="221">
        <v>8.37</v>
      </c>
      <c r="F1680" s="221">
        <v>16.93</v>
      </c>
    </row>
    <row r="1681" spans="1:6" ht="27.75">
      <c r="A1681" s="225" t="s">
        <v>2630</v>
      </c>
      <c r="B1681" s="223" t="s">
        <v>2631</v>
      </c>
      <c r="C1681" s="220" t="s">
        <v>7546</v>
      </c>
      <c r="D1681" s="221">
        <v>19.57</v>
      </c>
      <c r="E1681" s="221">
        <v>8.37</v>
      </c>
      <c r="F1681" s="221">
        <v>27.94</v>
      </c>
    </row>
    <row r="1682" spans="1:6" ht="27.75">
      <c r="A1682" s="225" t="s">
        <v>2632</v>
      </c>
      <c r="B1682" s="223" t="s">
        <v>2633</v>
      </c>
      <c r="C1682" s="220" t="s">
        <v>7546</v>
      </c>
      <c r="D1682" s="221">
        <v>23.83</v>
      </c>
      <c r="E1682" s="221">
        <v>8.37</v>
      </c>
      <c r="F1682" s="221">
        <v>32.2</v>
      </c>
    </row>
    <row r="1683" spans="1:6" ht="27.75">
      <c r="A1683" s="225" t="s">
        <v>2634</v>
      </c>
      <c r="B1683" s="223" t="s">
        <v>2635</v>
      </c>
      <c r="C1683" s="220" t="s">
        <v>7546</v>
      </c>
      <c r="D1683" s="221">
        <v>26.82</v>
      </c>
      <c r="E1683" s="221">
        <v>8.37</v>
      </c>
      <c r="F1683" s="221">
        <v>35.19</v>
      </c>
    </row>
    <row r="1684" spans="1:6" ht="27.75">
      <c r="A1684" s="225" t="s">
        <v>2636</v>
      </c>
      <c r="B1684" s="223" t="s">
        <v>2637</v>
      </c>
      <c r="C1684" s="220" t="s">
        <v>7546</v>
      </c>
      <c r="D1684" s="221">
        <v>32.18</v>
      </c>
      <c r="E1684" s="221">
        <v>8.37</v>
      </c>
      <c r="F1684" s="221">
        <v>40.55</v>
      </c>
    </row>
    <row r="1685" spans="1:6" ht="27.75">
      <c r="A1685" s="225" t="s">
        <v>2638</v>
      </c>
      <c r="B1685" s="223" t="s">
        <v>2639</v>
      </c>
      <c r="C1685" s="220" t="s">
        <v>7546</v>
      </c>
      <c r="D1685" s="221">
        <v>35.4</v>
      </c>
      <c r="E1685" s="221">
        <v>8.37</v>
      </c>
      <c r="F1685" s="221">
        <v>43.77</v>
      </c>
    </row>
    <row r="1686" spans="1:6" ht="15">
      <c r="A1686" s="225" t="s">
        <v>2640</v>
      </c>
      <c r="B1686" s="223" t="s">
        <v>2641</v>
      </c>
      <c r="C1686" s="220" t="s">
        <v>7546</v>
      </c>
      <c r="D1686" s="221">
        <v>38.72</v>
      </c>
      <c r="E1686" s="221">
        <v>8.37</v>
      </c>
      <c r="F1686" s="221">
        <v>47.09</v>
      </c>
    </row>
    <row r="1687" spans="1:6" ht="27.75">
      <c r="A1687" s="225" t="s">
        <v>2642</v>
      </c>
      <c r="B1687" s="223" t="s">
        <v>2643</v>
      </c>
      <c r="C1687" s="220" t="s">
        <v>7546</v>
      </c>
      <c r="D1687" s="221">
        <v>48.66</v>
      </c>
      <c r="E1687" s="221">
        <v>8.37</v>
      </c>
      <c r="F1687" s="221">
        <v>57.03</v>
      </c>
    </row>
    <row r="1688" spans="1:6" ht="27.75">
      <c r="A1688" s="225" t="s">
        <v>2644</v>
      </c>
      <c r="B1688" s="223" t="s">
        <v>2645</v>
      </c>
      <c r="C1688" s="220" t="s">
        <v>7546</v>
      </c>
      <c r="D1688" s="221">
        <v>53.94</v>
      </c>
      <c r="E1688" s="221">
        <v>8.37</v>
      </c>
      <c r="F1688" s="221">
        <v>62.31</v>
      </c>
    </row>
    <row r="1689" spans="1:6" ht="15">
      <c r="A1689" s="225" t="s">
        <v>2646</v>
      </c>
      <c r="B1689" s="223" t="s">
        <v>2647</v>
      </c>
      <c r="C1689" s="220" t="s">
        <v>7546</v>
      </c>
      <c r="D1689" s="221">
        <v>73.95</v>
      </c>
      <c r="E1689" s="221">
        <v>8.37</v>
      </c>
      <c r="F1689" s="221">
        <v>82.32</v>
      </c>
    </row>
    <row r="1690" spans="1:6" ht="15">
      <c r="A1690" s="225" t="s">
        <v>2648</v>
      </c>
      <c r="B1690" s="223" t="s">
        <v>2649</v>
      </c>
      <c r="C1690" s="220" t="s">
        <v>7546</v>
      </c>
      <c r="D1690" s="221">
        <v>90.73</v>
      </c>
      <c r="E1690" s="221">
        <v>8.37</v>
      </c>
      <c r="F1690" s="221">
        <v>99.1</v>
      </c>
    </row>
    <row r="1691" spans="1:6" ht="15">
      <c r="A1691" s="225" t="s">
        <v>2650</v>
      </c>
      <c r="B1691" s="223" t="s">
        <v>2651</v>
      </c>
      <c r="C1691" s="220" t="s">
        <v>7546</v>
      </c>
      <c r="D1691" s="221">
        <v>124.39</v>
      </c>
      <c r="E1691" s="221">
        <v>8.37</v>
      </c>
      <c r="F1691" s="221">
        <v>132.76</v>
      </c>
    </row>
    <row r="1692" spans="1:6" ht="27.75">
      <c r="A1692" s="225" t="s">
        <v>2652</v>
      </c>
      <c r="B1692" s="223" t="s">
        <v>2653</v>
      </c>
      <c r="C1692" s="220" t="s">
        <v>7543</v>
      </c>
      <c r="D1692" s="221">
        <v>174.12</v>
      </c>
      <c r="E1692" s="221">
        <v>15.27</v>
      </c>
      <c r="F1692" s="221">
        <v>189.39</v>
      </c>
    </row>
    <row r="1693" spans="1:6" ht="27.75">
      <c r="A1693" s="225" t="s">
        <v>2654</v>
      </c>
      <c r="B1693" s="223" t="s">
        <v>2655</v>
      </c>
      <c r="C1693" s="220" t="s">
        <v>7546</v>
      </c>
      <c r="D1693" s="221">
        <v>14.4</v>
      </c>
      <c r="E1693" s="221">
        <v>8.37</v>
      </c>
      <c r="F1693" s="221">
        <v>22.77</v>
      </c>
    </row>
    <row r="1694" spans="1:6" ht="27.75">
      <c r="A1694" s="225" t="s">
        <v>2656</v>
      </c>
      <c r="B1694" s="223" t="s">
        <v>2657</v>
      </c>
      <c r="C1694" s="220" t="s">
        <v>7546</v>
      </c>
      <c r="D1694" s="221">
        <v>17.52</v>
      </c>
      <c r="E1694" s="221">
        <v>8.37</v>
      </c>
      <c r="F1694" s="221">
        <v>25.89</v>
      </c>
    </row>
    <row r="1695" spans="1:6" ht="15">
      <c r="A1695" s="225" t="s">
        <v>2658</v>
      </c>
      <c r="B1695" s="223" t="s">
        <v>7848</v>
      </c>
      <c r="C1695" s="220"/>
      <c r="D1695" s="221"/>
      <c r="E1695" s="221"/>
      <c r="F1695" s="221"/>
    </row>
    <row r="1696" spans="1:6" ht="15">
      <c r="A1696" s="225" t="s">
        <v>2659</v>
      </c>
      <c r="B1696" s="223" t="s">
        <v>2660</v>
      </c>
      <c r="C1696" s="220" t="s">
        <v>7543</v>
      </c>
      <c r="D1696" s="221">
        <v>52.42</v>
      </c>
      <c r="E1696" s="221">
        <v>14</v>
      </c>
      <c r="F1696" s="221">
        <v>66.42</v>
      </c>
    </row>
    <row r="1697" spans="1:6" ht="15">
      <c r="A1697" s="225" t="s">
        <v>2661</v>
      </c>
      <c r="B1697" s="223" t="s">
        <v>2662</v>
      </c>
      <c r="C1697" s="220" t="s">
        <v>7543</v>
      </c>
      <c r="D1697" s="221">
        <v>57</v>
      </c>
      <c r="E1697" s="221">
        <v>14</v>
      </c>
      <c r="F1697" s="221">
        <v>71</v>
      </c>
    </row>
    <row r="1698" spans="1:6" ht="27.75">
      <c r="A1698" s="225" t="s">
        <v>2663</v>
      </c>
      <c r="B1698" s="223" t="s">
        <v>2664</v>
      </c>
      <c r="C1698" s="220" t="s">
        <v>7543</v>
      </c>
      <c r="D1698" s="221">
        <v>152.38</v>
      </c>
      <c r="E1698" s="221">
        <v>17.63</v>
      </c>
      <c r="F1698" s="221">
        <v>170.01</v>
      </c>
    </row>
    <row r="1699" spans="1:6" ht="27.75">
      <c r="A1699" s="225" t="s">
        <v>2665</v>
      </c>
      <c r="B1699" s="223" t="s">
        <v>2666</v>
      </c>
      <c r="C1699" s="220" t="s">
        <v>7543</v>
      </c>
      <c r="D1699" s="221">
        <v>126.41</v>
      </c>
      <c r="E1699" s="221">
        <v>17.63</v>
      </c>
      <c r="F1699" s="221">
        <v>144.04</v>
      </c>
    </row>
    <row r="1700" spans="1:6" ht="15">
      <c r="A1700" s="225" t="s">
        <v>2667</v>
      </c>
      <c r="B1700" s="223" t="s">
        <v>2668</v>
      </c>
      <c r="C1700" s="220" t="s">
        <v>7543</v>
      </c>
      <c r="D1700" s="221">
        <v>108.63</v>
      </c>
      <c r="E1700" s="221"/>
      <c r="F1700" s="221">
        <v>108.63</v>
      </c>
    </row>
    <row r="1701" spans="1:6" ht="15">
      <c r="A1701" s="225" t="s">
        <v>2669</v>
      </c>
      <c r="B1701" s="223" t="s">
        <v>7849</v>
      </c>
      <c r="C1701" s="220"/>
      <c r="D1701" s="221"/>
      <c r="E1701" s="221"/>
      <c r="F1701" s="221"/>
    </row>
    <row r="1702" spans="1:6" ht="15">
      <c r="A1702" s="225" t="s">
        <v>2670</v>
      </c>
      <c r="B1702" s="223" t="s">
        <v>2671</v>
      </c>
      <c r="C1702" s="220" t="s">
        <v>7543</v>
      </c>
      <c r="D1702" s="221">
        <v>9.27</v>
      </c>
      <c r="E1702" s="221">
        <v>5.81</v>
      </c>
      <c r="F1702" s="221">
        <v>15.08</v>
      </c>
    </row>
    <row r="1703" spans="1:6" ht="15">
      <c r="A1703" s="225" t="s">
        <v>2672</v>
      </c>
      <c r="B1703" s="223" t="s">
        <v>2673</v>
      </c>
      <c r="C1703" s="220" t="s">
        <v>7543</v>
      </c>
      <c r="D1703" s="221">
        <v>6.49</v>
      </c>
      <c r="E1703" s="221">
        <v>5.81</v>
      </c>
      <c r="F1703" s="221">
        <v>12.3</v>
      </c>
    </row>
    <row r="1704" spans="1:6" ht="15">
      <c r="A1704" s="225" t="s">
        <v>2674</v>
      </c>
      <c r="B1704" s="223" t="s">
        <v>2675</v>
      </c>
      <c r="C1704" s="220" t="s">
        <v>7543</v>
      </c>
      <c r="D1704" s="221">
        <v>41.53</v>
      </c>
      <c r="E1704" s="221">
        <v>5.81</v>
      </c>
      <c r="F1704" s="221">
        <v>47.34</v>
      </c>
    </row>
    <row r="1705" spans="1:6" ht="27.75">
      <c r="A1705" s="225" t="s">
        <v>2676</v>
      </c>
      <c r="B1705" s="223" t="s">
        <v>2677</v>
      </c>
      <c r="C1705" s="220" t="s">
        <v>7543</v>
      </c>
      <c r="D1705" s="221">
        <v>60.55</v>
      </c>
      <c r="E1705" s="221">
        <v>16.08</v>
      </c>
      <c r="F1705" s="221">
        <v>76.63</v>
      </c>
    </row>
    <row r="1706" spans="1:6" ht="15">
      <c r="A1706" s="225" t="s">
        <v>2678</v>
      </c>
      <c r="B1706" s="223" t="s">
        <v>2679</v>
      </c>
      <c r="C1706" s="220" t="s">
        <v>7543</v>
      </c>
      <c r="D1706" s="221">
        <v>46.68</v>
      </c>
      <c r="E1706" s="221">
        <v>5.81</v>
      </c>
      <c r="F1706" s="221">
        <v>52.49</v>
      </c>
    </row>
    <row r="1707" spans="1:6" ht="27.75">
      <c r="A1707" s="225" t="s">
        <v>2680</v>
      </c>
      <c r="B1707" s="223" t="s">
        <v>2681</v>
      </c>
      <c r="C1707" s="220" t="s">
        <v>7543</v>
      </c>
      <c r="D1707" s="221">
        <v>67.76</v>
      </c>
      <c r="E1707" s="221">
        <v>16.08</v>
      </c>
      <c r="F1707" s="221">
        <v>83.84</v>
      </c>
    </row>
    <row r="1708" spans="1:6" ht="27.75">
      <c r="A1708" s="225" t="s">
        <v>2682</v>
      </c>
      <c r="B1708" s="223" t="s">
        <v>2683</v>
      </c>
      <c r="C1708" s="220" t="s">
        <v>7543</v>
      </c>
      <c r="D1708" s="221">
        <v>33.62</v>
      </c>
      <c r="E1708" s="221">
        <v>18.98</v>
      </c>
      <c r="F1708" s="221">
        <v>52.6</v>
      </c>
    </row>
    <row r="1709" spans="1:6" ht="15">
      <c r="A1709" s="225" t="s">
        <v>2684</v>
      </c>
      <c r="B1709" s="223" t="s">
        <v>7850</v>
      </c>
      <c r="C1709" s="220"/>
      <c r="D1709" s="221"/>
      <c r="E1709" s="221"/>
      <c r="F1709" s="221"/>
    </row>
    <row r="1710" spans="1:6" ht="15">
      <c r="A1710" s="225" t="s">
        <v>2685</v>
      </c>
      <c r="B1710" s="223" t="s">
        <v>2686</v>
      </c>
      <c r="C1710" s="220" t="s">
        <v>7549</v>
      </c>
      <c r="D1710" s="221">
        <v>420.18</v>
      </c>
      <c r="E1710" s="221">
        <v>251.04</v>
      </c>
      <c r="F1710" s="221">
        <v>671.22</v>
      </c>
    </row>
    <row r="1711" spans="1:6" ht="15">
      <c r="A1711" s="225" t="s">
        <v>2687</v>
      </c>
      <c r="B1711" s="223" t="s">
        <v>2688</v>
      </c>
      <c r="C1711" s="220" t="s">
        <v>7549</v>
      </c>
      <c r="D1711" s="221">
        <v>433.83</v>
      </c>
      <c r="E1711" s="221"/>
      <c r="F1711" s="221">
        <v>433.83</v>
      </c>
    </row>
    <row r="1712" spans="1:6" ht="15">
      <c r="A1712" s="225" t="s">
        <v>2689</v>
      </c>
      <c r="B1712" s="223" t="s">
        <v>2690</v>
      </c>
      <c r="C1712" s="220" t="s">
        <v>7543</v>
      </c>
      <c r="D1712" s="221">
        <v>5.02</v>
      </c>
      <c r="E1712" s="221">
        <v>6.12</v>
      </c>
      <c r="F1712" s="221">
        <v>11.14</v>
      </c>
    </row>
    <row r="1713" spans="1:6" ht="27.75">
      <c r="A1713" s="225" t="s">
        <v>2691</v>
      </c>
      <c r="B1713" s="223" t="s">
        <v>2692</v>
      </c>
      <c r="C1713" s="220" t="s">
        <v>7543</v>
      </c>
      <c r="D1713" s="221">
        <v>12.45</v>
      </c>
      <c r="E1713" s="221">
        <v>12.24</v>
      </c>
      <c r="F1713" s="221">
        <v>24.69</v>
      </c>
    </row>
    <row r="1714" spans="1:6" ht="15">
      <c r="A1714" s="225" t="s">
        <v>2693</v>
      </c>
      <c r="B1714" s="223" t="s">
        <v>2694</v>
      </c>
      <c r="C1714" s="220" t="s">
        <v>7543</v>
      </c>
      <c r="D1714" s="221">
        <v>47.51</v>
      </c>
      <c r="E1714" s="221">
        <v>6.12</v>
      </c>
      <c r="F1714" s="221">
        <v>53.63</v>
      </c>
    </row>
    <row r="1715" spans="1:6" ht="15">
      <c r="A1715" s="225" t="s">
        <v>2695</v>
      </c>
      <c r="B1715" s="223" t="s">
        <v>7851</v>
      </c>
      <c r="C1715" s="220"/>
      <c r="D1715" s="221"/>
      <c r="E1715" s="221"/>
      <c r="F1715" s="221"/>
    </row>
    <row r="1716" spans="1:6" ht="15">
      <c r="A1716" s="225" t="s">
        <v>2696</v>
      </c>
      <c r="B1716" s="223" t="s">
        <v>2697</v>
      </c>
      <c r="C1716" s="220" t="s">
        <v>7549</v>
      </c>
      <c r="D1716" s="221"/>
      <c r="E1716" s="221">
        <v>58.08</v>
      </c>
      <c r="F1716" s="221">
        <v>58.08</v>
      </c>
    </row>
    <row r="1717" spans="1:6" ht="15">
      <c r="A1717" s="225" t="s">
        <v>2698</v>
      </c>
      <c r="B1717" s="223" t="s">
        <v>2699</v>
      </c>
      <c r="C1717" s="220" t="s">
        <v>7543</v>
      </c>
      <c r="D1717" s="221">
        <v>3.87</v>
      </c>
      <c r="E1717" s="221">
        <v>2.9</v>
      </c>
      <c r="F1717" s="221">
        <v>6.77</v>
      </c>
    </row>
    <row r="1718" spans="1:6" ht="15">
      <c r="A1718" s="225" t="s">
        <v>2700</v>
      </c>
      <c r="B1718" s="223" t="s">
        <v>2701</v>
      </c>
      <c r="C1718" s="220" t="s">
        <v>7543</v>
      </c>
      <c r="D1718" s="221">
        <v>2.16</v>
      </c>
      <c r="E1718" s="221">
        <v>2.9</v>
      </c>
      <c r="F1718" s="221">
        <v>5.06</v>
      </c>
    </row>
    <row r="1719" spans="1:6" ht="15">
      <c r="A1719" s="225" t="s">
        <v>2702</v>
      </c>
      <c r="B1719" s="223" t="s">
        <v>2703</v>
      </c>
      <c r="C1719" s="220" t="s">
        <v>7543</v>
      </c>
      <c r="D1719" s="221">
        <v>12.99</v>
      </c>
      <c r="E1719" s="221">
        <v>2.9</v>
      </c>
      <c r="F1719" s="221">
        <v>15.89</v>
      </c>
    </row>
    <row r="1720" spans="1:6" ht="15">
      <c r="A1720" s="225" t="s">
        <v>2704</v>
      </c>
      <c r="B1720" s="223" t="s">
        <v>7852</v>
      </c>
      <c r="C1720" s="220"/>
      <c r="D1720" s="221"/>
      <c r="E1720" s="221"/>
      <c r="F1720" s="221"/>
    </row>
    <row r="1721" spans="1:6" ht="15">
      <c r="A1721" s="225" t="s">
        <v>2705</v>
      </c>
      <c r="B1721" s="223" t="s">
        <v>7853</v>
      </c>
      <c r="C1721" s="220"/>
      <c r="D1721" s="221"/>
      <c r="E1721" s="221"/>
      <c r="F1721" s="221"/>
    </row>
    <row r="1722" spans="1:6" ht="15">
      <c r="A1722" s="225" t="s">
        <v>2706</v>
      </c>
      <c r="B1722" s="223" t="s">
        <v>2707</v>
      </c>
      <c r="C1722" s="220" t="s">
        <v>7543</v>
      </c>
      <c r="D1722" s="221">
        <v>6.79</v>
      </c>
      <c r="E1722" s="221">
        <v>24.9</v>
      </c>
      <c r="F1722" s="221">
        <v>31.69</v>
      </c>
    </row>
    <row r="1723" spans="1:6" ht="15">
      <c r="A1723" s="225" t="s">
        <v>2708</v>
      </c>
      <c r="B1723" s="223" t="s">
        <v>2709</v>
      </c>
      <c r="C1723" s="220" t="s">
        <v>7543</v>
      </c>
      <c r="D1723" s="221">
        <v>4.03</v>
      </c>
      <c r="E1723" s="221">
        <v>24.9</v>
      </c>
      <c r="F1723" s="221">
        <v>28.93</v>
      </c>
    </row>
    <row r="1724" spans="1:6" ht="15">
      <c r="A1724" s="225" t="s">
        <v>2710</v>
      </c>
      <c r="B1724" s="223" t="s">
        <v>2711</v>
      </c>
      <c r="C1724" s="220" t="s">
        <v>7543</v>
      </c>
      <c r="D1724" s="221">
        <v>5.69</v>
      </c>
      <c r="E1724" s="221">
        <v>6.34</v>
      </c>
      <c r="F1724" s="221">
        <v>12.03</v>
      </c>
    </row>
    <row r="1725" spans="1:6" ht="15">
      <c r="A1725" s="225" t="s">
        <v>2712</v>
      </c>
      <c r="B1725" s="223" t="s">
        <v>7337</v>
      </c>
      <c r="C1725" s="220" t="s">
        <v>7546</v>
      </c>
      <c r="D1725" s="221">
        <v>23.98</v>
      </c>
      <c r="E1725" s="221">
        <v>17.83</v>
      </c>
      <c r="F1725" s="221">
        <v>41.81</v>
      </c>
    </row>
    <row r="1726" spans="1:6" ht="15">
      <c r="A1726" s="225" t="s">
        <v>2713</v>
      </c>
      <c r="B1726" s="223" t="s">
        <v>2714</v>
      </c>
      <c r="C1726" s="220" t="s">
        <v>7543</v>
      </c>
      <c r="D1726" s="221">
        <v>6.59</v>
      </c>
      <c r="E1726" s="221">
        <v>6.81</v>
      </c>
      <c r="F1726" s="221">
        <v>13.4</v>
      </c>
    </row>
    <row r="1727" spans="1:6" ht="15">
      <c r="A1727" s="225" t="s">
        <v>2715</v>
      </c>
      <c r="B1727" s="223" t="s">
        <v>7854</v>
      </c>
      <c r="C1727" s="220"/>
      <c r="D1727" s="221"/>
      <c r="E1727" s="221"/>
      <c r="F1727" s="221"/>
    </row>
    <row r="1728" spans="1:6" ht="15">
      <c r="A1728" s="225" t="s">
        <v>2716</v>
      </c>
      <c r="B1728" s="223" t="s">
        <v>2717</v>
      </c>
      <c r="C1728" s="220" t="s">
        <v>7543</v>
      </c>
      <c r="D1728" s="221">
        <v>2.48</v>
      </c>
      <c r="E1728" s="221">
        <v>8.59</v>
      </c>
      <c r="F1728" s="221">
        <v>11.07</v>
      </c>
    </row>
    <row r="1729" spans="1:6" ht="15">
      <c r="A1729" s="225" t="s">
        <v>2718</v>
      </c>
      <c r="B1729" s="223" t="s">
        <v>2719</v>
      </c>
      <c r="C1729" s="220" t="s">
        <v>7543</v>
      </c>
      <c r="D1729" s="221">
        <v>4.58</v>
      </c>
      <c r="E1729" s="221">
        <v>8.59</v>
      </c>
      <c r="F1729" s="221">
        <v>13.17</v>
      </c>
    </row>
    <row r="1730" spans="1:6" ht="15">
      <c r="A1730" s="225" t="s">
        <v>2720</v>
      </c>
      <c r="B1730" s="223" t="s">
        <v>7855</v>
      </c>
      <c r="C1730" s="220"/>
      <c r="D1730" s="221"/>
      <c r="E1730" s="221"/>
      <c r="F1730" s="221"/>
    </row>
    <row r="1731" spans="1:6" ht="15">
      <c r="A1731" s="225" t="s">
        <v>2721</v>
      </c>
      <c r="B1731" s="223" t="s">
        <v>2722</v>
      </c>
      <c r="C1731" s="220" t="s">
        <v>7543</v>
      </c>
      <c r="D1731" s="221">
        <v>5.31</v>
      </c>
      <c r="E1731" s="221">
        <v>18.89</v>
      </c>
      <c r="F1731" s="221">
        <v>24.2</v>
      </c>
    </row>
    <row r="1732" spans="1:6" ht="15">
      <c r="A1732" s="225" t="s">
        <v>2723</v>
      </c>
      <c r="B1732" s="223" t="s">
        <v>2724</v>
      </c>
      <c r="C1732" s="220" t="s">
        <v>7543</v>
      </c>
      <c r="D1732" s="221">
        <v>7.13</v>
      </c>
      <c r="E1732" s="221">
        <v>16.04</v>
      </c>
      <c r="F1732" s="221">
        <v>23.17</v>
      </c>
    </row>
    <row r="1733" spans="1:6" ht="15">
      <c r="A1733" s="225" t="s">
        <v>2725</v>
      </c>
      <c r="B1733" s="223" t="s">
        <v>2726</v>
      </c>
      <c r="C1733" s="220" t="s">
        <v>7543</v>
      </c>
      <c r="D1733" s="221">
        <v>12.58</v>
      </c>
      <c r="E1733" s="221">
        <v>8.92</v>
      </c>
      <c r="F1733" s="221">
        <v>21.5</v>
      </c>
    </row>
    <row r="1734" spans="1:6" ht="15">
      <c r="A1734" s="225" t="s">
        <v>2727</v>
      </c>
      <c r="B1734" s="223" t="s">
        <v>2728</v>
      </c>
      <c r="C1734" s="220" t="s">
        <v>7543</v>
      </c>
      <c r="D1734" s="221">
        <v>15.1</v>
      </c>
      <c r="E1734" s="221">
        <v>15.32</v>
      </c>
      <c r="F1734" s="221">
        <v>30.42</v>
      </c>
    </row>
    <row r="1735" spans="1:6" ht="15">
      <c r="A1735" s="225" t="s">
        <v>2729</v>
      </c>
      <c r="B1735" s="223" t="s">
        <v>7338</v>
      </c>
      <c r="C1735" s="220" t="s">
        <v>7543</v>
      </c>
      <c r="D1735" s="221">
        <v>7.73</v>
      </c>
      <c r="E1735" s="221">
        <v>11.36</v>
      </c>
      <c r="F1735" s="221">
        <v>19.09</v>
      </c>
    </row>
    <row r="1736" spans="1:6" ht="15">
      <c r="A1736" s="225" t="s">
        <v>2730</v>
      </c>
      <c r="B1736" s="223" t="s">
        <v>7339</v>
      </c>
      <c r="C1736" s="220" t="s">
        <v>7543</v>
      </c>
      <c r="D1736" s="221">
        <v>33.47</v>
      </c>
      <c r="E1736" s="221">
        <v>11.36</v>
      </c>
      <c r="F1736" s="221">
        <v>44.83</v>
      </c>
    </row>
    <row r="1737" spans="1:6" ht="15">
      <c r="A1737" s="225" t="s">
        <v>2731</v>
      </c>
      <c r="B1737" s="223" t="s">
        <v>2732</v>
      </c>
      <c r="C1737" s="220" t="s">
        <v>7543</v>
      </c>
      <c r="D1737" s="221">
        <v>19.6</v>
      </c>
      <c r="E1737" s="221">
        <v>15.32</v>
      </c>
      <c r="F1737" s="221">
        <v>34.92</v>
      </c>
    </row>
    <row r="1738" spans="1:6" ht="15">
      <c r="A1738" s="225" t="s">
        <v>2733</v>
      </c>
      <c r="B1738" s="223" t="s">
        <v>7856</v>
      </c>
      <c r="C1738" s="220"/>
      <c r="D1738" s="221"/>
      <c r="E1738" s="221"/>
      <c r="F1738" s="221"/>
    </row>
    <row r="1739" spans="1:6" ht="15">
      <c r="A1739" s="225" t="s">
        <v>2734</v>
      </c>
      <c r="B1739" s="223" t="s">
        <v>2735</v>
      </c>
      <c r="C1739" s="220" t="s">
        <v>7543</v>
      </c>
      <c r="D1739" s="221">
        <v>6.62</v>
      </c>
      <c r="E1739" s="221">
        <v>11.36</v>
      </c>
      <c r="F1739" s="221">
        <v>17.98</v>
      </c>
    </row>
    <row r="1740" spans="1:6" ht="15">
      <c r="A1740" s="225" t="s">
        <v>2736</v>
      </c>
      <c r="B1740" s="223" t="s">
        <v>2737</v>
      </c>
      <c r="C1740" s="220" t="s">
        <v>7546</v>
      </c>
      <c r="D1740" s="221">
        <v>2.6</v>
      </c>
      <c r="E1740" s="221">
        <v>2.11</v>
      </c>
      <c r="F1740" s="221">
        <v>4.71</v>
      </c>
    </row>
    <row r="1741" spans="1:6" ht="15">
      <c r="A1741" s="225" t="s">
        <v>2738</v>
      </c>
      <c r="B1741" s="223" t="s">
        <v>2739</v>
      </c>
      <c r="C1741" s="220" t="s">
        <v>7543</v>
      </c>
      <c r="D1741" s="221">
        <v>8.85</v>
      </c>
      <c r="E1741" s="221">
        <v>12.82</v>
      </c>
      <c r="F1741" s="221">
        <v>21.67</v>
      </c>
    </row>
    <row r="1742" spans="1:6" ht="15">
      <c r="A1742" s="225" t="s">
        <v>2740</v>
      </c>
      <c r="B1742" s="223" t="s">
        <v>2741</v>
      </c>
      <c r="C1742" s="220" t="s">
        <v>7546</v>
      </c>
      <c r="D1742" s="221">
        <v>2.34</v>
      </c>
      <c r="E1742" s="221">
        <v>1.69</v>
      </c>
      <c r="F1742" s="221">
        <v>4.03</v>
      </c>
    </row>
    <row r="1743" spans="1:6" ht="15">
      <c r="A1743" s="225" t="s">
        <v>2742</v>
      </c>
      <c r="B1743" s="223" t="s">
        <v>7857</v>
      </c>
      <c r="C1743" s="220"/>
      <c r="D1743" s="221"/>
      <c r="E1743" s="221"/>
      <c r="F1743" s="221"/>
    </row>
    <row r="1744" spans="1:6" ht="15">
      <c r="A1744" s="225" t="s">
        <v>2743</v>
      </c>
      <c r="B1744" s="223" t="s">
        <v>2744</v>
      </c>
      <c r="C1744" s="220" t="s">
        <v>7543</v>
      </c>
      <c r="D1744" s="221">
        <v>3.64</v>
      </c>
      <c r="E1744" s="221">
        <v>15.32</v>
      </c>
      <c r="F1744" s="221">
        <v>18.96</v>
      </c>
    </row>
    <row r="1745" spans="1:6" ht="15">
      <c r="A1745" s="225" t="s">
        <v>2745</v>
      </c>
      <c r="B1745" s="223" t="s">
        <v>7858</v>
      </c>
      <c r="C1745" s="220"/>
      <c r="D1745" s="221"/>
      <c r="E1745" s="221"/>
      <c r="F1745" s="221"/>
    </row>
    <row r="1746" spans="1:6" ht="15">
      <c r="A1746" s="225" t="s">
        <v>2746</v>
      </c>
      <c r="B1746" s="223" t="s">
        <v>2747</v>
      </c>
      <c r="C1746" s="220" t="s">
        <v>7543</v>
      </c>
      <c r="D1746" s="221">
        <v>9.81</v>
      </c>
      <c r="E1746" s="221">
        <v>28.53</v>
      </c>
      <c r="F1746" s="221">
        <v>38.34</v>
      </c>
    </row>
    <row r="1747" spans="1:6" ht="15">
      <c r="A1747" s="225" t="s">
        <v>2748</v>
      </c>
      <c r="B1747" s="223" t="s">
        <v>2749</v>
      </c>
      <c r="C1747" s="220" t="s">
        <v>7581</v>
      </c>
      <c r="D1747" s="221">
        <v>4.19</v>
      </c>
      <c r="E1747" s="221"/>
      <c r="F1747" s="221">
        <v>4.19</v>
      </c>
    </row>
    <row r="1748" spans="1:6" ht="15">
      <c r="A1748" s="225" t="s">
        <v>2750</v>
      </c>
      <c r="B1748" s="223" t="s">
        <v>2751</v>
      </c>
      <c r="C1748" s="220" t="s">
        <v>7581</v>
      </c>
      <c r="D1748" s="221">
        <v>2.84</v>
      </c>
      <c r="E1748" s="221"/>
      <c r="F1748" s="221">
        <v>2.84</v>
      </c>
    </row>
    <row r="1749" spans="1:6" ht="27.75">
      <c r="A1749" s="225" t="s">
        <v>7198</v>
      </c>
      <c r="B1749" s="223" t="s">
        <v>7199</v>
      </c>
      <c r="C1749" s="220" t="s">
        <v>7543</v>
      </c>
      <c r="D1749" s="221">
        <v>72.31</v>
      </c>
      <c r="E1749" s="221">
        <v>142.41</v>
      </c>
      <c r="F1749" s="221">
        <v>214.72</v>
      </c>
    </row>
    <row r="1750" spans="1:6" ht="27.75">
      <c r="A1750" s="225" t="s">
        <v>7200</v>
      </c>
      <c r="B1750" s="223" t="s">
        <v>7201</v>
      </c>
      <c r="C1750" s="220" t="s">
        <v>7543</v>
      </c>
      <c r="D1750" s="221">
        <v>309.91</v>
      </c>
      <c r="E1750" s="221">
        <v>165</v>
      </c>
      <c r="F1750" s="221">
        <v>474.91</v>
      </c>
    </row>
    <row r="1751" spans="1:6" ht="15">
      <c r="A1751" s="225" t="s">
        <v>2752</v>
      </c>
      <c r="B1751" s="223" t="s">
        <v>7859</v>
      </c>
      <c r="C1751" s="220"/>
      <c r="D1751" s="221"/>
      <c r="E1751" s="221"/>
      <c r="F1751" s="221"/>
    </row>
    <row r="1752" spans="1:6" ht="15">
      <c r="A1752" s="225" t="s">
        <v>2753</v>
      </c>
      <c r="B1752" s="223" t="s">
        <v>2754</v>
      </c>
      <c r="C1752" s="220" t="s">
        <v>7546</v>
      </c>
      <c r="D1752" s="221">
        <v>1.4</v>
      </c>
      <c r="E1752" s="221">
        <v>1.16</v>
      </c>
      <c r="F1752" s="221">
        <v>2.56</v>
      </c>
    </row>
    <row r="1753" spans="1:6" ht="15">
      <c r="A1753" s="225" t="s">
        <v>7340</v>
      </c>
      <c r="B1753" s="223" t="s">
        <v>7341</v>
      </c>
      <c r="C1753" s="220" t="s">
        <v>7546</v>
      </c>
      <c r="D1753" s="221">
        <v>0.83</v>
      </c>
      <c r="E1753" s="221">
        <v>2.3</v>
      </c>
      <c r="F1753" s="221">
        <v>3.13</v>
      </c>
    </row>
    <row r="1754" spans="1:6" ht="15">
      <c r="A1754" s="225" t="s">
        <v>2755</v>
      </c>
      <c r="B1754" s="223" t="s">
        <v>7860</v>
      </c>
      <c r="C1754" s="220"/>
      <c r="D1754" s="221"/>
      <c r="E1754" s="221"/>
      <c r="F1754" s="221"/>
    </row>
    <row r="1755" spans="1:6" ht="15">
      <c r="A1755" s="225" t="s">
        <v>2756</v>
      </c>
      <c r="B1755" s="223" t="s">
        <v>2757</v>
      </c>
      <c r="C1755" s="220" t="s">
        <v>7543</v>
      </c>
      <c r="D1755" s="221">
        <v>6.44</v>
      </c>
      <c r="E1755" s="221">
        <v>15.32</v>
      </c>
      <c r="F1755" s="221">
        <v>21.76</v>
      </c>
    </row>
    <row r="1756" spans="1:6" ht="15">
      <c r="A1756" s="225" t="s">
        <v>2758</v>
      </c>
      <c r="B1756" s="223" t="s">
        <v>2759</v>
      </c>
      <c r="C1756" s="220" t="s">
        <v>7543</v>
      </c>
      <c r="D1756" s="221">
        <v>8.09</v>
      </c>
      <c r="E1756" s="221">
        <v>15.32</v>
      </c>
      <c r="F1756" s="221">
        <v>23.41</v>
      </c>
    </row>
    <row r="1757" spans="1:6" ht="15">
      <c r="A1757" s="225" t="s">
        <v>2760</v>
      </c>
      <c r="B1757" s="223" t="s">
        <v>2761</v>
      </c>
      <c r="C1757" s="220" t="s">
        <v>7543</v>
      </c>
      <c r="D1757" s="221">
        <v>9.46</v>
      </c>
      <c r="E1757" s="221">
        <v>15.32</v>
      </c>
      <c r="F1757" s="221">
        <v>24.78</v>
      </c>
    </row>
    <row r="1758" spans="1:6" ht="15">
      <c r="A1758" s="225" t="s">
        <v>6796</v>
      </c>
      <c r="B1758" s="223" t="s">
        <v>6797</v>
      </c>
      <c r="C1758" s="220" t="s">
        <v>7543</v>
      </c>
      <c r="D1758" s="221">
        <v>11.74</v>
      </c>
      <c r="E1758" s="221">
        <v>15.32</v>
      </c>
      <c r="F1758" s="221">
        <v>27.06</v>
      </c>
    </row>
    <row r="1759" spans="1:6" ht="15">
      <c r="A1759" s="225" t="s">
        <v>2762</v>
      </c>
      <c r="B1759" s="223" t="s">
        <v>2763</v>
      </c>
      <c r="C1759" s="220" t="s">
        <v>7543</v>
      </c>
      <c r="D1759" s="221">
        <v>9.31</v>
      </c>
      <c r="E1759" s="221">
        <v>15.32</v>
      </c>
      <c r="F1759" s="221">
        <v>24.63</v>
      </c>
    </row>
    <row r="1760" spans="1:6" ht="15">
      <c r="A1760" s="225" t="s">
        <v>2764</v>
      </c>
      <c r="B1760" s="223" t="s">
        <v>2765</v>
      </c>
      <c r="C1760" s="220" t="s">
        <v>7543</v>
      </c>
      <c r="D1760" s="221">
        <v>60.77</v>
      </c>
      <c r="E1760" s="221">
        <v>32.1</v>
      </c>
      <c r="F1760" s="221">
        <v>92.87</v>
      </c>
    </row>
    <row r="1761" spans="1:6" ht="15">
      <c r="A1761" s="225" t="s">
        <v>2766</v>
      </c>
      <c r="B1761" s="223" t="s">
        <v>2767</v>
      </c>
      <c r="C1761" s="220" t="s">
        <v>7543</v>
      </c>
      <c r="D1761" s="221">
        <v>16.25</v>
      </c>
      <c r="E1761" s="221">
        <v>15.32</v>
      </c>
      <c r="F1761" s="221">
        <v>31.57</v>
      </c>
    </row>
    <row r="1762" spans="1:6" ht="15">
      <c r="A1762" s="225" t="s">
        <v>2768</v>
      </c>
      <c r="B1762" s="223" t="s">
        <v>2769</v>
      </c>
      <c r="C1762" s="220" t="s">
        <v>7543</v>
      </c>
      <c r="D1762" s="221">
        <v>12.76</v>
      </c>
      <c r="E1762" s="221">
        <v>21.39</v>
      </c>
      <c r="F1762" s="221">
        <v>34.15</v>
      </c>
    </row>
    <row r="1763" spans="1:6" ht="27.75">
      <c r="A1763" s="225" t="s">
        <v>2770</v>
      </c>
      <c r="B1763" s="223" t="s">
        <v>6798</v>
      </c>
      <c r="C1763" s="220" t="s">
        <v>7543</v>
      </c>
      <c r="D1763" s="221">
        <v>204.81</v>
      </c>
      <c r="E1763" s="221"/>
      <c r="F1763" s="221">
        <v>204.81</v>
      </c>
    </row>
    <row r="1764" spans="1:6" ht="27.75">
      <c r="A1764" s="225" t="s">
        <v>2771</v>
      </c>
      <c r="B1764" s="223" t="s">
        <v>7342</v>
      </c>
      <c r="C1764" s="220" t="s">
        <v>7543</v>
      </c>
      <c r="D1764" s="221">
        <v>406.08</v>
      </c>
      <c r="E1764" s="221"/>
      <c r="F1764" s="221">
        <v>406.08</v>
      </c>
    </row>
    <row r="1765" spans="1:6" ht="15">
      <c r="A1765" s="225" t="s">
        <v>2772</v>
      </c>
      <c r="B1765" s="223" t="s">
        <v>7861</v>
      </c>
      <c r="C1765" s="220"/>
      <c r="D1765" s="221"/>
      <c r="E1765" s="221"/>
      <c r="F1765" s="221"/>
    </row>
    <row r="1766" spans="1:6" ht="15">
      <c r="A1766" s="225" t="s">
        <v>7071</v>
      </c>
      <c r="B1766" s="223" t="s">
        <v>7072</v>
      </c>
      <c r="C1766" s="220" t="s">
        <v>7543</v>
      </c>
      <c r="D1766" s="221">
        <v>14.94</v>
      </c>
      <c r="E1766" s="221">
        <v>21.39</v>
      </c>
      <c r="F1766" s="221">
        <v>36.33</v>
      </c>
    </row>
    <row r="1767" spans="1:6" ht="15">
      <c r="A1767" s="225" t="s">
        <v>2773</v>
      </c>
      <c r="B1767" s="223" t="s">
        <v>7862</v>
      </c>
      <c r="C1767" s="220"/>
      <c r="D1767" s="221"/>
      <c r="E1767" s="221"/>
      <c r="F1767" s="221"/>
    </row>
    <row r="1768" spans="1:6" ht="15">
      <c r="A1768" s="225" t="s">
        <v>6799</v>
      </c>
      <c r="B1768" s="223" t="s">
        <v>6800</v>
      </c>
      <c r="C1768" s="220" t="s">
        <v>7543</v>
      </c>
      <c r="D1768" s="221">
        <v>15.28</v>
      </c>
      <c r="E1768" s="221">
        <v>21.39</v>
      </c>
      <c r="F1768" s="221">
        <v>36.67</v>
      </c>
    </row>
    <row r="1769" spans="1:6" ht="15">
      <c r="A1769" s="225" t="s">
        <v>2774</v>
      </c>
      <c r="B1769" s="223" t="s">
        <v>7863</v>
      </c>
      <c r="C1769" s="220"/>
      <c r="D1769" s="221"/>
      <c r="E1769" s="221"/>
      <c r="F1769" s="221"/>
    </row>
    <row r="1770" spans="1:6" ht="15">
      <c r="A1770" s="225" t="s">
        <v>2775</v>
      </c>
      <c r="B1770" s="223" t="s">
        <v>7864</v>
      </c>
      <c r="C1770" s="220"/>
      <c r="D1770" s="221"/>
      <c r="E1770" s="221"/>
      <c r="F1770" s="221"/>
    </row>
    <row r="1771" spans="1:6" ht="15">
      <c r="A1771" s="225" t="s">
        <v>2776</v>
      </c>
      <c r="B1771" s="223" t="s">
        <v>2777</v>
      </c>
      <c r="C1771" s="220" t="s">
        <v>7549</v>
      </c>
      <c r="D1771" s="221">
        <v>136.7</v>
      </c>
      <c r="E1771" s="221">
        <v>36.3</v>
      </c>
      <c r="F1771" s="221">
        <v>173</v>
      </c>
    </row>
    <row r="1772" spans="1:6" ht="15">
      <c r="A1772" s="225" t="s">
        <v>2778</v>
      </c>
      <c r="B1772" s="223" t="s">
        <v>2779</v>
      </c>
      <c r="C1772" s="220" t="s">
        <v>7543</v>
      </c>
      <c r="D1772" s="221"/>
      <c r="E1772" s="221">
        <v>1.45</v>
      </c>
      <c r="F1772" s="221">
        <v>1.45</v>
      </c>
    </row>
    <row r="1773" spans="1:6" ht="15">
      <c r="A1773" s="225" t="s">
        <v>2780</v>
      </c>
      <c r="B1773" s="223" t="s">
        <v>7865</v>
      </c>
      <c r="C1773" s="220"/>
      <c r="D1773" s="221"/>
      <c r="E1773" s="221"/>
      <c r="F1773" s="221"/>
    </row>
    <row r="1774" spans="1:6" ht="15">
      <c r="A1774" s="225" t="s">
        <v>2781</v>
      </c>
      <c r="B1774" s="223" t="s">
        <v>2782</v>
      </c>
      <c r="C1774" s="220" t="s">
        <v>7543</v>
      </c>
      <c r="D1774" s="221">
        <v>8.77</v>
      </c>
      <c r="E1774" s="221">
        <v>2.45</v>
      </c>
      <c r="F1774" s="221">
        <v>11.22</v>
      </c>
    </row>
    <row r="1775" spans="1:6" ht="15">
      <c r="A1775" s="225" t="s">
        <v>2783</v>
      </c>
      <c r="B1775" s="223" t="s">
        <v>2784</v>
      </c>
      <c r="C1775" s="220" t="s">
        <v>7543</v>
      </c>
      <c r="D1775" s="221">
        <v>7.82</v>
      </c>
      <c r="E1775" s="221">
        <v>3.67</v>
      </c>
      <c r="F1775" s="221">
        <v>11.49</v>
      </c>
    </row>
    <row r="1776" spans="1:6" ht="15">
      <c r="A1776" s="225" t="s">
        <v>2785</v>
      </c>
      <c r="B1776" s="223" t="s">
        <v>2786</v>
      </c>
      <c r="C1776" s="220" t="s">
        <v>7543</v>
      </c>
      <c r="D1776" s="221">
        <v>56.93</v>
      </c>
      <c r="E1776" s="221">
        <v>4.66</v>
      </c>
      <c r="F1776" s="221">
        <v>61.59</v>
      </c>
    </row>
    <row r="1777" spans="1:6" ht="15">
      <c r="A1777" s="225" t="s">
        <v>2787</v>
      </c>
      <c r="B1777" s="223" t="s">
        <v>2788</v>
      </c>
      <c r="C1777" s="220" t="s">
        <v>7543</v>
      </c>
      <c r="D1777" s="221">
        <v>15.48</v>
      </c>
      <c r="E1777" s="221">
        <v>3.67</v>
      </c>
      <c r="F1777" s="221">
        <v>19.15</v>
      </c>
    </row>
    <row r="1778" spans="1:6" ht="15">
      <c r="A1778" s="225" t="s">
        <v>2789</v>
      </c>
      <c r="B1778" s="223" t="s">
        <v>2790</v>
      </c>
      <c r="C1778" s="220" t="s">
        <v>7543</v>
      </c>
      <c r="D1778" s="221">
        <v>40.73</v>
      </c>
      <c r="E1778" s="221">
        <v>4.66</v>
      </c>
      <c r="F1778" s="221">
        <v>45.39</v>
      </c>
    </row>
    <row r="1779" spans="1:6" ht="15">
      <c r="A1779" s="225" t="s">
        <v>2791</v>
      </c>
      <c r="B1779" s="223" t="s">
        <v>2792</v>
      </c>
      <c r="C1779" s="220" t="s">
        <v>7543</v>
      </c>
      <c r="D1779" s="221">
        <v>8.32</v>
      </c>
      <c r="E1779" s="221">
        <v>3.67</v>
      </c>
      <c r="F1779" s="221">
        <v>11.99</v>
      </c>
    </row>
    <row r="1780" spans="1:6" ht="15">
      <c r="A1780" s="225" t="s">
        <v>2793</v>
      </c>
      <c r="B1780" s="223" t="s">
        <v>2794</v>
      </c>
      <c r="C1780" s="220" t="s">
        <v>7543</v>
      </c>
      <c r="D1780" s="221">
        <v>42.17</v>
      </c>
      <c r="E1780" s="221">
        <v>4.66</v>
      </c>
      <c r="F1780" s="221">
        <v>46.83</v>
      </c>
    </row>
    <row r="1781" spans="1:6" ht="15">
      <c r="A1781" s="225" t="s">
        <v>2795</v>
      </c>
      <c r="B1781" s="223" t="s">
        <v>2796</v>
      </c>
      <c r="C1781" s="220" t="s">
        <v>7543</v>
      </c>
      <c r="D1781" s="221">
        <v>7.34</v>
      </c>
      <c r="E1781" s="221"/>
      <c r="F1781" s="221">
        <v>7.34</v>
      </c>
    </row>
    <row r="1782" spans="1:6" ht="15">
      <c r="A1782" s="225" t="s">
        <v>2797</v>
      </c>
      <c r="B1782" s="223" t="s">
        <v>7866</v>
      </c>
      <c r="C1782" s="220"/>
      <c r="D1782" s="221"/>
      <c r="E1782" s="221"/>
      <c r="F1782" s="221"/>
    </row>
    <row r="1783" spans="1:6" ht="15">
      <c r="A1783" s="225" t="s">
        <v>2798</v>
      </c>
      <c r="B1783" s="223" t="s">
        <v>2799</v>
      </c>
      <c r="C1783" s="220" t="s">
        <v>6583</v>
      </c>
      <c r="D1783" s="221">
        <v>42.39</v>
      </c>
      <c r="E1783" s="221">
        <v>2.68</v>
      </c>
      <c r="F1783" s="221">
        <v>45.07</v>
      </c>
    </row>
    <row r="1784" spans="1:6" ht="15">
      <c r="A1784" s="225" t="s">
        <v>2800</v>
      </c>
      <c r="B1784" s="223" t="s">
        <v>2801</v>
      </c>
      <c r="C1784" s="220" t="s">
        <v>6583</v>
      </c>
      <c r="D1784" s="221">
        <v>30.64</v>
      </c>
      <c r="E1784" s="221">
        <v>2.68</v>
      </c>
      <c r="F1784" s="221">
        <v>33.32</v>
      </c>
    </row>
    <row r="1785" spans="1:6" ht="15">
      <c r="A1785" s="225" t="s">
        <v>2802</v>
      </c>
      <c r="B1785" s="223" t="s">
        <v>2803</v>
      </c>
      <c r="C1785" s="220" t="s">
        <v>6583</v>
      </c>
      <c r="D1785" s="221">
        <v>31.25</v>
      </c>
      <c r="E1785" s="221">
        <v>2.68</v>
      </c>
      <c r="F1785" s="221">
        <v>33.93</v>
      </c>
    </row>
    <row r="1786" spans="1:6" ht="15">
      <c r="A1786" s="225" t="s">
        <v>2804</v>
      </c>
      <c r="B1786" s="223" t="s">
        <v>2805</v>
      </c>
      <c r="C1786" s="220" t="s">
        <v>6583</v>
      </c>
      <c r="D1786" s="221">
        <v>43.75</v>
      </c>
      <c r="E1786" s="221">
        <v>2.68</v>
      </c>
      <c r="F1786" s="221">
        <v>46.43</v>
      </c>
    </row>
    <row r="1787" spans="1:6" ht="15">
      <c r="A1787" s="225" t="s">
        <v>2806</v>
      </c>
      <c r="B1787" s="223" t="s">
        <v>7867</v>
      </c>
      <c r="C1787" s="220"/>
      <c r="D1787" s="221"/>
      <c r="E1787" s="221"/>
      <c r="F1787" s="221"/>
    </row>
    <row r="1788" spans="1:6" ht="15">
      <c r="A1788" s="225" t="s">
        <v>2807</v>
      </c>
      <c r="B1788" s="223" t="s">
        <v>2808</v>
      </c>
      <c r="C1788" s="220" t="s">
        <v>6583</v>
      </c>
      <c r="D1788" s="221">
        <v>67.43</v>
      </c>
      <c r="E1788" s="221">
        <v>23.34</v>
      </c>
      <c r="F1788" s="221">
        <v>90.77</v>
      </c>
    </row>
    <row r="1789" spans="1:6" ht="15">
      <c r="A1789" s="225" t="s">
        <v>2809</v>
      </c>
      <c r="B1789" s="223" t="s">
        <v>2810</v>
      </c>
      <c r="C1789" s="220" t="s">
        <v>6583</v>
      </c>
      <c r="D1789" s="221">
        <v>79.12</v>
      </c>
      <c r="E1789" s="221">
        <v>23.34</v>
      </c>
      <c r="F1789" s="221">
        <v>102.46</v>
      </c>
    </row>
    <row r="1790" spans="1:6" ht="15">
      <c r="A1790" s="225" t="s">
        <v>2811</v>
      </c>
      <c r="B1790" s="223" t="s">
        <v>2812</v>
      </c>
      <c r="C1790" s="220" t="s">
        <v>6583</v>
      </c>
      <c r="D1790" s="221">
        <v>100.21</v>
      </c>
      <c r="E1790" s="221">
        <v>23.34</v>
      </c>
      <c r="F1790" s="221">
        <v>123.55</v>
      </c>
    </row>
    <row r="1791" spans="1:6" ht="15">
      <c r="A1791" s="225" t="s">
        <v>6801</v>
      </c>
      <c r="B1791" s="223" t="s">
        <v>7202</v>
      </c>
      <c r="C1791" s="220" t="s">
        <v>6583</v>
      </c>
      <c r="D1791" s="221">
        <v>193.59</v>
      </c>
      <c r="E1791" s="221">
        <v>2.63</v>
      </c>
      <c r="F1791" s="221">
        <v>196.22</v>
      </c>
    </row>
    <row r="1792" spans="1:6" ht="15">
      <c r="A1792" s="225" t="s">
        <v>6802</v>
      </c>
      <c r="B1792" s="223" t="s">
        <v>7073</v>
      </c>
      <c r="C1792" s="220" t="s">
        <v>6583</v>
      </c>
      <c r="D1792" s="221">
        <v>97.01</v>
      </c>
      <c r="E1792" s="221">
        <v>2.63</v>
      </c>
      <c r="F1792" s="221">
        <v>99.64</v>
      </c>
    </row>
    <row r="1793" spans="1:6" ht="15">
      <c r="A1793" s="225" t="s">
        <v>2813</v>
      </c>
      <c r="B1793" s="223" t="s">
        <v>2814</v>
      </c>
      <c r="C1793" s="220" t="s">
        <v>6583</v>
      </c>
      <c r="D1793" s="221">
        <v>111.61</v>
      </c>
      <c r="E1793" s="221">
        <v>23.34</v>
      </c>
      <c r="F1793" s="221">
        <v>134.95</v>
      </c>
    </row>
    <row r="1794" spans="1:6" ht="15">
      <c r="A1794" s="225" t="s">
        <v>2815</v>
      </c>
      <c r="B1794" s="223" t="s">
        <v>2816</v>
      </c>
      <c r="C1794" s="220" t="s">
        <v>6583</v>
      </c>
      <c r="D1794" s="221">
        <v>260.56</v>
      </c>
      <c r="E1794" s="221">
        <v>23.34</v>
      </c>
      <c r="F1794" s="221">
        <v>283.9</v>
      </c>
    </row>
    <row r="1795" spans="1:6" ht="15">
      <c r="A1795" s="225" t="s">
        <v>2817</v>
      </c>
      <c r="B1795" s="223" t="s">
        <v>2818</v>
      </c>
      <c r="C1795" s="220" t="s">
        <v>6583</v>
      </c>
      <c r="D1795" s="221">
        <v>44.55</v>
      </c>
      <c r="E1795" s="221">
        <v>23.34</v>
      </c>
      <c r="F1795" s="221">
        <v>67.89</v>
      </c>
    </row>
    <row r="1796" spans="1:6" ht="15">
      <c r="A1796" s="225" t="s">
        <v>2819</v>
      </c>
      <c r="B1796" s="223" t="s">
        <v>7868</v>
      </c>
      <c r="C1796" s="220"/>
      <c r="D1796" s="221"/>
      <c r="E1796" s="221"/>
      <c r="F1796" s="221"/>
    </row>
    <row r="1797" spans="1:6" ht="15">
      <c r="A1797" s="225" t="s">
        <v>2820</v>
      </c>
      <c r="B1797" s="223" t="s">
        <v>2821</v>
      </c>
      <c r="C1797" s="220" t="s">
        <v>7546</v>
      </c>
      <c r="D1797" s="221">
        <v>28.34</v>
      </c>
      <c r="E1797" s="221">
        <v>23.34</v>
      </c>
      <c r="F1797" s="221">
        <v>51.68</v>
      </c>
    </row>
    <row r="1798" spans="1:6" ht="15">
      <c r="A1798" s="225" t="s">
        <v>2822</v>
      </c>
      <c r="B1798" s="223" t="s">
        <v>2823</v>
      </c>
      <c r="C1798" s="220" t="s">
        <v>7546</v>
      </c>
      <c r="D1798" s="221">
        <v>38</v>
      </c>
      <c r="E1798" s="221">
        <v>23.34</v>
      </c>
      <c r="F1798" s="221">
        <v>61.34</v>
      </c>
    </row>
    <row r="1799" spans="1:6" ht="15">
      <c r="A1799" s="225" t="s">
        <v>2824</v>
      </c>
      <c r="B1799" s="223" t="s">
        <v>7074</v>
      </c>
      <c r="C1799" s="220" t="s">
        <v>7546</v>
      </c>
      <c r="D1799" s="221">
        <v>43.64</v>
      </c>
      <c r="E1799" s="221">
        <v>23.34</v>
      </c>
      <c r="F1799" s="221">
        <v>66.98</v>
      </c>
    </row>
    <row r="1800" spans="1:6" ht="27.75">
      <c r="A1800" s="225" t="s">
        <v>2825</v>
      </c>
      <c r="B1800" s="223" t="s">
        <v>2826</v>
      </c>
      <c r="C1800" s="220" t="s">
        <v>7546</v>
      </c>
      <c r="D1800" s="221">
        <v>168.2</v>
      </c>
      <c r="E1800" s="221">
        <v>37.66</v>
      </c>
      <c r="F1800" s="221">
        <v>205.86</v>
      </c>
    </row>
    <row r="1801" spans="1:6" ht="27.75">
      <c r="A1801" s="225" t="s">
        <v>2827</v>
      </c>
      <c r="B1801" s="223" t="s">
        <v>2828</v>
      </c>
      <c r="C1801" s="220" t="s">
        <v>7543</v>
      </c>
      <c r="D1801" s="221">
        <v>211.18</v>
      </c>
      <c r="E1801" s="221"/>
      <c r="F1801" s="221">
        <v>211.18</v>
      </c>
    </row>
    <row r="1802" spans="1:6" ht="27.75">
      <c r="A1802" s="225" t="s">
        <v>2829</v>
      </c>
      <c r="B1802" s="223" t="s">
        <v>2830</v>
      </c>
      <c r="C1802" s="220" t="s">
        <v>7543</v>
      </c>
      <c r="D1802" s="221">
        <v>216.57</v>
      </c>
      <c r="E1802" s="221"/>
      <c r="F1802" s="221">
        <v>216.57</v>
      </c>
    </row>
    <row r="1803" spans="1:6" ht="15">
      <c r="A1803" s="225" t="s">
        <v>2831</v>
      </c>
      <c r="B1803" s="223" t="s">
        <v>2832</v>
      </c>
      <c r="C1803" s="220" t="s">
        <v>7543</v>
      </c>
      <c r="D1803" s="221">
        <v>212</v>
      </c>
      <c r="E1803" s="221"/>
      <c r="F1803" s="221">
        <v>212</v>
      </c>
    </row>
    <row r="1804" spans="1:6" ht="15">
      <c r="A1804" s="225" t="s">
        <v>2833</v>
      </c>
      <c r="B1804" s="223" t="s">
        <v>2834</v>
      </c>
      <c r="C1804" s="220" t="s">
        <v>7546</v>
      </c>
      <c r="D1804" s="221">
        <v>35.5</v>
      </c>
      <c r="E1804" s="221"/>
      <c r="F1804" s="221">
        <v>35.5</v>
      </c>
    </row>
    <row r="1805" spans="1:6" ht="27.75">
      <c r="A1805" s="225" t="s">
        <v>2835</v>
      </c>
      <c r="B1805" s="223" t="s">
        <v>2836</v>
      </c>
      <c r="C1805" s="220" t="s">
        <v>7543</v>
      </c>
      <c r="D1805" s="221">
        <v>235.69</v>
      </c>
      <c r="E1805" s="221"/>
      <c r="F1805" s="221">
        <v>235.69</v>
      </c>
    </row>
    <row r="1806" spans="1:6" ht="15">
      <c r="A1806" s="225" t="s">
        <v>2837</v>
      </c>
      <c r="B1806" s="223" t="s">
        <v>7075</v>
      </c>
      <c r="C1806" s="220" t="s">
        <v>7543</v>
      </c>
      <c r="D1806" s="221">
        <v>430.5</v>
      </c>
      <c r="E1806" s="221">
        <v>48.43</v>
      </c>
      <c r="F1806" s="221">
        <v>478.93</v>
      </c>
    </row>
    <row r="1807" spans="1:6" ht="15">
      <c r="A1807" s="225" t="s">
        <v>2838</v>
      </c>
      <c r="B1807" s="223" t="s">
        <v>2839</v>
      </c>
      <c r="C1807" s="220" t="s">
        <v>7543</v>
      </c>
      <c r="D1807" s="221">
        <v>230.89</v>
      </c>
      <c r="E1807" s="221"/>
      <c r="F1807" s="221">
        <v>230.89</v>
      </c>
    </row>
    <row r="1808" spans="1:6" ht="27.75">
      <c r="A1808" s="225" t="s">
        <v>2840</v>
      </c>
      <c r="B1808" s="223" t="s">
        <v>2841</v>
      </c>
      <c r="C1808" s="220" t="s">
        <v>7543</v>
      </c>
      <c r="D1808" s="221">
        <v>1948.52</v>
      </c>
      <c r="E1808" s="221">
        <v>72.29</v>
      </c>
      <c r="F1808" s="221">
        <v>2020.81</v>
      </c>
    </row>
    <row r="1809" spans="1:6" ht="27.75">
      <c r="A1809" s="225" t="s">
        <v>2842</v>
      </c>
      <c r="B1809" s="223" t="s">
        <v>2843</v>
      </c>
      <c r="C1809" s="220" t="s">
        <v>7543</v>
      </c>
      <c r="D1809" s="221">
        <v>1466.96</v>
      </c>
      <c r="E1809" s="221">
        <v>72.29</v>
      </c>
      <c r="F1809" s="221">
        <v>1539.25</v>
      </c>
    </row>
    <row r="1810" spans="1:6" ht="15">
      <c r="A1810" s="225" t="s">
        <v>2844</v>
      </c>
      <c r="B1810" s="223" t="s">
        <v>2845</v>
      </c>
      <c r="C1810" s="220" t="s">
        <v>7543</v>
      </c>
      <c r="D1810" s="221">
        <v>581.3</v>
      </c>
      <c r="E1810" s="221">
        <v>28.64</v>
      </c>
      <c r="F1810" s="221">
        <v>609.94</v>
      </c>
    </row>
    <row r="1811" spans="1:6" ht="15">
      <c r="A1811" s="225" t="s">
        <v>2846</v>
      </c>
      <c r="B1811" s="223" t="s">
        <v>2847</v>
      </c>
      <c r="C1811" s="220" t="s">
        <v>7543</v>
      </c>
      <c r="D1811" s="221">
        <v>805.08</v>
      </c>
      <c r="E1811" s="221">
        <v>24.5</v>
      </c>
      <c r="F1811" s="221">
        <v>829.58</v>
      </c>
    </row>
    <row r="1812" spans="1:6" ht="15">
      <c r="A1812" s="225" t="s">
        <v>2848</v>
      </c>
      <c r="B1812" s="223" t="s">
        <v>2849</v>
      </c>
      <c r="C1812" s="220" t="s">
        <v>7543</v>
      </c>
      <c r="D1812" s="221">
        <v>1801.57</v>
      </c>
      <c r="E1812" s="221">
        <v>58.25</v>
      </c>
      <c r="F1812" s="221">
        <v>1859.82</v>
      </c>
    </row>
    <row r="1813" spans="1:6" ht="15">
      <c r="A1813" s="225" t="s">
        <v>2850</v>
      </c>
      <c r="B1813" s="223" t="s">
        <v>2851</v>
      </c>
      <c r="C1813" s="220" t="s">
        <v>7543</v>
      </c>
      <c r="D1813" s="221">
        <v>134.67</v>
      </c>
      <c r="E1813" s="221">
        <v>72.14</v>
      </c>
      <c r="F1813" s="221">
        <v>206.81</v>
      </c>
    </row>
    <row r="1814" spans="1:6" ht="15">
      <c r="A1814" s="225" t="s">
        <v>2852</v>
      </c>
      <c r="B1814" s="223" t="s">
        <v>2853</v>
      </c>
      <c r="C1814" s="220" t="s">
        <v>7546</v>
      </c>
      <c r="D1814" s="221">
        <v>131.6</v>
      </c>
      <c r="E1814" s="221">
        <v>37.71</v>
      </c>
      <c r="F1814" s="221">
        <v>169.31</v>
      </c>
    </row>
    <row r="1815" spans="1:6" ht="15">
      <c r="A1815" s="225" t="s">
        <v>2854</v>
      </c>
      <c r="B1815" s="223" t="s">
        <v>7869</v>
      </c>
      <c r="C1815" s="220"/>
      <c r="D1815" s="221"/>
      <c r="E1815" s="221"/>
      <c r="F1815" s="221"/>
    </row>
    <row r="1816" spans="1:6" ht="15">
      <c r="A1816" s="225" t="s">
        <v>2855</v>
      </c>
      <c r="B1816" s="223" t="s">
        <v>2856</v>
      </c>
      <c r="C1816" s="220" t="s">
        <v>6583</v>
      </c>
      <c r="D1816" s="221">
        <v>121.19</v>
      </c>
      <c r="E1816" s="221">
        <v>115.16</v>
      </c>
      <c r="F1816" s="221">
        <v>236.35</v>
      </c>
    </row>
    <row r="1817" spans="1:6" ht="15">
      <c r="A1817" s="225" t="s">
        <v>2857</v>
      </c>
      <c r="B1817" s="223" t="s">
        <v>2858</v>
      </c>
      <c r="C1817" s="220" t="s">
        <v>6583</v>
      </c>
      <c r="D1817" s="221">
        <v>510.44</v>
      </c>
      <c r="E1817" s="221">
        <v>143.2</v>
      </c>
      <c r="F1817" s="221">
        <v>653.64</v>
      </c>
    </row>
    <row r="1818" spans="1:6" ht="15">
      <c r="A1818" s="225" t="s">
        <v>2859</v>
      </c>
      <c r="B1818" s="223" t="s">
        <v>2860</v>
      </c>
      <c r="C1818" s="220" t="s">
        <v>6583</v>
      </c>
      <c r="D1818" s="221">
        <v>1519.22</v>
      </c>
      <c r="E1818" s="221">
        <v>258.36</v>
      </c>
      <c r="F1818" s="221">
        <v>1777.58</v>
      </c>
    </row>
    <row r="1819" spans="1:6" ht="15">
      <c r="A1819" s="225" t="s">
        <v>2861</v>
      </c>
      <c r="B1819" s="223" t="s">
        <v>2862</v>
      </c>
      <c r="C1819" s="220" t="s">
        <v>6583</v>
      </c>
      <c r="D1819" s="221">
        <v>2114.78</v>
      </c>
      <c r="E1819" s="221">
        <v>692.96</v>
      </c>
      <c r="F1819" s="221">
        <v>2807.74</v>
      </c>
    </row>
    <row r="1820" spans="1:6" ht="15">
      <c r="A1820" s="225" t="s">
        <v>2863</v>
      </c>
      <c r="B1820" s="223" t="s">
        <v>2864</v>
      </c>
      <c r="C1820" s="220" t="s">
        <v>6583</v>
      </c>
      <c r="D1820" s="221">
        <v>4093.2</v>
      </c>
      <c r="E1820" s="221">
        <v>1385.92</v>
      </c>
      <c r="F1820" s="221">
        <v>5479.12</v>
      </c>
    </row>
    <row r="1821" spans="1:6" ht="15">
      <c r="A1821" s="225" t="s">
        <v>2865</v>
      </c>
      <c r="B1821" s="223" t="s">
        <v>2866</v>
      </c>
      <c r="C1821" s="220" t="s">
        <v>6583</v>
      </c>
      <c r="D1821" s="221">
        <v>6013.94</v>
      </c>
      <c r="E1821" s="221">
        <v>1614.24</v>
      </c>
      <c r="F1821" s="221">
        <v>7628.18</v>
      </c>
    </row>
    <row r="1822" spans="1:6" ht="15">
      <c r="A1822" s="225" t="s">
        <v>2867</v>
      </c>
      <c r="B1822" s="223" t="s">
        <v>7870</v>
      </c>
      <c r="C1822" s="220"/>
      <c r="D1822" s="221"/>
      <c r="E1822" s="221"/>
      <c r="F1822" s="221"/>
    </row>
    <row r="1823" spans="1:6" ht="15">
      <c r="A1823" s="225" t="s">
        <v>2868</v>
      </c>
      <c r="B1823" s="223" t="s">
        <v>2869</v>
      </c>
      <c r="C1823" s="220" t="s">
        <v>7543</v>
      </c>
      <c r="D1823" s="221">
        <v>9.58</v>
      </c>
      <c r="E1823" s="221">
        <v>5.78</v>
      </c>
      <c r="F1823" s="221">
        <v>15.36</v>
      </c>
    </row>
    <row r="1824" spans="1:6" ht="15">
      <c r="A1824" s="225" t="s">
        <v>2870</v>
      </c>
      <c r="B1824" s="223" t="s">
        <v>2871</v>
      </c>
      <c r="C1824" s="220" t="s">
        <v>7543</v>
      </c>
      <c r="D1824" s="221">
        <v>75.32</v>
      </c>
      <c r="E1824" s="221">
        <v>7.96</v>
      </c>
      <c r="F1824" s="221">
        <v>83.28</v>
      </c>
    </row>
    <row r="1825" spans="1:6" ht="15">
      <c r="A1825" s="225" t="s">
        <v>2872</v>
      </c>
      <c r="B1825" s="223" t="s">
        <v>2873</v>
      </c>
      <c r="C1825" s="220" t="s">
        <v>7546</v>
      </c>
      <c r="D1825" s="221">
        <v>14.51</v>
      </c>
      <c r="E1825" s="221"/>
      <c r="F1825" s="221">
        <v>14.51</v>
      </c>
    </row>
    <row r="1826" spans="1:6" ht="15">
      <c r="A1826" s="225" t="s">
        <v>2874</v>
      </c>
      <c r="B1826" s="223" t="s">
        <v>2875</v>
      </c>
      <c r="C1826" s="220" t="s">
        <v>7543</v>
      </c>
      <c r="D1826" s="221">
        <v>1.92</v>
      </c>
      <c r="E1826" s="221">
        <v>12.06</v>
      </c>
      <c r="F1826" s="221">
        <v>13.98</v>
      </c>
    </row>
    <row r="1827" spans="1:6" ht="15">
      <c r="A1827" s="225" t="s">
        <v>2876</v>
      </c>
      <c r="B1827" s="223" t="s">
        <v>2877</v>
      </c>
      <c r="C1827" s="220" t="s">
        <v>7543</v>
      </c>
      <c r="D1827" s="221">
        <v>1.99</v>
      </c>
      <c r="E1827" s="221">
        <v>16.16</v>
      </c>
      <c r="F1827" s="221">
        <v>18.15</v>
      </c>
    </row>
    <row r="1828" spans="1:6" ht="15">
      <c r="A1828" s="225" t="s">
        <v>2878</v>
      </c>
      <c r="B1828" s="223" t="s">
        <v>2879</v>
      </c>
      <c r="C1828" s="220" t="s">
        <v>6583</v>
      </c>
      <c r="D1828" s="221">
        <v>492.19</v>
      </c>
      <c r="E1828" s="221">
        <v>131.61</v>
      </c>
      <c r="F1828" s="221">
        <v>623.8</v>
      </c>
    </row>
    <row r="1829" spans="1:6" ht="15">
      <c r="A1829" s="225" t="s">
        <v>2880</v>
      </c>
      <c r="B1829" s="223" t="s">
        <v>2881</v>
      </c>
      <c r="C1829" s="220" t="s">
        <v>7543</v>
      </c>
      <c r="D1829" s="221">
        <v>828.19</v>
      </c>
      <c r="E1829" s="221">
        <v>16.08</v>
      </c>
      <c r="F1829" s="221">
        <v>844.27</v>
      </c>
    </row>
    <row r="1830" spans="1:6" ht="15">
      <c r="A1830" s="225" t="s">
        <v>2882</v>
      </c>
      <c r="B1830" s="223" t="s">
        <v>7871</v>
      </c>
      <c r="C1830" s="220"/>
      <c r="D1830" s="221"/>
      <c r="E1830" s="221"/>
      <c r="F1830" s="221"/>
    </row>
    <row r="1831" spans="1:6" ht="15">
      <c r="A1831" s="225" t="s">
        <v>2883</v>
      </c>
      <c r="B1831" s="223" t="s">
        <v>7872</v>
      </c>
      <c r="C1831" s="220"/>
      <c r="D1831" s="221"/>
      <c r="E1831" s="221"/>
      <c r="F1831" s="221"/>
    </row>
    <row r="1832" spans="1:6" ht="15">
      <c r="A1832" s="225" t="s">
        <v>2884</v>
      </c>
      <c r="B1832" s="223" t="s">
        <v>2885</v>
      </c>
      <c r="C1832" s="220" t="s">
        <v>7543</v>
      </c>
      <c r="D1832" s="221">
        <v>49.97</v>
      </c>
      <c r="E1832" s="221">
        <v>4.83</v>
      </c>
      <c r="F1832" s="221">
        <v>54.8</v>
      </c>
    </row>
    <row r="1833" spans="1:6" ht="15">
      <c r="A1833" s="225" t="s">
        <v>2886</v>
      </c>
      <c r="B1833" s="223" t="s">
        <v>2887</v>
      </c>
      <c r="C1833" s="220" t="s">
        <v>7553</v>
      </c>
      <c r="D1833" s="221">
        <v>1690.09</v>
      </c>
      <c r="E1833" s="221">
        <v>115.77</v>
      </c>
      <c r="F1833" s="221">
        <v>1805.86</v>
      </c>
    </row>
    <row r="1834" spans="1:6" ht="15">
      <c r="A1834" s="225" t="s">
        <v>2888</v>
      </c>
      <c r="B1834" s="223" t="s">
        <v>2889</v>
      </c>
      <c r="C1834" s="220" t="s">
        <v>6583</v>
      </c>
      <c r="D1834" s="221">
        <v>2179.61</v>
      </c>
      <c r="E1834" s="221">
        <v>1458.37</v>
      </c>
      <c r="F1834" s="221">
        <v>3637.98</v>
      </c>
    </row>
    <row r="1835" spans="1:6" ht="15">
      <c r="A1835" s="225" t="s">
        <v>2890</v>
      </c>
      <c r="B1835" s="223" t="s">
        <v>2891</v>
      </c>
      <c r="C1835" s="220" t="s">
        <v>7553</v>
      </c>
      <c r="D1835" s="221">
        <v>1656.58</v>
      </c>
      <c r="E1835" s="221">
        <v>115.77</v>
      </c>
      <c r="F1835" s="221">
        <v>1772.35</v>
      </c>
    </row>
    <row r="1836" spans="1:6" ht="15">
      <c r="A1836" s="225" t="s">
        <v>2892</v>
      </c>
      <c r="B1836" s="223" t="s">
        <v>2893</v>
      </c>
      <c r="C1836" s="220" t="s">
        <v>7543</v>
      </c>
      <c r="D1836" s="221">
        <v>129.31</v>
      </c>
      <c r="E1836" s="221">
        <v>23.85</v>
      </c>
      <c r="F1836" s="221">
        <v>153.16</v>
      </c>
    </row>
    <row r="1837" spans="1:6" ht="15">
      <c r="A1837" s="225" t="s">
        <v>2894</v>
      </c>
      <c r="B1837" s="223" t="s">
        <v>7873</v>
      </c>
      <c r="C1837" s="220"/>
      <c r="D1837" s="221"/>
      <c r="E1837" s="221"/>
      <c r="F1837" s="221"/>
    </row>
    <row r="1838" spans="1:6" ht="15">
      <c r="A1838" s="225" t="s">
        <v>2895</v>
      </c>
      <c r="B1838" s="223" t="s">
        <v>7874</v>
      </c>
      <c r="C1838" s="220" t="s">
        <v>6583</v>
      </c>
      <c r="D1838" s="221">
        <v>3654.63</v>
      </c>
      <c r="E1838" s="221">
        <v>70.19</v>
      </c>
      <c r="F1838" s="221">
        <v>3724.82</v>
      </c>
    </row>
    <row r="1839" spans="1:6" ht="15">
      <c r="A1839" s="225" t="s">
        <v>2896</v>
      </c>
      <c r="B1839" s="223" t="s">
        <v>7875</v>
      </c>
      <c r="C1839" s="220"/>
      <c r="D1839" s="221"/>
      <c r="E1839" s="221"/>
      <c r="F1839" s="221"/>
    </row>
    <row r="1840" spans="1:6" ht="15">
      <c r="A1840" s="225" t="s">
        <v>2897</v>
      </c>
      <c r="B1840" s="223" t="s">
        <v>2898</v>
      </c>
      <c r="C1840" s="220" t="s">
        <v>7546</v>
      </c>
      <c r="D1840" s="221">
        <v>137.33</v>
      </c>
      <c r="E1840" s="221">
        <v>69.82</v>
      </c>
      <c r="F1840" s="221">
        <v>207.15</v>
      </c>
    </row>
    <row r="1841" spans="1:6" ht="15">
      <c r="A1841" s="225" t="s">
        <v>2899</v>
      </c>
      <c r="B1841" s="223" t="s">
        <v>7203</v>
      </c>
      <c r="C1841" s="220" t="s">
        <v>6583</v>
      </c>
      <c r="D1841" s="221">
        <v>449.07</v>
      </c>
      <c r="E1841" s="221">
        <v>15.56</v>
      </c>
      <c r="F1841" s="221">
        <v>464.63</v>
      </c>
    </row>
    <row r="1842" spans="1:6" ht="15">
      <c r="A1842" s="225" t="s">
        <v>2900</v>
      </c>
      <c r="B1842" s="223" t="s">
        <v>2901</v>
      </c>
      <c r="C1842" s="220" t="s">
        <v>7543</v>
      </c>
      <c r="D1842" s="221">
        <v>208.02</v>
      </c>
      <c r="E1842" s="221">
        <v>43.52</v>
      </c>
      <c r="F1842" s="221">
        <v>251.54</v>
      </c>
    </row>
    <row r="1843" spans="1:6" ht="15">
      <c r="A1843" s="225" t="s">
        <v>2902</v>
      </c>
      <c r="B1843" s="223" t="s">
        <v>7204</v>
      </c>
      <c r="C1843" s="220" t="s">
        <v>6583</v>
      </c>
      <c r="D1843" s="221">
        <v>495.13</v>
      </c>
      <c r="E1843" s="221">
        <v>21.87</v>
      </c>
      <c r="F1843" s="221">
        <v>517</v>
      </c>
    </row>
    <row r="1844" spans="1:6" ht="15">
      <c r="A1844" s="225" t="s">
        <v>2903</v>
      </c>
      <c r="B1844" s="223" t="s">
        <v>7205</v>
      </c>
      <c r="C1844" s="220" t="s">
        <v>6583</v>
      </c>
      <c r="D1844" s="221">
        <v>728.49</v>
      </c>
      <c r="E1844" s="221">
        <v>32.81</v>
      </c>
      <c r="F1844" s="221">
        <v>761.3</v>
      </c>
    </row>
    <row r="1845" spans="1:6" ht="15">
      <c r="A1845" s="225" t="s">
        <v>2904</v>
      </c>
      <c r="B1845" s="223" t="s">
        <v>7876</v>
      </c>
      <c r="C1845" s="220"/>
      <c r="D1845" s="221"/>
      <c r="E1845" s="221"/>
      <c r="F1845" s="221"/>
    </row>
    <row r="1846" spans="1:6" ht="15">
      <c r="A1846" s="225" t="s">
        <v>2905</v>
      </c>
      <c r="B1846" s="223" t="s">
        <v>2906</v>
      </c>
      <c r="C1846" s="220" t="s">
        <v>7553</v>
      </c>
      <c r="D1846" s="221">
        <v>4348.93</v>
      </c>
      <c r="E1846" s="221">
        <v>154.37</v>
      </c>
      <c r="F1846" s="221">
        <v>4503.3</v>
      </c>
    </row>
    <row r="1847" spans="1:6" ht="15">
      <c r="A1847" s="225" t="s">
        <v>2907</v>
      </c>
      <c r="B1847" s="223" t="s">
        <v>2908</v>
      </c>
      <c r="C1847" s="220" t="s">
        <v>7553</v>
      </c>
      <c r="D1847" s="221">
        <v>1351.11</v>
      </c>
      <c r="E1847" s="221">
        <v>154.37</v>
      </c>
      <c r="F1847" s="221">
        <v>1505.48</v>
      </c>
    </row>
    <row r="1848" spans="1:6" ht="15">
      <c r="A1848" s="225" t="s">
        <v>2909</v>
      </c>
      <c r="B1848" s="223" t="s">
        <v>2910</v>
      </c>
      <c r="C1848" s="220" t="s">
        <v>7553</v>
      </c>
      <c r="D1848" s="221">
        <v>1004.39</v>
      </c>
      <c r="E1848" s="221">
        <v>154.37</v>
      </c>
      <c r="F1848" s="221">
        <v>1158.76</v>
      </c>
    </row>
    <row r="1849" spans="1:6" ht="15">
      <c r="A1849" s="225" t="s">
        <v>2911</v>
      </c>
      <c r="B1849" s="223" t="s">
        <v>2912</v>
      </c>
      <c r="C1849" s="220" t="s">
        <v>7553</v>
      </c>
      <c r="D1849" s="221">
        <v>1454.48</v>
      </c>
      <c r="E1849" s="221">
        <v>154.37</v>
      </c>
      <c r="F1849" s="221">
        <v>1608.85</v>
      </c>
    </row>
    <row r="1850" spans="1:6" ht="15">
      <c r="A1850" s="225" t="s">
        <v>2913</v>
      </c>
      <c r="B1850" s="223" t="s">
        <v>7877</v>
      </c>
      <c r="C1850" s="220"/>
      <c r="D1850" s="221"/>
      <c r="E1850" s="221"/>
      <c r="F1850" s="221"/>
    </row>
    <row r="1851" spans="1:6" ht="15">
      <c r="A1851" s="225" t="s">
        <v>2914</v>
      </c>
      <c r="B1851" s="223" t="s">
        <v>2915</v>
      </c>
      <c r="C1851" s="220" t="s">
        <v>7553</v>
      </c>
      <c r="D1851" s="221">
        <v>5359.42</v>
      </c>
      <c r="E1851" s="221">
        <v>245.49</v>
      </c>
      <c r="F1851" s="221">
        <v>5604.91</v>
      </c>
    </row>
    <row r="1852" spans="1:6" ht="15">
      <c r="A1852" s="225" t="s">
        <v>2916</v>
      </c>
      <c r="B1852" s="223" t="s">
        <v>2917</v>
      </c>
      <c r="C1852" s="220" t="s">
        <v>7553</v>
      </c>
      <c r="D1852" s="221">
        <v>9393.94</v>
      </c>
      <c r="E1852" s="221">
        <v>245.49</v>
      </c>
      <c r="F1852" s="221">
        <v>9639.43</v>
      </c>
    </row>
    <row r="1853" spans="1:6" ht="15">
      <c r="A1853" s="225" t="s">
        <v>2918</v>
      </c>
      <c r="B1853" s="223" t="s">
        <v>2919</v>
      </c>
      <c r="C1853" s="220" t="s">
        <v>6583</v>
      </c>
      <c r="D1853" s="221">
        <v>3109.78</v>
      </c>
      <c r="E1853" s="221">
        <v>36.26</v>
      </c>
      <c r="F1853" s="221">
        <v>3146.04</v>
      </c>
    </row>
    <row r="1854" spans="1:6" ht="15">
      <c r="A1854" s="225" t="s">
        <v>2920</v>
      </c>
      <c r="B1854" s="223" t="s">
        <v>2921</v>
      </c>
      <c r="C1854" s="220" t="s">
        <v>6583</v>
      </c>
      <c r="D1854" s="221">
        <v>1764.99</v>
      </c>
      <c r="E1854" s="221">
        <v>36.26</v>
      </c>
      <c r="F1854" s="221">
        <v>1801.25</v>
      </c>
    </row>
    <row r="1855" spans="1:6" ht="15">
      <c r="A1855" s="225" t="s">
        <v>2922</v>
      </c>
      <c r="B1855" s="223" t="s">
        <v>7878</v>
      </c>
      <c r="C1855" s="220"/>
      <c r="D1855" s="221"/>
      <c r="E1855" s="221"/>
      <c r="F1855" s="221"/>
    </row>
    <row r="1856" spans="1:6" ht="15">
      <c r="A1856" s="225" t="s">
        <v>2923</v>
      </c>
      <c r="B1856" s="223" t="s">
        <v>7879</v>
      </c>
      <c r="C1856" s="220" t="s">
        <v>7543</v>
      </c>
      <c r="D1856" s="221">
        <v>10.57</v>
      </c>
      <c r="E1856" s="221"/>
      <c r="F1856" s="221">
        <v>10.57</v>
      </c>
    </row>
    <row r="1857" spans="1:6" ht="15">
      <c r="A1857" s="225" t="s">
        <v>6803</v>
      </c>
      <c r="B1857" s="223" t="s">
        <v>7076</v>
      </c>
      <c r="C1857" s="220" t="s">
        <v>6583</v>
      </c>
      <c r="D1857" s="221">
        <v>1121.55</v>
      </c>
      <c r="E1857" s="221">
        <v>24.12</v>
      </c>
      <c r="F1857" s="221">
        <v>1145.67</v>
      </c>
    </row>
    <row r="1858" spans="1:6" ht="15">
      <c r="A1858" s="225" t="s">
        <v>2924</v>
      </c>
      <c r="B1858" s="223" t="s">
        <v>7880</v>
      </c>
      <c r="C1858" s="220"/>
      <c r="D1858" s="221"/>
      <c r="E1858" s="221"/>
      <c r="F1858" s="221"/>
    </row>
    <row r="1859" spans="1:6" ht="15">
      <c r="A1859" s="225" t="s">
        <v>2925</v>
      </c>
      <c r="B1859" s="223" t="s">
        <v>7881</v>
      </c>
      <c r="C1859" s="220"/>
      <c r="D1859" s="221"/>
      <c r="E1859" s="221"/>
      <c r="F1859" s="221"/>
    </row>
    <row r="1860" spans="1:6" ht="15">
      <c r="A1860" s="225" t="s">
        <v>2926</v>
      </c>
      <c r="B1860" s="223" t="s">
        <v>2927</v>
      </c>
      <c r="C1860" s="220" t="s">
        <v>7553</v>
      </c>
      <c r="D1860" s="221">
        <v>141850.72</v>
      </c>
      <c r="E1860" s="221">
        <v>193.6</v>
      </c>
      <c r="F1860" s="221">
        <v>142044.32</v>
      </c>
    </row>
    <row r="1861" spans="1:6" ht="15">
      <c r="A1861" s="225" t="s">
        <v>2928</v>
      </c>
      <c r="B1861" s="223" t="s">
        <v>2929</v>
      </c>
      <c r="C1861" s="220" t="s">
        <v>7553</v>
      </c>
      <c r="D1861" s="221">
        <v>121367.43</v>
      </c>
      <c r="E1861" s="221">
        <v>193.6</v>
      </c>
      <c r="F1861" s="221">
        <v>121561.03</v>
      </c>
    </row>
    <row r="1862" spans="1:6" ht="15">
      <c r="A1862" s="225" t="s">
        <v>2930</v>
      </c>
      <c r="B1862" s="223" t="s">
        <v>2931</v>
      </c>
      <c r="C1862" s="220" t="s">
        <v>7553</v>
      </c>
      <c r="D1862" s="221">
        <v>129616.63</v>
      </c>
      <c r="E1862" s="221">
        <v>387.2</v>
      </c>
      <c r="F1862" s="221">
        <v>130003.83</v>
      </c>
    </row>
    <row r="1863" spans="1:6" ht="15">
      <c r="A1863" s="225" t="s">
        <v>2932</v>
      </c>
      <c r="B1863" s="223" t="s">
        <v>7882</v>
      </c>
      <c r="C1863" s="220"/>
      <c r="D1863" s="221"/>
      <c r="E1863" s="221"/>
      <c r="F1863" s="221"/>
    </row>
    <row r="1864" spans="1:6" ht="15">
      <c r="A1864" s="225" t="s">
        <v>2933</v>
      </c>
      <c r="B1864" s="223" t="s">
        <v>2934</v>
      </c>
      <c r="C1864" s="220" t="s">
        <v>6583</v>
      </c>
      <c r="D1864" s="221">
        <v>168.41</v>
      </c>
      <c r="E1864" s="221">
        <v>125.84</v>
      </c>
      <c r="F1864" s="221">
        <v>294.25</v>
      </c>
    </row>
    <row r="1865" spans="1:6" ht="15">
      <c r="A1865" s="225" t="s">
        <v>2935</v>
      </c>
      <c r="B1865" s="223" t="s">
        <v>2936</v>
      </c>
      <c r="C1865" s="220" t="s">
        <v>6583</v>
      </c>
      <c r="D1865" s="221">
        <v>279.56</v>
      </c>
      <c r="E1865" s="221">
        <v>125.84</v>
      </c>
      <c r="F1865" s="221">
        <v>405.4</v>
      </c>
    </row>
    <row r="1866" spans="1:6" ht="15">
      <c r="A1866" s="225" t="s">
        <v>2937</v>
      </c>
      <c r="B1866" s="223" t="s">
        <v>6804</v>
      </c>
      <c r="C1866" s="220" t="s">
        <v>6583</v>
      </c>
      <c r="D1866" s="221">
        <v>1027.01</v>
      </c>
      <c r="E1866" s="221">
        <v>145.56</v>
      </c>
      <c r="F1866" s="221">
        <v>1172.57</v>
      </c>
    </row>
    <row r="1867" spans="1:6" ht="15">
      <c r="A1867" s="225" t="s">
        <v>2938</v>
      </c>
      <c r="B1867" s="223" t="s">
        <v>6805</v>
      </c>
      <c r="C1867" s="220" t="s">
        <v>6583</v>
      </c>
      <c r="D1867" s="221">
        <v>2594.47</v>
      </c>
      <c r="E1867" s="221">
        <v>145.56</v>
      </c>
      <c r="F1867" s="221">
        <v>2740.03</v>
      </c>
    </row>
    <row r="1868" spans="1:6" ht="15">
      <c r="A1868" s="225" t="s">
        <v>2939</v>
      </c>
      <c r="B1868" s="223" t="s">
        <v>6806</v>
      </c>
      <c r="C1868" s="220" t="s">
        <v>6583</v>
      </c>
      <c r="D1868" s="221">
        <v>1663.69</v>
      </c>
      <c r="E1868" s="221">
        <v>145.56</v>
      </c>
      <c r="F1868" s="221">
        <v>1809.25</v>
      </c>
    </row>
    <row r="1869" spans="1:6" ht="15">
      <c r="A1869" s="225" t="s">
        <v>2940</v>
      </c>
      <c r="B1869" s="223" t="s">
        <v>6807</v>
      </c>
      <c r="C1869" s="220" t="s">
        <v>6583</v>
      </c>
      <c r="D1869" s="221">
        <v>622.83</v>
      </c>
      <c r="E1869" s="221">
        <v>109.17</v>
      </c>
      <c r="F1869" s="221">
        <v>732</v>
      </c>
    </row>
    <row r="1870" spans="1:6" ht="15">
      <c r="A1870" s="225" t="s">
        <v>2941</v>
      </c>
      <c r="B1870" s="223" t="s">
        <v>6808</v>
      </c>
      <c r="C1870" s="220" t="s">
        <v>6583</v>
      </c>
      <c r="D1870" s="221">
        <v>2604.14</v>
      </c>
      <c r="E1870" s="221">
        <v>151.3</v>
      </c>
      <c r="F1870" s="221">
        <v>2755.44</v>
      </c>
    </row>
    <row r="1871" spans="1:6" ht="15">
      <c r="A1871" s="225" t="s">
        <v>2942</v>
      </c>
      <c r="B1871" s="223" t="s">
        <v>6809</v>
      </c>
      <c r="C1871" s="220" t="s">
        <v>6583</v>
      </c>
      <c r="D1871" s="221">
        <v>951.83</v>
      </c>
      <c r="E1871" s="221">
        <v>145.56</v>
      </c>
      <c r="F1871" s="221">
        <v>1097.39</v>
      </c>
    </row>
    <row r="1872" spans="1:6" ht="15">
      <c r="A1872" s="225" t="s">
        <v>2943</v>
      </c>
      <c r="B1872" s="223" t="s">
        <v>6810</v>
      </c>
      <c r="C1872" s="220" t="s">
        <v>6583</v>
      </c>
      <c r="D1872" s="221">
        <v>122.74</v>
      </c>
      <c r="E1872" s="221">
        <v>72.78</v>
      </c>
      <c r="F1872" s="221">
        <v>195.52</v>
      </c>
    </row>
    <row r="1873" spans="1:6" ht="15">
      <c r="A1873" s="225" t="s">
        <v>2944</v>
      </c>
      <c r="B1873" s="223" t="s">
        <v>6811</v>
      </c>
      <c r="C1873" s="220" t="s">
        <v>6583</v>
      </c>
      <c r="D1873" s="221">
        <v>237.85</v>
      </c>
      <c r="E1873" s="221">
        <v>125.84</v>
      </c>
      <c r="F1873" s="221">
        <v>363.69</v>
      </c>
    </row>
    <row r="1874" spans="1:6" ht="15">
      <c r="A1874" s="225" t="s">
        <v>2945</v>
      </c>
      <c r="B1874" s="223" t="s">
        <v>6812</v>
      </c>
      <c r="C1874" s="220" t="s">
        <v>6583</v>
      </c>
      <c r="D1874" s="221">
        <v>724.9</v>
      </c>
      <c r="E1874" s="221">
        <v>145.56</v>
      </c>
      <c r="F1874" s="221">
        <v>870.46</v>
      </c>
    </row>
    <row r="1875" spans="1:6" ht="15">
      <c r="A1875" s="225" t="s">
        <v>2946</v>
      </c>
      <c r="B1875" s="223" t="s">
        <v>7883</v>
      </c>
      <c r="C1875" s="220"/>
      <c r="D1875" s="221"/>
      <c r="E1875" s="221"/>
      <c r="F1875" s="221"/>
    </row>
    <row r="1876" spans="1:6" ht="15">
      <c r="A1876" s="225" t="s">
        <v>2947</v>
      </c>
      <c r="B1876" s="223" t="s">
        <v>2948</v>
      </c>
      <c r="C1876" s="220" t="s">
        <v>6583</v>
      </c>
      <c r="D1876" s="221">
        <v>25.32</v>
      </c>
      <c r="E1876" s="221">
        <v>10.92</v>
      </c>
      <c r="F1876" s="221">
        <v>36.24</v>
      </c>
    </row>
    <row r="1877" spans="1:6" ht="15">
      <c r="A1877" s="225" t="s">
        <v>2949</v>
      </c>
      <c r="B1877" s="223" t="s">
        <v>2950</v>
      </c>
      <c r="C1877" s="220" t="s">
        <v>6583</v>
      </c>
      <c r="D1877" s="221">
        <v>33.97</v>
      </c>
      <c r="E1877" s="221">
        <v>10.92</v>
      </c>
      <c r="F1877" s="221">
        <v>44.89</v>
      </c>
    </row>
    <row r="1878" spans="1:6" ht="15">
      <c r="A1878" s="225" t="s">
        <v>2951</v>
      </c>
      <c r="B1878" s="223" t="s">
        <v>2952</v>
      </c>
      <c r="C1878" s="220" t="s">
        <v>6583</v>
      </c>
      <c r="D1878" s="221">
        <v>60.29</v>
      </c>
      <c r="E1878" s="221">
        <v>10.92</v>
      </c>
      <c r="F1878" s="221">
        <v>71.21</v>
      </c>
    </row>
    <row r="1879" spans="1:6" ht="15">
      <c r="A1879" s="225" t="s">
        <v>2953</v>
      </c>
      <c r="B1879" s="223" t="s">
        <v>2954</v>
      </c>
      <c r="C1879" s="220" t="s">
        <v>6583</v>
      </c>
      <c r="D1879" s="221">
        <v>79.24</v>
      </c>
      <c r="E1879" s="221">
        <v>10.92</v>
      </c>
      <c r="F1879" s="221">
        <v>90.16</v>
      </c>
    </row>
    <row r="1880" spans="1:6" ht="15">
      <c r="A1880" s="225" t="s">
        <v>2955</v>
      </c>
      <c r="B1880" s="223" t="s">
        <v>7884</v>
      </c>
      <c r="C1880" s="220"/>
      <c r="D1880" s="221"/>
      <c r="E1880" s="221"/>
      <c r="F1880" s="221"/>
    </row>
    <row r="1881" spans="1:6" ht="15">
      <c r="A1881" s="225" t="s">
        <v>2956</v>
      </c>
      <c r="B1881" s="223" t="s">
        <v>2957</v>
      </c>
      <c r="C1881" s="220" t="s">
        <v>6583</v>
      </c>
      <c r="D1881" s="221">
        <v>34.07</v>
      </c>
      <c r="E1881" s="221">
        <v>7.27</v>
      </c>
      <c r="F1881" s="221">
        <v>41.34</v>
      </c>
    </row>
    <row r="1882" spans="1:6" ht="15">
      <c r="A1882" s="225" t="s">
        <v>2958</v>
      </c>
      <c r="B1882" s="223" t="s">
        <v>2959</v>
      </c>
      <c r="C1882" s="220" t="s">
        <v>6583</v>
      </c>
      <c r="D1882" s="221">
        <v>78.89</v>
      </c>
      <c r="E1882" s="221">
        <v>7.27</v>
      </c>
      <c r="F1882" s="221">
        <v>86.16</v>
      </c>
    </row>
    <row r="1883" spans="1:6" ht="15">
      <c r="A1883" s="225" t="s">
        <v>2960</v>
      </c>
      <c r="B1883" s="223" t="s">
        <v>2961</v>
      </c>
      <c r="C1883" s="220" t="s">
        <v>6583</v>
      </c>
      <c r="D1883" s="221">
        <v>50.77</v>
      </c>
      <c r="E1883" s="221">
        <v>27.29</v>
      </c>
      <c r="F1883" s="221">
        <v>78.06</v>
      </c>
    </row>
    <row r="1884" spans="1:6" ht="15">
      <c r="A1884" s="225" t="s">
        <v>2962</v>
      </c>
      <c r="B1884" s="223" t="s">
        <v>2963</v>
      </c>
      <c r="C1884" s="220" t="s">
        <v>6583</v>
      </c>
      <c r="D1884" s="221">
        <v>112.17</v>
      </c>
      <c r="E1884" s="221">
        <v>7.27</v>
      </c>
      <c r="F1884" s="221">
        <v>119.44</v>
      </c>
    </row>
    <row r="1885" spans="1:6" ht="15">
      <c r="A1885" s="225" t="s">
        <v>2964</v>
      </c>
      <c r="B1885" s="223" t="s">
        <v>2965</v>
      </c>
      <c r="C1885" s="220" t="s">
        <v>6583</v>
      </c>
      <c r="D1885" s="221">
        <v>157.69</v>
      </c>
      <c r="E1885" s="221">
        <v>7.27</v>
      </c>
      <c r="F1885" s="221">
        <v>164.96</v>
      </c>
    </row>
    <row r="1886" spans="1:6" ht="15">
      <c r="A1886" s="225" t="s">
        <v>2966</v>
      </c>
      <c r="B1886" s="223" t="s">
        <v>7885</v>
      </c>
      <c r="C1886" s="220"/>
      <c r="D1886" s="221"/>
      <c r="E1886" s="221"/>
      <c r="F1886" s="221"/>
    </row>
    <row r="1887" spans="1:6" ht="15">
      <c r="A1887" s="225" t="s">
        <v>2967</v>
      </c>
      <c r="B1887" s="223" t="s">
        <v>2968</v>
      </c>
      <c r="C1887" s="220" t="s">
        <v>7553</v>
      </c>
      <c r="D1887" s="221">
        <v>510.3</v>
      </c>
      <c r="E1887" s="221">
        <v>18.2</v>
      </c>
      <c r="F1887" s="221">
        <v>528.5</v>
      </c>
    </row>
    <row r="1888" spans="1:6" ht="15">
      <c r="A1888" s="225" t="s">
        <v>2969</v>
      </c>
      <c r="B1888" s="223" t="s">
        <v>2970</v>
      </c>
      <c r="C1888" s="220" t="s">
        <v>7553</v>
      </c>
      <c r="D1888" s="221">
        <v>463.9</v>
      </c>
      <c r="E1888" s="221">
        <v>18.2</v>
      </c>
      <c r="F1888" s="221">
        <v>482.1</v>
      </c>
    </row>
    <row r="1889" spans="1:6" ht="15">
      <c r="A1889" s="225" t="s">
        <v>2971</v>
      </c>
      <c r="B1889" s="223" t="s">
        <v>7886</v>
      </c>
      <c r="C1889" s="220"/>
      <c r="D1889" s="221"/>
      <c r="E1889" s="221"/>
      <c r="F1889" s="221"/>
    </row>
    <row r="1890" spans="1:6" ht="15">
      <c r="A1890" s="225" t="s">
        <v>2972</v>
      </c>
      <c r="B1890" s="223" t="s">
        <v>2973</v>
      </c>
      <c r="C1890" s="220" t="s">
        <v>6583</v>
      </c>
      <c r="D1890" s="221">
        <v>184.44</v>
      </c>
      <c r="E1890" s="221">
        <v>16.97</v>
      </c>
      <c r="F1890" s="221">
        <v>201.41</v>
      </c>
    </row>
    <row r="1891" spans="1:6" ht="15">
      <c r="A1891" s="225" t="s">
        <v>2974</v>
      </c>
      <c r="B1891" s="223" t="s">
        <v>2975</v>
      </c>
      <c r="C1891" s="220" t="s">
        <v>6583</v>
      </c>
      <c r="D1891" s="221">
        <v>191.42</v>
      </c>
      <c r="E1891" s="221">
        <v>16.97</v>
      </c>
      <c r="F1891" s="221">
        <v>208.39</v>
      </c>
    </row>
    <row r="1892" spans="1:6" ht="15">
      <c r="A1892" s="225" t="s">
        <v>2976</v>
      </c>
      <c r="B1892" s="223" t="s">
        <v>2977</v>
      </c>
      <c r="C1892" s="220" t="s">
        <v>6583</v>
      </c>
      <c r="D1892" s="221">
        <v>175.54</v>
      </c>
      <c r="E1892" s="221">
        <v>16.97</v>
      </c>
      <c r="F1892" s="221">
        <v>192.51</v>
      </c>
    </row>
    <row r="1893" spans="1:6" ht="15">
      <c r="A1893" s="225" t="s">
        <v>2978</v>
      </c>
      <c r="B1893" s="223" t="s">
        <v>2979</v>
      </c>
      <c r="C1893" s="220" t="s">
        <v>6583</v>
      </c>
      <c r="D1893" s="221">
        <v>174.23</v>
      </c>
      <c r="E1893" s="221">
        <v>16.97</v>
      </c>
      <c r="F1893" s="221">
        <v>191.2</v>
      </c>
    </row>
    <row r="1894" spans="1:6" ht="15">
      <c r="A1894" s="225" t="s">
        <v>2980</v>
      </c>
      <c r="B1894" s="223" t="s">
        <v>7887</v>
      </c>
      <c r="C1894" s="220"/>
      <c r="D1894" s="221"/>
      <c r="E1894" s="221"/>
      <c r="F1894" s="221"/>
    </row>
    <row r="1895" spans="1:6" ht="15">
      <c r="A1895" s="225" t="s">
        <v>2981</v>
      </c>
      <c r="B1895" s="223" t="s">
        <v>2982</v>
      </c>
      <c r="C1895" s="220" t="s">
        <v>6583</v>
      </c>
      <c r="D1895" s="221">
        <v>189940.5</v>
      </c>
      <c r="E1895" s="221">
        <v>1402.52</v>
      </c>
      <c r="F1895" s="221">
        <v>191343.02</v>
      </c>
    </row>
    <row r="1896" spans="1:6" ht="15">
      <c r="A1896" s="225" t="s">
        <v>2983</v>
      </c>
      <c r="B1896" s="223" t="s">
        <v>2984</v>
      </c>
      <c r="C1896" s="220" t="s">
        <v>6583</v>
      </c>
      <c r="D1896" s="221">
        <v>233290.95</v>
      </c>
      <c r="E1896" s="221">
        <v>1402.52</v>
      </c>
      <c r="F1896" s="221">
        <v>234693.47</v>
      </c>
    </row>
    <row r="1897" spans="1:6" ht="15">
      <c r="A1897" s="225" t="s">
        <v>2985</v>
      </c>
      <c r="B1897" s="223" t="s">
        <v>2986</v>
      </c>
      <c r="C1897" s="220" t="s">
        <v>6583</v>
      </c>
      <c r="D1897" s="221">
        <v>83433.59</v>
      </c>
      <c r="E1897" s="221">
        <v>1402.52</v>
      </c>
      <c r="F1897" s="221">
        <v>84836.11</v>
      </c>
    </row>
    <row r="1898" spans="1:6" ht="15">
      <c r="A1898" s="225" t="s">
        <v>2987</v>
      </c>
      <c r="B1898" s="223" t="s">
        <v>2988</v>
      </c>
      <c r="C1898" s="220" t="s">
        <v>6583</v>
      </c>
      <c r="D1898" s="221">
        <v>117870.19</v>
      </c>
      <c r="E1898" s="221">
        <v>1402.52</v>
      </c>
      <c r="F1898" s="221">
        <v>119272.71</v>
      </c>
    </row>
    <row r="1899" spans="1:6" ht="15">
      <c r="A1899" s="225" t="s">
        <v>2989</v>
      </c>
      <c r="B1899" s="223" t="s">
        <v>2990</v>
      </c>
      <c r="C1899" s="220" t="s">
        <v>6583</v>
      </c>
      <c r="D1899" s="221">
        <v>84625.96</v>
      </c>
      <c r="E1899" s="221">
        <v>749.3</v>
      </c>
      <c r="F1899" s="221">
        <v>85375.26</v>
      </c>
    </row>
    <row r="1900" spans="1:6" ht="15">
      <c r="A1900" s="225" t="s">
        <v>2991</v>
      </c>
      <c r="B1900" s="223" t="s">
        <v>2992</v>
      </c>
      <c r="C1900" s="220" t="s">
        <v>6583</v>
      </c>
      <c r="D1900" s="221">
        <v>147047.56</v>
      </c>
      <c r="E1900" s="221">
        <v>1402.52</v>
      </c>
      <c r="F1900" s="221">
        <v>148450.08</v>
      </c>
    </row>
    <row r="1901" spans="1:6" ht="15">
      <c r="A1901" s="225" t="s">
        <v>2993</v>
      </c>
      <c r="B1901" s="223" t="s">
        <v>2994</v>
      </c>
      <c r="C1901" s="220" t="s">
        <v>6583</v>
      </c>
      <c r="D1901" s="221">
        <v>329497.19</v>
      </c>
      <c r="E1901" s="221">
        <v>1552.38</v>
      </c>
      <c r="F1901" s="221">
        <v>331049.57</v>
      </c>
    </row>
    <row r="1902" spans="1:6" ht="15">
      <c r="A1902" s="225" t="s">
        <v>2995</v>
      </c>
      <c r="B1902" s="223" t="s">
        <v>2996</v>
      </c>
      <c r="C1902" s="220" t="s">
        <v>6583</v>
      </c>
      <c r="D1902" s="221">
        <v>144906.09</v>
      </c>
      <c r="E1902" s="221">
        <v>1402.52</v>
      </c>
      <c r="F1902" s="221">
        <v>146308.61</v>
      </c>
    </row>
    <row r="1903" spans="1:6" ht="15">
      <c r="A1903" s="225" t="s">
        <v>2997</v>
      </c>
      <c r="B1903" s="223" t="s">
        <v>2998</v>
      </c>
      <c r="C1903" s="220" t="s">
        <v>6583</v>
      </c>
      <c r="D1903" s="221">
        <v>341002.78</v>
      </c>
      <c r="E1903" s="221">
        <v>1549.52</v>
      </c>
      <c r="F1903" s="221">
        <v>342552.3</v>
      </c>
    </row>
    <row r="1904" spans="1:6" ht="15">
      <c r="A1904" s="225" t="s">
        <v>2999</v>
      </c>
      <c r="B1904" s="223" t="s">
        <v>3000</v>
      </c>
      <c r="C1904" s="220" t="s">
        <v>6583</v>
      </c>
      <c r="D1904" s="221">
        <v>273152.91</v>
      </c>
      <c r="E1904" s="221">
        <v>1552.38</v>
      </c>
      <c r="F1904" s="221">
        <v>274705.29</v>
      </c>
    </row>
    <row r="1905" spans="1:6" ht="15">
      <c r="A1905" s="225" t="s">
        <v>3001</v>
      </c>
      <c r="B1905" s="223" t="s">
        <v>7888</v>
      </c>
      <c r="C1905" s="220"/>
      <c r="D1905" s="221"/>
      <c r="E1905" s="221"/>
      <c r="F1905" s="221"/>
    </row>
    <row r="1906" spans="1:6" ht="15">
      <c r="A1906" s="225" t="s">
        <v>3002</v>
      </c>
      <c r="B1906" s="223" t="s">
        <v>3003</v>
      </c>
      <c r="C1906" s="220" t="s">
        <v>6583</v>
      </c>
      <c r="D1906" s="221">
        <v>26597.96</v>
      </c>
      <c r="E1906" s="221">
        <v>749.3</v>
      </c>
      <c r="F1906" s="221">
        <v>27347.26</v>
      </c>
    </row>
    <row r="1907" spans="1:6" ht="15">
      <c r="A1907" s="225" t="s">
        <v>3004</v>
      </c>
      <c r="B1907" s="223" t="s">
        <v>3005</v>
      </c>
      <c r="C1907" s="220" t="s">
        <v>6583</v>
      </c>
      <c r="D1907" s="221">
        <v>19435.23</v>
      </c>
      <c r="E1907" s="221">
        <v>749.3</v>
      </c>
      <c r="F1907" s="221">
        <v>20184.53</v>
      </c>
    </row>
    <row r="1908" spans="1:6" ht="15">
      <c r="A1908" s="225" t="s">
        <v>3006</v>
      </c>
      <c r="B1908" s="223" t="s">
        <v>3007</v>
      </c>
      <c r="C1908" s="220" t="s">
        <v>6583</v>
      </c>
      <c r="D1908" s="221">
        <v>53037.8</v>
      </c>
      <c r="E1908" s="221">
        <v>1198.88</v>
      </c>
      <c r="F1908" s="221">
        <v>54236.68</v>
      </c>
    </row>
    <row r="1909" spans="1:6" ht="15">
      <c r="A1909" s="225" t="s">
        <v>3008</v>
      </c>
      <c r="B1909" s="223" t="s">
        <v>3009</v>
      </c>
      <c r="C1909" s="220" t="s">
        <v>6583</v>
      </c>
      <c r="D1909" s="221">
        <v>98091.54</v>
      </c>
      <c r="E1909" s="221">
        <v>1198.88</v>
      </c>
      <c r="F1909" s="221">
        <v>99290.42</v>
      </c>
    </row>
    <row r="1910" spans="1:6" ht="15">
      <c r="A1910" s="225" t="s">
        <v>3010</v>
      </c>
      <c r="B1910" s="223" t="s">
        <v>3011</v>
      </c>
      <c r="C1910" s="220" t="s">
        <v>6583</v>
      </c>
      <c r="D1910" s="221">
        <v>4311.19</v>
      </c>
      <c r="E1910" s="221">
        <v>299.72</v>
      </c>
      <c r="F1910" s="221">
        <v>4610.91</v>
      </c>
    </row>
    <row r="1911" spans="1:6" ht="15">
      <c r="A1911" s="225" t="s">
        <v>3012</v>
      </c>
      <c r="B1911" s="223" t="s">
        <v>3013</v>
      </c>
      <c r="C1911" s="220" t="s">
        <v>6583</v>
      </c>
      <c r="D1911" s="221">
        <v>4711.8</v>
      </c>
      <c r="E1911" s="221">
        <v>299.72</v>
      </c>
      <c r="F1911" s="221">
        <v>5011.52</v>
      </c>
    </row>
    <row r="1912" spans="1:6" ht="15">
      <c r="A1912" s="225" t="s">
        <v>3014</v>
      </c>
      <c r="B1912" s="223" t="s">
        <v>3015</v>
      </c>
      <c r="C1912" s="220" t="s">
        <v>6583</v>
      </c>
      <c r="D1912" s="221">
        <v>17266.14</v>
      </c>
      <c r="E1912" s="221">
        <v>749.3</v>
      </c>
      <c r="F1912" s="221">
        <v>18015.44</v>
      </c>
    </row>
    <row r="1913" spans="1:6" ht="15">
      <c r="A1913" s="225" t="s">
        <v>3016</v>
      </c>
      <c r="B1913" s="223" t="s">
        <v>3017</v>
      </c>
      <c r="C1913" s="220" t="s">
        <v>6583</v>
      </c>
      <c r="D1913" s="221">
        <v>27994.89</v>
      </c>
      <c r="E1913" s="221">
        <v>749.3</v>
      </c>
      <c r="F1913" s="221">
        <v>28744.19</v>
      </c>
    </row>
    <row r="1914" spans="1:6" ht="15">
      <c r="A1914" s="225" t="s">
        <v>3018</v>
      </c>
      <c r="B1914" s="223" t="s">
        <v>3019</v>
      </c>
      <c r="C1914" s="220" t="s">
        <v>6583</v>
      </c>
      <c r="D1914" s="221">
        <v>15288.32</v>
      </c>
      <c r="E1914" s="221">
        <v>749.3</v>
      </c>
      <c r="F1914" s="221">
        <v>16037.62</v>
      </c>
    </row>
    <row r="1915" spans="1:6" ht="15">
      <c r="A1915" s="225" t="s">
        <v>3020</v>
      </c>
      <c r="B1915" s="223" t="s">
        <v>3021</v>
      </c>
      <c r="C1915" s="220" t="s">
        <v>6583</v>
      </c>
      <c r="D1915" s="221">
        <v>67020.31</v>
      </c>
      <c r="E1915" s="221">
        <v>1198.88</v>
      </c>
      <c r="F1915" s="221">
        <v>68219.19</v>
      </c>
    </row>
    <row r="1916" spans="1:6" ht="15">
      <c r="A1916" s="225" t="s">
        <v>3022</v>
      </c>
      <c r="B1916" s="223" t="s">
        <v>3023</v>
      </c>
      <c r="C1916" s="220" t="s">
        <v>6583</v>
      </c>
      <c r="D1916" s="221">
        <v>14442.93</v>
      </c>
      <c r="E1916" s="221">
        <v>299.72</v>
      </c>
      <c r="F1916" s="221">
        <v>14742.65</v>
      </c>
    </row>
    <row r="1917" spans="1:6" ht="15">
      <c r="A1917" s="225" t="s">
        <v>3024</v>
      </c>
      <c r="B1917" s="223" t="s">
        <v>3025</v>
      </c>
      <c r="C1917" s="220" t="s">
        <v>6583</v>
      </c>
      <c r="D1917" s="221">
        <v>49314.4</v>
      </c>
      <c r="E1917" s="221">
        <v>1198.88</v>
      </c>
      <c r="F1917" s="221">
        <v>50513.28</v>
      </c>
    </row>
    <row r="1918" spans="1:6" ht="15">
      <c r="A1918" s="225" t="s">
        <v>3026</v>
      </c>
      <c r="B1918" s="223" t="s">
        <v>3027</v>
      </c>
      <c r="C1918" s="220" t="s">
        <v>6583</v>
      </c>
      <c r="D1918" s="221">
        <v>65119.38</v>
      </c>
      <c r="E1918" s="221">
        <v>1198.88</v>
      </c>
      <c r="F1918" s="221">
        <v>66318.26</v>
      </c>
    </row>
    <row r="1919" spans="1:6" ht="15">
      <c r="A1919" s="225" t="s">
        <v>3028</v>
      </c>
      <c r="B1919" s="223" t="s">
        <v>3029</v>
      </c>
      <c r="C1919" s="220" t="s">
        <v>6583</v>
      </c>
      <c r="D1919" s="221">
        <v>84866.38</v>
      </c>
      <c r="E1919" s="221">
        <v>1198.88</v>
      </c>
      <c r="F1919" s="221">
        <v>86065.26</v>
      </c>
    </row>
    <row r="1920" spans="1:6" ht="15">
      <c r="A1920" s="225" t="s">
        <v>3030</v>
      </c>
      <c r="B1920" s="223" t="s">
        <v>3031</v>
      </c>
      <c r="C1920" s="220" t="s">
        <v>6583</v>
      </c>
      <c r="D1920" s="221">
        <v>53222.39</v>
      </c>
      <c r="E1920" s="221">
        <v>749.3</v>
      </c>
      <c r="F1920" s="221">
        <v>53971.69</v>
      </c>
    </row>
    <row r="1921" spans="1:6" ht="15">
      <c r="A1921" s="225" t="s">
        <v>3032</v>
      </c>
      <c r="B1921" s="223" t="s">
        <v>3033</v>
      </c>
      <c r="C1921" s="220" t="s">
        <v>6583</v>
      </c>
      <c r="D1921" s="221">
        <v>23531.71</v>
      </c>
      <c r="E1921" s="221">
        <v>749.3</v>
      </c>
      <c r="F1921" s="221">
        <v>24281.01</v>
      </c>
    </row>
    <row r="1922" spans="1:6" ht="15">
      <c r="A1922" s="225" t="s">
        <v>3034</v>
      </c>
      <c r="B1922" s="223" t="s">
        <v>3035</v>
      </c>
      <c r="C1922" s="220" t="s">
        <v>6583</v>
      </c>
      <c r="D1922" s="221">
        <v>105963.17</v>
      </c>
      <c r="E1922" s="221">
        <v>1198.88</v>
      </c>
      <c r="F1922" s="221">
        <v>107162.05</v>
      </c>
    </row>
    <row r="1923" spans="1:6" ht="15">
      <c r="A1923" s="225" t="s">
        <v>3036</v>
      </c>
      <c r="B1923" s="223" t="s">
        <v>3037</v>
      </c>
      <c r="C1923" s="220" t="s">
        <v>6583</v>
      </c>
      <c r="D1923" s="221">
        <v>27678.8</v>
      </c>
      <c r="E1923" s="221">
        <v>749.3</v>
      </c>
      <c r="F1923" s="221">
        <v>28428.1</v>
      </c>
    </row>
    <row r="1924" spans="1:6" ht="15">
      <c r="A1924" s="225" t="s">
        <v>3038</v>
      </c>
      <c r="B1924" s="223" t="s">
        <v>3039</v>
      </c>
      <c r="C1924" s="220" t="s">
        <v>6583</v>
      </c>
      <c r="D1924" s="221">
        <v>34335.36</v>
      </c>
      <c r="E1924" s="221">
        <v>749.3</v>
      </c>
      <c r="F1924" s="221">
        <v>35084.66</v>
      </c>
    </row>
    <row r="1925" spans="1:6" ht="15">
      <c r="A1925" s="225" t="s">
        <v>3040</v>
      </c>
      <c r="B1925" s="223" t="s">
        <v>7889</v>
      </c>
      <c r="C1925" s="220"/>
      <c r="D1925" s="221"/>
      <c r="E1925" s="221"/>
      <c r="F1925" s="221"/>
    </row>
    <row r="1926" spans="1:6" ht="15">
      <c r="A1926" s="225" t="s">
        <v>3041</v>
      </c>
      <c r="B1926" s="223" t="s">
        <v>3042</v>
      </c>
      <c r="C1926" s="220" t="s">
        <v>7546</v>
      </c>
      <c r="D1926" s="221">
        <v>75.83</v>
      </c>
      <c r="E1926" s="221">
        <v>14.56</v>
      </c>
      <c r="F1926" s="221">
        <v>90.39</v>
      </c>
    </row>
    <row r="1927" spans="1:6" ht="15">
      <c r="A1927" s="225" t="s">
        <v>3043</v>
      </c>
      <c r="B1927" s="223" t="s">
        <v>3044</v>
      </c>
      <c r="C1927" s="220" t="s">
        <v>6583</v>
      </c>
      <c r="D1927" s="221">
        <v>46.6</v>
      </c>
      <c r="E1927" s="221">
        <v>7.27</v>
      </c>
      <c r="F1927" s="221">
        <v>53.87</v>
      </c>
    </row>
    <row r="1928" spans="1:6" ht="15">
      <c r="A1928" s="225" t="s">
        <v>3045</v>
      </c>
      <c r="B1928" s="223" t="s">
        <v>3046</v>
      </c>
      <c r="C1928" s="220" t="s">
        <v>6583</v>
      </c>
      <c r="D1928" s="221">
        <v>1340.28</v>
      </c>
      <c r="E1928" s="221">
        <v>48.04</v>
      </c>
      <c r="F1928" s="221">
        <v>1388.32</v>
      </c>
    </row>
    <row r="1929" spans="1:6" ht="15">
      <c r="A1929" s="225" t="s">
        <v>3047</v>
      </c>
      <c r="B1929" s="223" t="s">
        <v>3048</v>
      </c>
      <c r="C1929" s="220" t="s">
        <v>6583</v>
      </c>
      <c r="D1929" s="221">
        <v>25.43</v>
      </c>
      <c r="E1929" s="221">
        <v>7.27</v>
      </c>
      <c r="F1929" s="221">
        <v>32.7</v>
      </c>
    </row>
    <row r="1930" spans="1:6" ht="15">
      <c r="A1930" s="225" t="s">
        <v>3049</v>
      </c>
      <c r="B1930" s="223" t="s">
        <v>3050</v>
      </c>
      <c r="C1930" s="220" t="s">
        <v>6583</v>
      </c>
      <c r="D1930" s="221">
        <v>3.3</v>
      </c>
      <c r="E1930" s="221">
        <v>5.46</v>
      </c>
      <c r="F1930" s="221">
        <v>8.76</v>
      </c>
    </row>
    <row r="1931" spans="1:6" ht="15">
      <c r="A1931" s="225" t="s">
        <v>3051</v>
      </c>
      <c r="B1931" s="223" t="s">
        <v>3052</v>
      </c>
      <c r="C1931" s="220" t="s">
        <v>6583</v>
      </c>
      <c r="D1931" s="221">
        <v>21.58</v>
      </c>
      <c r="E1931" s="221">
        <v>7.27</v>
      </c>
      <c r="F1931" s="221">
        <v>28.85</v>
      </c>
    </row>
    <row r="1932" spans="1:6" ht="15">
      <c r="A1932" s="225" t="s">
        <v>3053</v>
      </c>
      <c r="B1932" s="223" t="s">
        <v>3054</v>
      </c>
      <c r="C1932" s="220" t="s">
        <v>6583</v>
      </c>
      <c r="D1932" s="221">
        <v>586.81</v>
      </c>
      <c r="E1932" s="221">
        <v>0.73</v>
      </c>
      <c r="F1932" s="221">
        <v>587.54</v>
      </c>
    </row>
    <row r="1933" spans="1:6" ht="15">
      <c r="A1933" s="225" t="s">
        <v>3055</v>
      </c>
      <c r="B1933" s="223" t="s">
        <v>3056</v>
      </c>
      <c r="C1933" s="220" t="s">
        <v>6583</v>
      </c>
      <c r="D1933" s="221">
        <v>415.23</v>
      </c>
      <c r="E1933" s="221">
        <v>18.2</v>
      </c>
      <c r="F1933" s="221">
        <v>433.43</v>
      </c>
    </row>
    <row r="1934" spans="1:6" ht="15">
      <c r="A1934" s="225" t="s">
        <v>3057</v>
      </c>
      <c r="B1934" s="223" t="s">
        <v>3058</v>
      </c>
      <c r="C1934" s="220" t="s">
        <v>6583</v>
      </c>
      <c r="D1934" s="221">
        <v>297.26</v>
      </c>
      <c r="E1934" s="221">
        <v>18.2</v>
      </c>
      <c r="F1934" s="221">
        <v>315.46</v>
      </c>
    </row>
    <row r="1935" spans="1:6" ht="15">
      <c r="A1935" s="225" t="s">
        <v>3059</v>
      </c>
      <c r="B1935" s="223" t="s">
        <v>3060</v>
      </c>
      <c r="C1935" s="220" t="s">
        <v>6583</v>
      </c>
      <c r="D1935" s="221">
        <v>242.72</v>
      </c>
      <c r="E1935" s="221">
        <v>101.82</v>
      </c>
      <c r="F1935" s="221">
        <v>344.54</v>
      </c>
    </row>
    <row r="1936" spans="1:6" ht="15">
      <c r="A1936" s="225" t="s">
        <v>3061</v>
      </c>
      <c r="B1936" s="223" t="s">
        <v>3062</v>
      </c>
      <c r="C1936" s="220" t="s">
        <v>7890</v>
      </c>
      <c r="D1936" s="221">
        <v>527.09</v>
      </c>
      <c r="E1936" s="221">
        <v>0.73</v>
      </c>
      <c r="F1936" s="221">
        <v>527.82</v>
      </c>
    </row>
    <row r="1937" spans="1:6" ht="15">
      <c r="A1937" s="225" t="s">
        <v>3063</v>
      </c>
      <c r="B1937" s="223" t="s">
        <v>3064</v>
      </c>
      <c r="C1937" s="220" t="s">
        <v>6583</v>
      </c>
      <c r="D1937" s="221">
        <v>22.72</v>
      </c>
      <c r="E1937" s="221">
        <v>36.39</v>
      </c>
      <c r="F1937" s="221">
        <v>59.11</v>
      </c>
    </row>
    <row r="1938" spans="1:6" ht="15">
      <c r="A1938" s="225" t="s">
        <v>3065</v>
      </c>
      <c r="B1938" s="223" t="s">
        <v>3066</v>
      </c>
      <c r="C1938" s="220" t="s">
        <v>7890</v>
      </c>
      <c r="D1938" s="221">
        <v>483.19</v>
      </c>
      <c r="E1938" s="221">
        <v>0.73</v>
      </c>
      <c r="F1938" s="221">
        <v>483.92</v>
      </c>
    </row>
    <row r="1939" spans="1:6" ht="15">
      <c r="A1939" s="225" t="s">
        <v>3067</v>
      </c>
      <c r="B1939" s="223" t="s">
        <v>3068</v>
      </c>
      <c r="C1939" s="220" t="s">
        <v>6583</v>
      </c>
      <c r="D1939" s="221"/>
      <c r="E1939" s="221">
        <v>203.64</v>
      </c>
      <c r="F1939" s="221">
        <v>203.64</v>
      </c>
    </row>
    <row r="1940" spans="1:6" ht="15">
      <c r="A1940" s="225" t="s">
        <v>3069</v>
      </c>
      <c r="B1940" s="223" t="s">
        <v>3070</v>
      </c>
      <c r="C1940" s="220" t="s">
        <v>7599</v>
      </c>
      <c r="D1940" s="221">
        <v>18.45</v>
      </c>
      <c r="E1940" s="221">
        <v>0.58</v>
      </c>
      <c r="F1940" s="221">
        <v>19.03</v>
      </c>
    </row>
    <row r="1941" spans="1:6" ht="15">
      <c r="A1941" s="225" t="s">
        <v>3071</v>
      </c>
      <c r="B1941" s="223" t="s">
        <v>3072</v>
      </c>
      <c r="C1941" s="220" t="s">
        <v>7599</v>
      </c>
      <c r="D1941" s="221">
        <v>18.45</v>
      </c>
      <c r="E1941" s="221">
        <v>0.87</v>
      </c>
      <c r="F1941" s="221">
        <v>19.32</v>
      </c>
    </row>
    <row r="1942" spans="1:6" ht="15">
      <c r="A1942" s="225" t="s">
        <v>7891</v>
      </c>
      <c r="B1942" s="223" t="s">
        <v>7892</v>
      </c>
      <c r="C1942" s="220" t="s">
        <v>7543</v>
      </c>
      <c r="D1942" s="221">
        <v>519.75</v>
      </c>
      <c r="E1942" s="221">
        <v>7.26</v>
      </c>
      <c r="F1942" s="221">
        <v>527.01</v>
      </c>
    </row>
    <row r="1943" spans="1:6" ht="15">
      <c r="A1943" s="225" t="s">
        <v>7893</v>
      </c>
      <c r="B1943" s="223" t="s">
        <v>7894</v>
      </c>
      <c r="C1943" s="220" t="s">
        <v>7543</v>
      </c>
      <c r="D1943" s="221">
        <v>648</v>
      </c>
      <c r="E1943" s="221">
        <v>7.26</v>
      </c>
      <c r="F1943" s="221">
        <v>655.26</v>
      </c>
    </row>
    <row r="1944" spans="1:6" ht="15">
      <c r="A1944" s="225" t="s">
        <v>3073</v>
      </c>
      <c r="B1944" s="223" t="s">
        <v>3074</v>
      </c>
      <c r="C1944" s="220" t="s">
        <v>7890</v>
      </c>
      <c r="D1944" s="221">
        <v>38.67</v>
      </c>
      <c r="E1944" s="221">
        <v>0.73</v>
      </c>
      <c r="F1944" s="221">
        <v>39.4</v>
      </c>
    </row>
    <row r="1945" spans="1:6" ht="15">
      <c r="A1945" s="225" t="s">
        <v>3075</v>
      </c>
      <c r="B1945" s="223" t="s">
        <v>3076</v>
      </c>
      <c r="C1945" s="220" t="s">
        <v>6583</v>
      </c>
      <c r="D1945" s="221">
        <v>15.05</v>
      </c>
      <c r="E1945" s="221">
        <v>50.91</v>
      </c>
      <c r="F1945" s="221">
        <v>65.96</v>
      </c>
    </row>
    <row r="1946" spans="1:6" ht="15">
      <c r="A1946" s="225" t="s">
        <v>3077</v>
      </c>
      <c r="B1946" s="223" t="s">
        <v>3078</v>
      </c>
      <c r="C1946" s="220" t="s">
        <v>6583</v>
      </c>
      <c r="D1946" s="221">
        <v>71.37</v>
      </c>
      <c r="E1946" s="221">
        <v>0.73</v>
      </c>
      <c r="F1946" s="221">
        <v>72.1</v>
      </c>
    </row>
    <row r="1947" spans="1:6" ht="15">
      <c r="A1947" s="225" t="s">
        <v>3079</v>
      </c>
      <c r="B1947" s="223" t="s">
        <v>3080</v>
      </c>
      <c r="C1947" s="220" t="s">
        <v>6583</v>
      </c>
      <c r="D1947" s="221">
        <v>181.28</v>
      </c>
      <c r="E1947" s="221">
        <v>101.82</v>
      </c>
      <c r="F1947" s="221">
        <v>283.1</v>
      </c>
    </row>
    <row r="1948" spans="1:6" ht="15">
      <c r="A1948" s="225" t="s">
        <v>3081</v>
      </c>
      <c r="B1948" s="223" t="s">
        <v>3082</v>
      </c>
      <c r="C1948" s="220" t="s">
        <v>6583</v>
      </c>
      <c r="D1948" s="221">
        <v>341.77</v>
      </c>
      <c r="E1948" s="221">
        <v>0.73</v>
      </c>
      <c r="F1948" s="221">
        <v>342.5</v>
      </c>
    </row>
    <row r="1949" spans="1:6" ht="15">
      <c r="A1949" s="225" t="s">
        <v>3083</v>
      </c>
      <c r="B1949" s="223" t="s">
        <v>3084</v>
      </c>
      <c r="C1949" s="220" t="s">
        <v>6583</v>
      </c>
      <c r="D1949" s="221">
        <v>534.32</v>
      </c>
      <c r="E1949" s="221">
        <v>101.82</v>
      </c>
      <c r="F1949" s="221">
        <v>636.14</v>
      </c>
    </row>
    <row r="1950" spans="1:6" ht="15">
      <c r="A1950" s="225" t="s">
        <v>3085</v>
      </c>
      <c r="B1950" s="223" t="s">
        <v>3086</v>
      </c>
      <c r="C1950" s="220" t="s">
        <v>6583</v>
      </c>
      <c r="D1950" s="221">
        <v>2254.16</v>
      </c>
      <c r="E1950" s="221">
        <v>36.39</v>
      </c>
      <c r="F1950" s="221">
        <v>2290.55</v>
      </c>
    </row>
    <row r="1951" spans="1:6" ht="15">
      <c r="A1951" s="225" t="s">
        <v>3087</v>
      </c>
      <c r="B1951" s="223" t="s">
        <v>3088</v>
      </c>
      <c r="C1951" s="220" t="s">
        <v>6583</v>
      </c>
      <c r="D1951" s="221">
        <v>3378.09</v>
      </c>
      <c r="E1951" s="221">
        <v>36.39</v>
      </c>
      <c r="F1951" s="221">
        <v>3414.48</v>
      </c>
    </row>
    <row r="1952" spans="1:6" ht="15">
      <c r="A1952" s="225" t="s">
        <v>3089</v>
      </c>
      <c r="B1952" s="223" t="s">
        <v>3090</v>
      </c>
      <c r="C1952" s="220" t="s">
        <v>6583</v>
      </c>
      <c r="D1952" s="221">
        <v>4364.32</v>
      </c>
      <c r="E1952" s="221">
        <v>36.39</v>
      </c>
      <c r="F1952" s="221">
        <v>4400.71</v>
      </c>
    </row>
    <row r="1953" spans="1:6" ht="15">
      <c r="A1953" s="225" t="s">
        <v>3091</v>
      </c>
      <c r="B1953" s="223" t="s">
        <v>7895</v>
      </c>
      <c r="C1953" s="220"/>
      <c r="D1953" s="221"/>
      <c r="E1953" s="221"/>
      <c r="F1953" s="221"/>
    </row>
    <row r="1954" spans="1:6" ht="15">
      <c r="A1954" s="225" t="s">
        <v>3092</v>
      </c>
      <c r="B1954" s="223" t="s">
        <v>7896</v>
      </c>
      <c r="C1954" s="220"/>
      <c r="D1954" s="221"/>
      <c r="E1954" s="221"/>
      <c r="F1954" s="221"/>
    </row>
    <row r="1955" spans="1:6" ht="15">
      <c r="A1955" s="225" t="s">
        <v>3093</v>
      </c>
      <c r="B1955" s="223" t="s">
        <v>3094</v>
      </c>
      <c r="C1955" s="220" t="s">
        <v>6583</v>
      </c>
      <c r="D1955" s="221">
        <v>39.59</v>
      </c>
      <c r="E1955" s="221">
        <v>62.12</v>
      </c>
      <c r="F1955" s="221">
        <v>101.71</v>
      </c>
    </row>
    <row r="1956" spans="1:6" ht="15">
      <c r="A1956" s="225" t="s">
        <v>3095</v>
      </c>
      <c r="B1956" s="223" t="s">
        <v>3096</v>
      </c>
      <c r="C1956" s="220" t="s">
        <v>6583</v>
      </c>
      <c r="D1956" s="221">
        <v>81.13</v>
      </c>
      <c r="E1956" s="221">
        <v>86.75</v>
      </c>
      <c r="F1956" s="221">
        <v>167.88</v>
      </c>
    </row>
    <row r="1957" spans="1:6" ht="15">
      <c r="A1957" s="225" t="s">
        <v>3097</v>
      </c>
      <c r="B1957" s="223" t="s">
        <v>3098</v>
      </c>
      <c r="C1957" s="220" t="s">
        <v>6583</v>
      </c>
      <c r="D1957" s="221">
        <v>143.86</v>
      </c>
      <c r="E1957" s="221">
        <v>111.37</v>
      </c>
      <c r="F1957" s="221">
        <v>255.23</v>
      </c>
    </row>
    <row r="1958" spans="1:6" ht="15">
      <c r="A1958" s="225" t="s">
        <v>3099</v>
      </c>
      <c r="B1958" s="223" t="s">
        <v>3100</v>
      </c>
      <c r="C1958" s="220" t="s">
        <v>6583</v>
      </c>
      <c r="D1958" s="221">
        <v>410.54</v>
      </c>
      <c r="E1958" s="221">
        <v>138.19</v>
      </c>
      <c r="F1958" s="221">
        <v>548.73</v>
      </c>
    </row>
    <row r="1959" spans="1:6" ht="15">
      <c r="A1959" s="225" t="s">
        <v>3101</v>
      </c>
      <c r="B1959" s="223" t="s">
        <v>3102</v>
      </c>
      <c r="C1959" s="220" t="s">
        <v>6583</v>
      </c>
      <c r="D1959" s="221">
        <v>842.32</v>
      </c>
      <c r="E1959" s="221">
        <v>185.26</v>
      </c>
      <c r="F1959" s="221">
        <v>1027.58</v>
      </c>
    </row>
    <row r="1960" spans="1:6" ht="15">
      <c r="A1960" s="225" t="s">
        <v>3103</v>
      </c>
      <c r="B1960" s="223" t="s">
        <v>7897</v>
      </c>
      <c r="C1960" s="220"/>
      <c r="D1960" s="221"/>
      <c r="E1960" s="221"/>
      <c r="F1960" s="221"/>
    </row>
    <row r="1961" spans="1:6" ht="15">
      <c r="A1961" s="225" t="s">
        <v>3104</v>
      </c>
      <c r="B1961" s="223" t="s">
        <v>3105</v>
      </c>
      <c r="C1961" s="220" t="s">
        <v>6583</v>
      </c>
      <c r="D1961" s="221">
        <v>73.96</v>
      </c>
      <c r="E1961" s="221">
        <v>54.59</v>
      </c>
      <c r="F1961" s="221">
        <v>128.55</v>
      </c>
    </row>
    <row r="1962" spans="1:6" ht="15">
      <c r="A1962" s="225" t="s">
        <v>3106</v>
      </c>
      <c r="B1962" s="223" t="s">
        <v>3107</v>
      </c>
      <c r="C1962" s="220" t="s">
        <v>6583</v>
      </c>
      <c r="D1962" s="221">
        <v>166.99</v>
      </c>
      <c r="E1962" s="221">
        <v>72.78</v>
      </c>
      <c r="F1962" s="221">
        <v>239.77</v>
      </c>
    </row>
    <row r="1963" spans="1:6" ht="15">
      <c r="A1963" s="225" t="s">
        <v>3108</v>
      </c>
      <c r="B1963" s="223" t="s">
        <v>3109</v>
      </c>
      <c r="C1963" s="220" t="s">
        <v>6583</v>
      </c>
      <c r="D1963" s="221">
        <v>262.29</v>
      </c>
      <c r="E1963" s="221">
        <v>90.98</v>
      </c>
      <c r="F1963" s="221">
        <v>353.27</v>
      </c>
    </row>
    <row r="1964" spans="1:6" ht="15">
      <c r="A1964" s="225" t="s">
        <v>3110</v>
      </c>
      <c r="B1964" s="223" t="s">
        <v>3111</v>
      </c>
      <c r="C1964" s="220" t="s">
        <v>6583</v>
      </c>
      <c r="D1964" s="221">
        <v>418.29</v>
      </c>
      <c r="E1964" s="221">
        <v>109.17</v>
      </c>
      <c r="F1964" s="221">
        <v>527.46</v>
      </c>
    </row>
    <row r="1965" spans="1:6" ht="15">
      <c r="A1965" s="225" t="s">
        <v>3112</v>
      </c>
      <c r="B1965" s="223" t="s">
        <v>7898</v>
      </c>
      <c r="C1965" s="220"/>
      <c r="D1965" s="221"/>
      <c r="E1965" s="221"/>
      <c r="F1965" s="221"/>
    </row>
    <row r="1966" spans="1:6" ht="27.75">
      <c r="A1966" s="225" t="s">
        <v>3113</v>
      </c>
      <c r="B1966" s="223" t="s">
        <v>3114</v>
      </c>
      <c r="C1966" s="220" t="s">
        <v>6583</v>
      </c>
      <c r="D1966" s="221">
        <v>490.2</v>
      </c>
      <c r="E1966" s="221">
        <v>108.06</v>
      </c>
      <c r="F1966" s="221">
        <v>598.26</v>
      </c>
    </row>
    <row r="1967" spans="1:6" ht="27.75">
      <c r="A1967" s="225" t="s">
        <v>3115</v>
      </c>
      <c r="B1967" s="223" t="s">
        <v>3116</v>
      </c>
      <c r="C1967" s="220" t="s">
        <v>6583</v>
      </c>
      <c r="D1967" s="221">
        <v>483.52</v>
      </c>
      <c r="E1967" s="221">
        <v>108.06</v>
      </c>
      <c r="F1967" s="221">
        <v>591.58</v>
      </c>
    </row>
    <row r="1968" spans="1:6" ht="27.75">
      <c r="A1968" s="225" t="s">
        <v>3117</v>
      </c>
      <c r="B1968" s="223" t="s">
        <v>3118</v>
      </c>
      <c r="C1968" s="220" t="s">
        <v>6583</v>
      </c>
      <c r="D1968" s="221">
        <v>605.38</v>
      </c>
      <c r="E1968" s="221">
        <v>135.08</v>
      </c>
      <c r="F1968" s="221">
        <v>740.46</v>
      </c>
    </row>
    <row r="1969" spans="1:6" ht="27.75">
      <c r="A1969" s="225" t="s">
        <v>3119</v>
      </c>
      <c r="B1969" s="223" t="s">
        <v>3120</v>
      </c>
      <c r="C1969" s="220" t="s">
        <v>6583</v>
      </c>
      <c r="D1969" s="221">
        <v>637.23</v>
      </c>
      <c r="E1969" s="221">
        <v>135.08</v>
      </c>
      <c r="F1969" s="221">
        <v>772.31</v>
      </c>
    </row>
    <row r="1970" spans="1:6" ht="27.75">
      <c r="A1970" s="225" t="s">
        <v>3121</v>
      </c>
      <c r="B1970" s="223" t="s">
        <v>3122</v>
      </c>
      <c r="C1970" s="220" t="s">
        <v>6583</v>
      </c>
      <c r="D1970" s="221">
        <v>1117.03</v>
      </c>
      <c r="E1970" s="221">
        <v>162.09</v>
      </c>
      <c r="F1970" s="221">
        <v>1279.12</v>
      </c>
    </row>
    <row r="1971" spans="1:6" ht="27.75">
      <c r="A1971" s="225" t="s">
        <v>3123</v>
      </c>
      <c r="B1971" s="223" t="s">
        <v>3124</v>
      </c>
      <c r="C1971" s="220" t="s">
        <v>6583</v>
      </c>
      <c r="D1971" s="221">
        <v>1382.07</v>
      </c>
      <c r="E1971" s="221">
        <v>162.09</v>
      </c>
      <c r="F1971" s="221">
        <v>1544.16</v>
      </c>
    </row>
    <row r="1972" spans="1:6" ht="15">
      <c r="A1972" s="225" t="s">
        <v>3125</v>
      </c>
      <c r="B1972" s="223" t="s">
        <v>7899</v>
      </c>
      <c r="C1972" s="220"/>
      <c r="D1972" s="221"/>
      <c r="E1972" s="221"/>
      <c r="F1972" s="221"/>
    </row>
    <row r="1973" spans="1:6" ht="27.75">
      <c r="A1973" s="225" t="s">
        <v>3126</v>
      </c>
      <c r="B1973" s="223" t="s">
        <v>3127</v>
      </c>
      <c r="C1973" s="220" t="s">
        <v>6583</v>
      </c>
      <c r="D1973" s="221">
        <v>562.89</v>
      </c>
      <c r="E1973" s="221">
        <v>81.05</v>
      </c>
      <c r="F1973" s="221">
        <v>643.94</v>
      </c>
    </row>
    <row r="1974" spans="1:6" ht="27.75">
      <c r="A1974" s="225" t="s">
        <v>3128</v>
      </c>
      <c r="B1974" s="223" t="s">
        <v>3129</v>
      </c>
      <c r="C1974" s="220" t="s">
        <v>6583</v>
      </c>
      <c r="D1974" s="221">
        <v>651.68</v>
      </c>
      <c r="E1974" s="221">
        <v>81.05</v>
      </c>
      <c r="F1974" s="221">
        <v>732.73</v>
      </c>
    </row>
    <row r="1975" spans="1:6" ht="27.75">
      <c r="A1975" s="225" t="s">
        <v>3130</v>
      </c>
      <c r="B1975" s="223" t="s">
        <v>3131</v>
      </c>
      <c r="C1975" s="220" t="s">
        <v>6583</v>
      </c>
      <c r="D1975" s="221">
        <v>752.69</v>
      </c>
      <c r="E1975" s="221">
        <v>108.06</v>
      </c>
      <c r="F1975" s="221">
        <v>860.75</v>
      </c>
    </row>
    <row r="1976" spans="1:6" ht="27.75">
      <c r="A1976" s="225" t="s">
        <v>3132</v>
      </c>
      <c r="B1976" s="223" t="s">
        <v>3133</v>
      </c>
      <c r="C1976" s="220" t="s">
        <v>6583</v>
      </c>
      <c r="D1976" s="221">
        <v>811.99</v>
      </c>
      <c r="E1976" s="221">
        <v>108.06</v>
      </c>
      <c r="F1976" s="221">
        <v>920.05</v>
      </c>
    </row>
    <row r="1977" spans="1:6" ht="27.75">
      <c r="A1977" s="225" t="s">
        <v>3134</v>
      </c>
      <c r="B1977" s="223" t="s">
        <v>3135</v>
      </c>
      <c r="C1977" s="220" t="s">
        <v>6583</v>
      </c>
      <c r="D1977" s="221">
        <v>1165.2</v>
      </c>
      <c r="E1977" s="221">
        <v>135.08</v>
      </c>
      <c r="F1977" s="221">
        <v>1300.28</v>
      </c>
    </row>
    <row r="1978" spans="1:6" ht="27.75">
      <c r="A1978" s="225" t="s">
        <v>3136</v>
      </c>
      <c r="B1978" s="223" t="s">
        <v>3137</v>
      </c>
      <c r="C1978" s="220" t="s">
        <v>6583</v>
      </c>
      <c r="D1978" s="221">
        <v>1794.74</v>
      </c>
      <c r="E1978" s="221">
        <v>135.08</v>
      </c>
      <c r="F1978" s="221">
        <v>1929.82</v>
      </c>
    </row>
    <row r="1979" spans="1:6" ht="15">
      <c r="A1979" s="225" t="s">
        <v>3138</v>
      </c>
      <c r="B1979" s="223" t="s">
        <v>7900</v>
      </c>
      <c r="C1979" s="220"/>
      <c r="D1979" s="221"/>
      <c r="E1979" s="221"/>
      <c r="F1979" s="221"/>
    </row>
    <row r="1980" spans="1:6" ht="15">
      <c r="A1980" s="225" t="s">
        <v>7901</v>
      </c>
      <c r="B1980" s="223" t="s">
        <v>7902</v>
      </c>
      <c r="C1980" s="220" t="s">
        <v>7543</v>
      </c>
      <c r="D1980" s="221">
        <v>4395.21</v>
      </c>
      <c r="E1980" s="221">
        <v>96.8</v>
      </c>
      <c r="F1980" s="221">
        <v>4492.01</v>
      </c>
    </row>
    <row r="1981" spans="1:6" ht="15">
      <c r="A1981" s="225" t="s">
        <v>3139</v>
      </c>
      <c r="B1981" s="223" t="s">
        <v>7903</v>
      </c>
      <c r="C1981" s="220"/>
      <c r="D1981" s="221"/>
      <c r="E1981" s="221"/>
      <c r="F1981" s="221"/>
    </row>
    <row r="1982" spans="1:6" ht="15">
      <c r="A1982" s="225" t="s">
        <v>3140</v>
      </c>
      <c r="B1982" s="223" t="s">
        <v>3141</v>
      </c>
      <c r="C1982" s="220" t="s">
        <v>7581</v>
      </c>
      <c r="D1982" s="221">
        <v>108.79</v>
      </c>
      <c r="E1982" s="221">
        <v>6.56</v>
      </c>
      <c r="F1982" s="221">
        <v>115.35</v>
      </c>
    </row>
    <row r="1983" spans="1:6" ht="15">
      <c r="A1983" s="225" t="s">
        <v>3142</v>
      </c>
      <c r="B1983" s="223" t="s">
        <v>7904</v>
      </c>
      <c r="C1983" s="220"/>
      <c r="D1983" s="221"/>
      <c r="E1983" s="221"/>
      <c r="F1983" s="221"/>
    </row>
    <row r="1984" spans="1:6" ht="15">
      <c r="A1984" s="225" t="s">
        <v>3143</v>
      </c>
      <c r="B1984" s="223" t="s">
        <v>3144</v>
      </c>
      <c r="C1984" s="220" t="s">
        <v>6583</v>
      </c>
      <c r="D1984" s="221">
        <v>26.61</v>
      </c>
      <c r="E1984" s="221">
        <v>10.92</v>
      </c>
      <c r="F1984" s="221">
        <v>37.53</v>
      </c>
    </row>
    <row r="1985" spans="1:6" ht="15">
      <c r="A1985" s="225" t="s">
        <v>3145</v>
      </c>
      <c r="B1985" s="223" t="s">
        <v>3146</v>
      </c>
      <c r="C1985" s="220" t="s">
        <v>6583</v>
      </c>
      <c r="D1985" s="221">
        <v>43.49</v>
      </c>
      <c r="E1985" s="221">
        <v>18.2</v>
      </c>
      <c r="F1985" s="221">
        <v>61.69</v>
      </c>
    </row>
    <row r="1986" spans="1:6" ht="15">
      <c r="A1986" s="225" t="s">
        <v>3147</v>
      </c>
      <c r="B1986" s="223" t="s">
        <v>3148</v>
      </c>
      <c r="C1986" s="220" t="s">
        <v>6583</v>
      </c>
      <c r="D1986" s="221">
        <v>51.57</v>
      </c>
      <c r="E1986" s="221">
        <v>36.39</v>
      </c>
      <c r="F1986" s="221">
        <v>87.96</v>
      </c>
    </row>
    <row r="1987" spans="1:6" ht="15">
      <c r="A1987" s="225" t="s">
        <v>3149</v>
      </c>
      <c r="B1987" s="223" t="s">
        <v>3150</v>
      </c>
      <c r="C1987" s="220" t="s">
        <v>6583</v>
      </c>
      <c r="D1987" s="221">
        <v>164.69</v>
      </c>
      <c r="E1987" s="221">
        <v>36.39</v>
      </c>
      <c r="F1987" s="221">
        <v>201.08</v>
      </c>
    </row>
    <row r="1988" spans="1:6" ht="15">
      <c r="A1988" s="225" t="s">
        <v>3151</v>
      </c>
      <c r="B1988" s="223" t="s">
        <v>3152</v>
      </c>
      <c r="C1988" s="220" t="s">
        <v>6583</v>
      </c>
      <c r="D1988" s="221">
        <v>234.11</v>
      </c>
      <c r="E1988" s="221">
        <v>36.39</v>
      </c>
      <c r="F1988" s="221">
        <v>270.5</v>
      </c>
    </row>
    <row r="1989" spans="1:6" ht="15">
      <c r="A1989" s="225" t="s">
        <v>3153</v>
      </c>
      <c r="B1989" s="223" t="s">
        <v>3154</v>
      </c>
      <c r="C1989" s="220" t="s">
        <v>6583</v>
      </c>
      <c r="D1989" s="221">
        <v>853.21</v>
      </c>
      <c r="E1989" s="221">
        <v>43.66</v>
      </c>
      <c r="F1989" s="221">
        <v>896.87</v>
      </c>
    </row>
    <row r="1990" spans="1:6" ht="15">
      <c r="A1990" s="225" t="s">
        <v>3155</v>
      </c>
      <c r="B1990" s="223" t="s">
        <v>3156</v>
      </c>
      <c r="C1990" s="220" t="s">
        <v>6583</v>
      </c>
      <c r="D1990" s="221">
        <v>323.39</v>
      </c>
      <c r="E1990" s="221">
        <v>43.66</v>
      </c>
      <c r="F1990" s="221">
        <v>367.05</v>
      </c>
    </row>
    <row r="1991" spans="1:6" ht="15">
      <c r="A1991" s="225" t="s">
        <v>3157</v>
      </c>
      <c r="B1991" s="223" t="s">
        <v>7905</v>
      </c>
      <c r="C1991" s="220"/>
      <c r="D1991" s="221"/>
      <c r="E1991" s="221"/>
      <c r="F1991" s="221"/>
    </row>
    <row r="1992" spans="1:6" ht="15">
      <c r="A1992" s="225" t="s">
        <v>3158</v>
      </c>
      <c r="B1992" s="223" t="s">
        <v>3159</v>
      </c>
      <c r="C1992" s="220" t="s">
        <v>6583</v>
      </c>
      <c r="D1992" s="221">
        <v>22.85</v>
      </c>
      <c r="E1992" s="221">
        <v>7.27</v>
      </c>
      <c r="F1992" s="221">
        <v>30.12</v>
      </c>
    </row>
    <row r="1993" spans="1:6" ht="15">
      <c r="A1993" s="225" t="s">
        <v>3160</v>
      </c>
      <c r="B1993" s="223" t="s">
        <v>3161</v>
      </c>
      <c r="C1993" s="220" t="s">
        <v>6583</v>
      </c>
      <c r="D1993" s="221">
        <v>55.94</v>
      </c>
      <c r="E1993" s="221">
        <v>7.27</v>
      </c>
      <c r="F1993" s="221">
        <v>63.21</v>
      </c>
    </row>
    <row r="1994" spans="1:6" ht="15">
      <c r="A1994" s="225" t="s">
        <v>3162</v>
      </c>
      <c r="B1994" s="223" t="s">
        <v>3163</v>
      </c>
      <c r="C1994" s="220" t="s">
        <v>6583</v>
      </c>
      <c r="D1994" s="221">
        <v>76.02</v>
      </c>
      <c r="E1994" s="221">
        <v>7.27</v>
      </c>
      <c r="F1994" s="221">
        <v>83.29</v>
      </c>
    </row>
    <row r="1995" spans="1:6" ht="15">
      <c r="A1995" s="225" t="s">
        <v>3164</v>
      </c>
      <c r="B1995" s="223" t="s">
        <v>3165</v>
      </c>
      <c r="C1995" s="220" t="s">
        <v>6583</v>
      </c>
      <c r="D1995" s="221">
        <v>110.92</v>
      </c>
      <c r="E1995" s="221">
        <v>7.27</v>
      </c>
      <c r="F1995" s="221">
        <v>118.19</v>
      </c>
    </row>
    <row r="1996" spans="1:6" ht="15">
      <c r="A1996" s="225" t="s">
        <v>3166</v>
      </c>
      <c r="B1996" s="223" t="s">
        <v>3167</v>
      </c>
      <c r="C1996" s="220" t="s">
        <v>6583</v>
      </c>
      <c r="D1996" s="221">
        <v>147.26</v>
      </c>
      <c r="E1996" s="221">
        <v>7.27</v>
      </c>
      <c r="F1996" s="221">
        <v>154.53</v>
      </c>
    </row>
    <row r="1997" spans="1:6" ht="15">
      <c r="A1997" s="225" t="s">
        <v>3168</v>
      </c>
      <c r="B1997" s="223" t="s">
        <v>3169</v>
      </c>
      <c r="C1997" s="220" t="s">
        <v>6583</v>
      </c>
      <c r="D1997" s="221">
        <v>309.34</v>
      </c>
      <c r="E1997" s="221">
        <v>7.27</v>
      </c>
      <c r="F1997" s="221">
        <v>316.61</v>
      </c>
    </row>
    <row r="1998" spans="1:6" ht="15">
      <c r="A1998" s="225" t="s">
        <v>3170</v>
      </c>
      <c r="B1998" s="223" t="s">
        <v>7343</v>
      </c>
      <c r="C1998" s="220" t="s">
        <v>6583</v>
      </c>
      <c r="D1998" s="221">
        <v>7.42</v>
      </c>
      <c r="E1998" s="221">
        <v>7.27</v>
      </c>
      <c r="F1998" s="221">
        <v>14.69</v>
      </c>
    </row>
    <row r="1999" spans="1:6" ht="15">
      <c r="A1999" s="225" t="s">
        <v>3171</v>
      </c>
      <c r="B1999" s="223" t="s">
        <v>7344</v>
      </c>
      <c r="C1999" s="220" t="s">
        <v>6583</v>
      </c>
      <c r="D1999" s="221">
        <v>8.94</v>
      </c>
      <c r="E1999" s="221">
        <v>7.27</v>
      </c>
      <c r="F1999" s="221">
        <v>16.21</v>
      </c>
    </row>
    <row r="2000" spans="1:6" ht="15">
      <c r="A2000" s="225" t="s">
        <v>3172</v>
      </c>
      <c r="B2000" s="223" t="s">
        <v>3173</v>
      </c>
      <c r="C2000" s="220" t="s">
        <v>6583</v>
      </c>
      <c r="D2000" s="221">
        <v>35.35</v>
      </c>
      <c r="E2000" s="221">
        <v>1.82</v>
      </c>
      <c r="F2000" s="221">
        <v>37.17</v>
      </c>
    </row>
    <row r="2001" spans="1:6" ht="15">
      <c r="A2001" s="225" t="s">
        <v>3174</v>
      </c>
      <c r="B2001" s="223" t="s">
        <v>7906</v>
      </c>
      <c r="C2001" s="220"/>
      <c r="D2001" s="221"/>
      <c r="E2001" s="221"/>
      <c r="F2001" s="221"/>
    </row>
    <row r="2002" spans="1:6" ht="15">
      <c r="A2002" s="225" t="s">
        <v>3175</v>
      </c>
      <c r="B2002" s="223" t="s">
        <v>3176</v>
      </c>
      <c r="C2002" s="220" t="s">
        <v>6583</v>
      </c>
      <c r="D2002" s="221">
        <v>14960.04</v>
      </c>
      <c r="E2002" s="221">
        <v>227.66</v>
      </c>
      <c r="F2002" s="221">
        <v>15187.7</v>
      </c>
    </row>
    <row r="2003" spans="1:6" ht="15">
      <c r="A2003" s="225" t="s">
        <v>3177</v>
      </c>
      <c r="B2003" s="223" t="s">
        <v>3178</v>
      </c>
      <c r="C2003" s="220" t="s">
        <v>6583</v>
      </c>
      <c r="D2003" s="221">
        <v>29943.14</v>
      </c>
      <c r="E2003" s="221">
        <v>203.64</v>
      </c>
      <c r="F2003" s="221">
        <v>30146.78</v>
      </c>
    </row>
    <row r="2004" spans="1:6" ht="27.75">
      <c r="A2004" s="225" t="s">
        <v>3179</v>
      </c>
      <c r="B2004" s="223" t="s">
        <v>3180</v>
      </c>
      <c r="C2004" s="220" t="s">
        <v>7553</v>
      </c>
      <c r="D2004" s="221">
        <v>31780.87</v>
      </c>
      <c r="E2004" s="221">
        <v>300.99</v>
      </c>
      <c r="F2004" s="221">
        <v>32081.86</v>
      </c>
    </row>
    <row r="2005" spans="1:6" ht="15">
      <c r="A2005" s="225" t="s">
        <v>3181</v>
      </c>
      <c r="B2005" s="223" t="s">
        <v>3182</v>
      </c>
      <c r="C2005" s="220" t="s">
        <v>6583</v>
      </c>
      <c r="D2005" s="221">
        <v>68033.67</v>
      </c>
      <c r="E2005" s="221">
        <v>36.39</v>
      </c>
      <c r="F2005" s="221">
        <v>68070.06</v>
      </c>
    </row>
    <row r="2006" spans="1:6" ht="15">
      <c r="A2006" s="225" t="s">
        <v>3183</v>
      </c>
      <c r="B2006" s="223" t="s">
        <v>3184</v>
      </c>
      <c r="C2006" s="220" t="s">
        <v>6583</v>
      </c>
      <c r="D2006" s="221">
        <v>120551.52</v>
      </c>
      <c r="E2006" s="221">
        <v>36.39</v>
      </c>
      <c r="F2006" s="221">
        <v>120587.91</v>
      </c>
    </row>
    <row r="2007" spans="1:6" ht="15">
      <c r="A2007" s="225" t="s">
        <v>3185</v>
      </c>
      <c r="B2007" s="223" t="s">
        <v>3186</v>
      </c>
      <c r="C2007" s="220" t="s">
        <v>6583</v>
      </c>
      <c r="D2007" s="221">
        <v>17.32</v>
      </c>
      <c r="E2007" s="221">
        <v>10.92</v>
      </c>
      <c r="F2007" s="221">
        <v>28.24</v>
      </c>
    </row>
    <row r="2008" spans="1:6" ht="15">
      <c r="A2008" s="225" t="s">
        <v>3187</v>
      </c>
      <c r="B2008" s="223" t="s">
        <v>3188</v>
      </c>
      <c r="C2008" s="220" t="s">
        <v>6583</v>
      </c>
      <c r="D2008" s="221">
        <v>30.72</v>
      </c>
      <c r="E2008" s="221">
        <v>10.92</v>
      </c>
      <c r="F2008" s="221">
        <v>41.64</v>
      </c>
    </row>
    <row r="2009" spans="1:6" ht="15">
      <c r="A2009" s="225" t="s">
        <v>3189</v>
      </c>
      <c r="B2009" s="223" t="s">
        <v>3190</v>
      </c>
      <c r="C2009" s="220" t="s">
        <v>6583</v>
      </c>
      <c r="D2009" s="221">
        <v>102.21</v>
      </c>
      <c r="E2009" s="221">
        <v>21.83</v>
      </c>
      <c r="F2009" s="221">
        <v>124.04</v>
      </c>
    </row>
    <row r="2010" spans="1:6" ht="15">
      <c r="A2010" s="225" t="s">
        <v>3191</v>
      </c>
      <c r="B2010" s="223" t="s">
        <v>3192</v>
      </c>
      <c r="C2010" s="220" t="s">
        <v>6583</v>
      </c>
      <c r="D2010" s="221">
        <v>150.22</v>
      </c>
      <c r="E2010" s="221">
        <v>21.83</v>
      </c>
      <c r="F2010" s="221">
        <v>172.05</v>
      </c>
    </row>
    <row r="2011" spans="1:6" ht="15">
      <c r="A2011" s="225" t="s">
        <v>3193</v>
      </c>
      <c r="B2011" s="223" t="s">
        <v>3194</v>
      </c>
      <c r="C2011" s="220" t="s">
        <v>6583</v>
      </c>
      <c r="D2011" s="221">
        <v>123.97</v>
      </c>
      <c r="E2011" s="221">
        <v>32.75</v>
      </c>
      <c r="F2011" s="221">
        <v>156.72</v>
      </c>
    </row>
    <row r="2012" spans="1:6" ht="15">
      <c r="A2012" s="225" t="s">
        <v>3195</v>
      </c>
      <c r="B2012" s="223" t="s">
        <v>3196</v>
      </c>
      <c r="C2012" s="220" t="s">
        <v>6583</v>
      </c>
      <c r="D2012" s="221">
        <v>128.04</v>
      </c>
      <c r="E2012" s="221">
        <v>32.75</v>
      </c>
      <c r="F2012" s="221">
        <v>160.79</v>
      </c>
    </row>
    <row r="2013" spans="1:6" ht="27.75">
      <c r="A2013" s="225" t="s">
        <v>3197</v>
      </c>
      <c r="B2013" s="223" t="s">
        <v>3198</v>
      </c>
      <c r="C2013" s="220" t="s">
        <v>6583</v>
      </c>
      <c r="D2013" s="221">
        <v>440.85</v>
      </c>
      <c r="E2013" s="221">
        <v>36.39</v>
      </c>
      <c r="F2013" s="221">
        <v>477.24</v>
      </c>
    </row>
    <row r="2014" spans="1:6" ht="27.75">
      <c r="A2014" s="225" t="s">
        <v>3199</v>
      </c>
      <c r="B2014" s="223" t="s">
        <v>3200</v>
      </c>
      <c r="C2014" s="220" t="s">
        <v>6583</v>
      </c>
      <c r="D2014" s="221">
        <v>630.64</v>
      </c>
      <c r="E2014" s="221">
        <v>36.39</v>
      </c>
      <c r="F2014" s="221">
        <v>667.03</v>
      </c>
    </row>
    <row r="2015" spans="1:6" ht="27.75">
      <c r="A2015" s="225" t="s">
        <v>3201</v>
      </c>
      <c r="B2015" s="223" t="s">
        <v>3202</v>
      </c>
      <c r="C2015" s="220" t="s">
        <v>6583</v>
      </c>
      <c r="D2015" s="221">
        <v>2575.01</v>
      </c>
      <c r="E2015" s="221">
        <v>72.78</v>
      </c>
      <c r="F2015" s="221">
        <v>2647.79</v>
      </c>
    </row>
    <row r="2016" spans="1:6" ht="27.75">
      <c r="A2016" s="225" t="s">
        <v>3203</v>
      </c>
      <c r="B2016" s="223" t="s">
        <v>3204</v>
      </c>
      <c r="C2016" s="220" t="s">
        <v>6583</v>
      </c>
      <c r="D2016" s="221">
        <v>4068.48</v>
      </c>
      <c r="E2016" s="221">
        <v>72.78</v>
      </c>
      <c r="F2016" s="221">
        <v>4141.26</v>
      </c>
    </row>
    <row r="2017" spans="1:6" ht="27.75">
      <c r="A2017" s="225" t="s">
        <v>3205</v>
      </c>
      <c r="B2017" s="223" t="s">
        <v>3206</v>
      </c>
      <c r="C2017" s="220" t="s">
        <v>6583</v>
      </c>
      <c r="D2017" s="221">
        <v>6693.2</v>
      </c>
      <c r="E2017" s="221">
        <v>72.78</v>
      </c>
      <c r="F2017" s="221">
        <v>6765.98</v>
      </c>
    </row>
    <row r="2018" spans="1:6" ht="27.75">
      <c r="A2018" s="225" t="s">
        <v>3207</v>
      </c>
      <c r="B2018" s="223" t="s">
        <v>3208</v>
      </c>
      <c r="C2018" s="220" t="s">
        <v>6583</v>
      </c>
      <c r="D2018" s="221">
        <v>10123.94</v>
      </c>
      <c r="E2018" s="221">
        <v>72.78</v>
      </c>
      <c r="F2018" s="221">
        <v>10196.72</v>
      </c>
    </row>
    <row r="2019" spans="1:6" ht="27.75">
      <c r="A2019" s="225" t="s">
        <v>3209</v>
      </c>
      <c r="B2019" s="223" t="s">
        <v>3210</v>
      </c>
      <c r="C2019" s="220" t="s">
        <v>6583</v>
      </c>
      <c r="D2019" s="221">
        <v>11224.29</v>
      </c>
      <c r="E2019" s="221">
        <v>72.78</v>
      </c>
      <c r="F2019" s="221">
        <v>11297.07</v>
      </c>
    </row>
    <row r="2020" spans="1:6" ht="27.75">
      <c r="A2020" s="225" t="s">
        <v>3211</v>
      </c>
      <c r="B2020" s="223" t="s">
        <v>3212</v>
      </c>
      <c r="C2020" s="220" t="s">
        <v>6583</v>
      </c>
      <c r="D2020" s="221">
        <v>16065.81</v>
      </c>
      <c r="E2020" s="221">
        <v>72.78</v>
      </c>
      <c r="F2020" s="221">
        <v>16138.59</v>
      </c>
    </row>
    <row r="2021" spans="1:6" ht="15">
      <c r="A2021" s="225" t="s">
        <v>3213</v>
      </c>
      <c r="B2021" s="223" t="s">
        <v>3214</v>
      </c>
      <c r="C2021" s="220" t="s">
        <v>6583</v>
      </c>
      <c r="D2021" s="221">
        <v>12.1</v>
      </c>
      <c r="E2021" s="221">
        <v>7.27</v>
      </c>
      <c r="F2021" s="221">
        <v>19.37</v>
      </c>
    </row>
    <row r="2022" spans="1:6" ht="15">
      <c r="A2022" s="225" t="s">
        <v>3215</v>
      </c>
      <c r="B2022" s="223" t="s">
        <v>3216</v>
      </c>
      <c r="C2022" s="220" t="s">
        <v>6583</v>
      </c>
      <c r="D2022" s="221">
        <v>15.1</v>
      </c>
      <c r="E2022" s="221">
        <v>7.27</v>
      </c>
      <c r="F2022" s="221">
        <v>22.37</v>
      </c>
    </row>
    <row r="2023" spans="1:6" ht="15">
      <c r="A2023" s="225" t="s">
        <v>3217</v>
      </c>
      <c r="B2023" s="223" t="s">
        <v>3218</v>
      </c>
      <c r="C2023" s="220" t="s">
        <v>6583</v>
      </c>
      <c r="D2023" s="221">
        <v>46.34</v>
      </c>
      <c r="E2023" s="221">
        <v>7.27</v>
      </c>
      <c r="F2023" s="221">
        <v>53.61</v>
      </c>
    </row>
    <row r="2024" spans="1:6" ht="15">
      <c r="A2024" s="225" t="s">
        <v>3219</v>
      </c>
      <c r="B2024" s="223" t="s">
        <v>3220</v>
      </c>
      <c r="C2024" s="220" t="s">
        <v>6583</v>
      </c>
      <c r="D2024" s="221">
        <v>48.83</v>
      </c>
      <c r="E2024" s="221">
        <v>7.27</v>
      </c>
      <c r="F2024" s="221">
        <v>56.1</v>
      </c>
    </row>
    <row r="2025" spans="1:6" ht="15">
      <c r="A2025" s="225" t="s">
        <v>3221</v>
      </c>
      <c r="B2025" s="223" t="s">
        <v>3222</v>
      </c>
      <c r="C2025" s="220" t="s">
        <v>6583</v>
      </c>
      <c r="D2025" s="221">
        <v>54.14</v>
      </c>
      <c r="E2025" s="221">
        <v>7.27</v>
      </c>
      <c r="F2025" s="221">
        <v>61.41</v>
      </c>
    </row>
    <row r="2026" spans="1:6" ht="15">
      <c r="A2026" s="225" t="s">
        <v>3223</v>
      </c>
      <c r="B2026" s="223" t="s">
        <v>3224</v>
      </c>
      <c r="C2026" s="220" t="s">
        <v>6583</v>
      </c>
      <c r="D2026" s="221">
        <v>142.03</v>
      </c>
      <c r="E2026" s="221">
        <v>7.27</v>
      </c>
      <c r="F2026" s="221">
        <v>149.3</v>
      </c>
    </row>
    <row r="2027" spans="1:6" ht="15">
      <c r="A2027" s="225" t="s">
        <v>3225</v>
      </c>
      <c r="B2027" s="223" t="s">
        <v>3226</v>
      </c>
      <c r="C2027" s="220" t="s">
        <v>6583</v>
      </c>
      <c r="D2027" s="221">
        <v>65.99</v>
      </c>
      <c r="E2027" s="221">
        <v>7.27</v>
      </c>
      <c r="F2027" s="221">
        <v>73.26</v>
      </c>
    </row>
    <row r="2028" spans="1:6" ht="15">
      <c r="A2028" s="225" t="s">
        <v>3227</v>
      </c>
      <c r="B2028" s="223" t="s">
        <v>3228</v>
      </c>
      <c r="C2028" s="220" t="s">
        <v>6583</v>
      </c>
      <c r="D2028" s="221">
        <v>67.19</v>
      </c>
      <c r="E2028" s="221">
        <v>7.27</v>
      </c>
      <c r="F2028" s="221">
        <v>74.46</v>
      </c>
    </row>
    <row r="2029" spans="1:6" ht="15">
      <c r="A2029" s="225" t="s">
        <v>3229</v>
      </c>
      <c r="B2029" s="223" t="s">
        <v>3230</v>
      </c>
      <c r="C2029" s="220" t="s">
        <v>6583</v>
      </c>
      <c r="D2029" s="221">
        <v>76.56</v>
      </c>
      <c r="E2029" s="221">
        <v>7.27</v>
      </c>
      <c r="F2029" s="221">
        <v>83.83</v>
      </c>
    </row>
    <row r="2030" spans="1:6" ht="15">
      <c r="A2030" s="225" t="s">
        <v>3231</v>
      </c>
      <c r="B2030" s="223" t="s">
        <v>3232</v>
      </c>
      <c r="C2030" s="220" t="s">
        <v>6583</v>
      </c>
      <c r="D2030" s="221">
        <v>1582.62</v>
      </c>
      <c r="E2030" s="221">
        <v>7.27</v>
      </c>
      <c r="F2030" s="221">
        <v>1589.89</v>
      </c>
    </row>
    <row r="2031" spans="1:6" ht="27.75">
      <c r="A2031" s="225" t="s">
        <v>3233</v>
      </c>
      <c r="B2031" s="223" t="s">
        <v>3234</v>
      </c>
      <c r="C2031" s="220" t="s">
        <v>6583</v>
      </c>
      <c r="D2031" s="221">
        <v>37851.02</v>
      </c>
      <c r="E2031" s="221">
        <v>72.78</v>
      </c>
      <c r="F2031" s="221">
        <v>37923.8</v>
      </c>
    </row>
    <row r="2032" spans="1:6" ht="27.75">
      <c r="A2032" s="225" t="s">
        <v>3235</v>
      </c>
      <c r="B2032" s="223" t="s">
        <v>3236</v>
      </c>
      <c r="C2032" s="220" t="s">
        <v>6583</v>
      </c>
      <c r="D2032" s="221">
        <v>58021.27</v>
      </c>
      <c r="E2032" s="221">
        <v>72.78</v>
      </c>
      <c r="F2032" s="221">
        <v>58094.05</v>
      </c>
    </row>
    <row r="2033" spans="1:6" ht="15">
      <c r="A2033" s="225" t="s">
        <v>3237</v>
      </c>
      <c r="B2033" s="223" t="s">
        <v>3238</v>
      </c>
      <c r="C2033" s="220" t="s">
        <v>6583</v>
      </c>
      <c r="D2033" s="221">
        <v>391308.16</v>
      </c>
      <c r="E2033" s="221">
        <v>36.39</v>
      </c>
      <c r="F2033" s="221">
        <v>391344.55</v>
      </c>
    </row>
    <row r="2034" spans="1:6" ht="15">
      <c r="A2034" s="225" t="s">
        <v>3239</v>
      </c>
      <c r="B2034" s="223" t="s">
        <v>7907</v>
      </c>
      <c r="C2034" s="220"/>
      <c r="D2034" s="221"/>
      <c r="E2034" s="221"/>
      <c r="F2034" s="221"/>
    </row>
    <row r="2035" spans="1:6" ht="15">
      <c r="A2035" s="225" t="s">
        <v>3240</v>
      </c>
      <c r="B2035" s="223" t="s">
        <v>3241</v>
      </c>
      <c r="C2035" s="220" t="s">
        <v>6583</v>
      </c>
      <c r="D2035" s="221">
        <v>3080.39</v>
      </c>
      <c r="E2035" s="221">
        <v>36.39</v>
      </c>
      <c r="F2035" s="221">
        <v>3116.78</v>
      </c>
    </row>
    <row r="2036" spans="1:6" ht="27.75">
      <c r="A2036" s="225" t="s">
        <v>3242</v>
      </c>
      <c r="B2036" s="223" t="s">
        <v>3243</v>
      </c>
      <c r="C2036" s="220" t="s">
        <v>6583</v>
      </c>
      <c r="D2036" s="221">
        <v>1719.21</v>
      </c>
      <c r="E2036" s="221">
        <v>29.12</v>
      </c>
      <c r="F2036" s="221">
        <v>1748.33</v>
      </c>
    </row>
    <row r="2037" spans="1:6" ht="27.75">
      <c r="A2037" s="225" t="s">
        <v>3244</v>
      </c>
      <c r="B2037" s="223" t="s">
        <v>3245</v>
      </c>
      <c r="C2037" s="220" t="s">
        <v>6583</v>
      </c>
      <c r="D2037" s="221">
        <v>1315.56</v>
      </c>
      <c r="E2037" s="221">
        <v>29.12</v>
      </c>
      <c r="F2037" s="221">
        <v>1344.68</v>
      </c>
    </row>
    <row r="2038" spans="1:6" ht="27.75">
      <c r="A2038" s="225" t="s">
        <v>3246</v>
      </c>
      <c r="B2038" s="223" t="s">
        <v>3247</v>
      </c>
      <c r="C2038" s="220" t="s">
        <v>6583</v>
      </c>
      <c r="D2038" s="221">
        <v>1997.25</v>
      </c>
      <c r="E2038" s="221">
        <v>36.39</v>
      </c>
      <c r="F2038" s="221">
        <v>2033.64</v>
      </c>
    </row>
    <row r="2039" spans="1:6" ht="27.75">
      <c r="A2039" s="225" t="s">
        <v>3248</v>
      </c>
      <c r="B2039" s="223" t="s">
        <v>3249</v>
      </c>
      <c r="C2039" s="220" t="s">
        <v>6583</v>
      </c>
      <c r="D2039" s="221">
        <v>2044.85</v>
      </c>
      <c r="E2039" s="221">
        <v>43.66</v>
      </c>
      <c r="F2039" s="221">
        <v>2088.51</v>
      </c>
    </row>
    <row r="2040" spans="1:6" ht="27.75">
      <c r="A2040" s="225" t="s">
        <v>3250</v>
      </c>
      <c r="B2040" s="223" t="s">
        <v>3251</v>
      </c>
      <c r="C2040" s="220" t="s">
        <v>6583</v>
      </c>
      <c r="D2040" s="221">
        <v>4526.32</v>
      </c>
      <c r="E2040" s="221">
        <v>54.59</v>
      </c>
      <c r="F2040" s="221">
        <v>4580.91</v>
      </c>
    </row>
    <row r="2041" spans="1:6" ht="27.75">
      <c r="A2041" s="225" t="s">
        <v>3252</v>
      </c>
      <c r="B2041" s="223" t="s">
        <v>3253</v>
      </c>
      <c r="C2041" s="220" t="s">
        <v>6583</v>
      </c>
      <c r="D2041" s="221">
        <v>9052.97</v>
      </c>
      <c r="E2041" s="221">
        <v>54.59</v>
      </c>
      <c r="F2041" s="221">
        <v>9107.56</v>
      </c>
    </row>
    <row r="2042" spans="1:6" ht="27.75">
      <c r="A2042" s="225" t="s">
        <v>3254</v>
      </c>
      <c r="B2042" s="223" t="s">
        <v>3255</v>
      </c>
      <c r="C2042" s="220" t="s">
        <v>6583</v>
      </c>
      <c r="D2042" s="221">
        <v>1174.33</v>
      </c>
      <c r="E2042" s="221">
        <v>29.12</v>
      </c>
      <c r="F2042" s="221">
        <v>1203.45</v>
      </c>
    </row>
    <row r="2043" spans="1:6" ht="27.75">
      <c r="A2043" s="225" t="s">
        <v>3256</v>
      </c>
      <c r="B2043" s="223" t="s">
        <v>3257</v>
      </c>
      <c r="C2043" s="220" t="s">
        <v>6583</v>
      </c>
      <c r="D2043" s="221">
        <v>1735.55</v>
      </c>
      <c r="E2043" s="221">
        <v>29.12</v>
      </c>
      <c r="F2043" s="221">
        <v>1764.67</v>
      </c>
    </row>
    <row r="2044" spans="1:6" ht="27.75">
      <c r="A2044" s="225" t="s">
        <v>3258</v>
      </c>
      <c r="B2044" s="223" t="s">
        <v>3259</v>
      </c>
      <c r="C2044" s="220" t="s">
        <v>6583</v>
      </c>
      <c r="D2044" s="221">
        <v>3656.23</v>
      </c>
      <c r="E2044" s="221">
        <v>29.12</v>
      </c>
      <c r="F2044" s="221">
        <v>3685.35</v>
      </c>
    </row>
    <row r="2045" spans="1:6" ht="27.75">
      <c r="A2045" s="225" t="s">
        <v>3260</v>
      </c>
      <c r="B2045" s="223" t="s">
        <v>3261</v>
      </c>
      <c r="C2045" s="220" t="s">
        <v>6583</v>
      </c>
      <c r="D2045" s="221">
        <v>4369.27</v>
      </c>
      <c r="E2045" s="221">
        <v>36.39</v>
      </c>
      <c r="F2045" s="221">
        <v>4405.66</v>
      </c>
    </row>
    <row r="2046" spans="1:6" ht="27.75">
      <c r="A2046" s="225" t="s">
        <v>3262</v>
      </c>
      <c r="B2046" s="223" t="s">
        <v>3263</v>
      </c>
      <c r="C2046" s="220" t="s">
        <v>6583</v>
      </c>
      <c r="D2046" s="221">
        <v>8403.25</v>
      </c>
      <c r="E2046" s="221">
        <v>43.66</v>
      </c>
      <c r="F2046" s="221">
        <v>8446.91</v>
      </c>
    </row>
    <row r="2047" spans="1:6" ht="27.75">
      <c r="A2047" s="225" t="s">
        <v>3264</v>
      </c>
      <c r="B2047" s="223" t="s">
        <v>3265</v>
      </c>
      <c r="C2047" s="220" t="s">
        <v>6583</v>
      </c>
      <c r="D2047" s="221">
        <v>307.72</v>
      </c>
      <c r="E2047" s="221">
        <v>29.12</v>
      </c>
      <c r="F2047" s="221">
        <v>336.84</v>
      </c>
    </row>
    <row r="2048" spans="1:6" ht="27.75">
      <c r="A2048" s="225" t="s">
        <v>3266</v>
      </c>
      <c r="B2048" s="223" t="s">
        <v>3267</v>
      </c>
      <c r="C2048" s="220" t="s">
        <v>6583</v>
      </c>
      <c r="D2048" s="221">
        <v>532.53</v>
      </c>
      <c r="E2048" s="221">
        <v>29.12</v>
      </c>
      <c r="F2048" s="221">
        <v>561.65</v>
      </c>
    </row>
    <row r="2049" spans="1:6" ht="27.75">
      <c r="A2049" s="225" t="s">
        <v>3268</v>
      </c>
      <c r="B2049" s="223" t="s">
        <v>3269</v>
      </c>
      <c r="C2049" s="220" t="s">
        <v>6583</v>
      </c>
      <c r="D2049" s="221">
        <v>846.5</v>
      </c>
      <c r="E2049" s="221">
        <v>36.39</v>
      </c>
      <c r="F2049" s="221">
        <v>882.89</v>
      </c>
    </row>
    <row r="2050" spans="1:6" ht="27.75">
      <c r="A2050" s="225" t="s">
        <v>3270</v>
      </c>
      <c r="B2050" s="223" t="s">
        <v>3271</v>
      </c>
      <c r="C2050" s="220" t="s">
        <v>6583</v>
      </c>
      <c r="D2050" s="221">
        <v>1664.21</v>
      </c>
      <c r="E2050" s="221">
        <v>43.66</v>
      </c>
      <c r="F2050" s="221">
        <v>1707.87</v>
      </c>
    </row>
    <row r="2051" spans="1:6" ht="15">
      <c r="A2051" s="225" t="s">
        <v>3272</v>
      </c>
      <c r="B2051" s="223" t="s">
        <v>3273</v>
      </c>
      <c r="C2051" s="220" t="s">
        <v>6583</v>
      </c>
      <c r="D2051" s="221">
        <v>5168.22</v>
      </c>
      <c r="E2051" s="221">
        <v>43.66</v>
      </c>
      <c r="F2051" s="221">
        <v>5211.88</v>
      </c>
    </row>
    <row r="2052" spans="1:6" ht="15">
      <c r="A2052" s="225" t="s">
        <v>3274</v>
      </c>
      <c r="B2052" s="223" t="s">
        <v>3275</v>
      </c>
      <c r="C2052" s="220" t="s">
        <v>6583</v>
      </c>
      <c r="D2052" s="221">
        <v>6884.35</v>
      </c>
      <c r="E2052" s="221">
        <v>54.59</v>
      </c>
      <c r="F2052" s="221">
        <v>6938.94</v>
      </c>
    </row>
    <row r="2053" spans="1:6" ht="15">
      <c r="A2053" s="225" t="s">
        <v>3276</v>
      </c>
      <c r="B2053" s="223" t="s">
        <v>3277</v>
      </c>
      <c r="C2053" s="220" t="s">
        <v>6583</v>
      </c>
      <c r="D2053" s="221">
        <v>10387.04</v>
      </c>
      <c r="E2053" s="221">
        <v>65.51</v>
      </c>
      <c r="F2053" s="221">
        <v>10452.55</v>
      </c>
    </row>
    <row r="2054" spans="1:6" ht="15">
      <c r="A2054" s="225" t="s">
        <v>3278</v>
      </c>
      <c r="B2054" s="223" t="s">
        <v>3279</v>
      </c>
      <c r="C2054" s="220" t="s">
        <v>6583</v>
      </c>
      <c r="D2054" s="221">
        <v>9767.3</v>
      </c>
      <c r="E2054" s="221">
        <v>84.43</v>
      </c>
      <c r="F2054" s="221">
        <v>9851.73</v>
      </c>
    </row>
    <row r="2055" spans="1:6" ht="15">
      <c r="A2055" s="225" t="s">
        <v>3280</v>
      </c>
      <c r="B2055" s="223" t="s">
        <v>3281</v>
      </c>
      <c r="C2055" s="220" t="s">
        <v>6583</v>
      </c>
      <c r="D2055" s="221">
        <v>64.72</v>
      </c>
      <c r="E2055" s="221">
        <v>7.27</v>
      </c>
      <c r="F2055" s="221">
        <v>71.99</v>
      </c>
    </row>
    <row r="2056" spans="1:6" ht="15">
      <c r="A2056" s="225" t="s">
        <v>7345</v>
      </c>
      <c r="B2056" s="223" t="s">
        <v>7346</v>
      </c>
      <c r="C2056" s="220" t="s">
        <v>6583</v>
      </c>
      <c r="D2056" s="221">
        <v>721.22</v>
      </c>
      <c r="E2056" s="221">
        <v>29.12</v>
      </c>
      <c r="F2056" s="221">
        <v>750.34</v>
      </c>
    </row>
    <row r="2057" spans="1:6" ht="15">
      <c r="A2057" s="225" t="s">
        <v>3282</v>
      </c>
      <c r="B2057" s="223" t="s">
        <v>7908</v>
      </c>
      <c r="C2057" s="220"/>
      <c r="D2057" s="221"/>
      <c r="E2057" s="221"/>
      <c r="F2057" s="221"/>
    </row>
    <row r="2058" spans="1:6" ht="15">
      <c r="A2058" s="225" t="s">
        <v>3283</v>
      </c>
      <c r="B2058" s="223" t="s">
        <v>3284</v>
      </c>
      <c r="C2058" s="220" t="s">
        <v>6583</v>
      </c>
      <c r="D2058" s="221">
        <v>2305.71</v>
      </c>
      <c r="E2058" s="221">
        <v>176.75</v>
      </c>
      <c r="F2058" s="221">
        <v>2482.46</v>
      </c>
    </row>
    <row r="2059" spans="1:6" ht="15">
      <c r="A2059" s="225" t="s">
        <v>3285</v>
      </c>
      <c r="B2059" s="223" t="s">
        <v>3286</v>
      </c>
      <c r="C2059" s="220" t="s">
        <v>6583</v>
      </c>
      <c r="D2059" s="221">
        <v>1635.39</v>
      </c>
      <c r="E2059" s="221">
        <v>176.75</v>
      </c>
      <c r="F2059" s="221">
        <v>1812.14</v>
      </c>
    </row>
    <row r="2060" spans="1:6" ht="15">
      <c r="A2060" s="225" t="s">
        <v>3287</v>
      </c>
      <c r="B2060" s="223" t="s">
        <v>7077</v>
      </c>
      <c r="C2060" s="220" t="s">
        <v>6583</v>
      </c>
      <c r="D2060" s="221">
        <v>259.7</v>
      </c>
      <c r="E2060" s="221">
        <v>65.32</v>
      </c>
      <c r="F2060" s="221">
        <v>325.02</v>
      </c>
    </row>
    <row r="2061" spans="1:6" ht="15">
      <c r="A2061" s="225" t="s">
        <v>3288</v>
      </c>
      <c r="B2061" s="223" t="s">
        <v>7206</v>
      </c>
      <c r="C2061" s="220" t="s">
        <v>6583</v>
      </c>
      <c r="D2061" s="221">
        <v>449.23</v>
      </c>
      <c r="E2061" s="221">
        <v>65.32</v>
      </c>
      <c r="F2061" s="221">
        <v>514.55</v>
      </c>
    </row>
    <row r="2062" spans="1:6" ht="15">
      <c r="A2062" s="225" t="s">
        <v>3289</v>
      </c>
      <c r="B2062" s="223" t="s">
        <v>7207</v>
      </c>
      <c r="C2062" s="220" t="s">
        <v>6583</v>
      </c>
      <c r="D2062" s="221">
        <v>275.74</v>
      </c>
      <c r="E2062" s="221">
        <v>65.32</v>
      </c>
      <c r="F2062" s="221">
        <v>341.06</v>
      </c>
    </row>
    <row r="2063" spans="1:6" ht="15">
      <c r="A2063" s="225" t="s">
        <v>3290</v>
      </c>
      <c r="B2063" s="223" t="s">
        <v>3291</v>
      </c>
      <c r="C2063" s="220" t="s">
        <v>6583</v>
      </c>
      <c r="D2063" s="221">
        <v>1363.89</v>
      </c>
      <c r="E2063" s="221">
        <v>176.75</v>
      </c>
      <c r="F2063" s="221">
        <v>1540.64</v>
      </c>
    </row>
    <row r="2064" spans="1:6" ht="15">
      <c r="A2064" s="225" t="s">
        <v>3292</v>
      </c>
      <c r="B2064" s="223" t="s">
        <v>3293</v>
      </c>
      <c r="C2064" s="220" t="s">
        <v>6583</v>
      </c>
      <c r="D2064" s="221">
        <v>1580.52</v>
      </c>
      <c r="E2064" s="221">
        <v>176.75</v>
      </c>
      <c r="F2064" s="221">
        <v>1757.27</v>
      </c>
    </row>
    <row r="2065" spans="1:6" ht="15">
      <c r="A2065" s="225" t="s">
        <v>3294</v>
      </c>
      <c r="B2065" s="223" t="s">
        <v>7909</v>
      </c>
      <c r="C2065" s="220"/>
      <c r="D2065" s="221"/>
      <c r="E2065" s="221"/>
      <c r="F2065" s="221"/>
    </row>
    <row r="2066" spans="1:6" ht="15">
      <c r="A2066" s="225" t="s">
        <v>7078</v>
      </c>
      <c r="B2066" s="223" t="s">
        <v>7079</v>
      </c>
      <c r="C2066" s="220" t="s">
        <v>3295</v>
      </c>
      <c r="D2066" s="221">
        <v>222.54</v>
      </c>
      <c r="E2066" s="221">
        <v>0.45</v>
      </c>
      <c r="F2066" s="221">
        <v>222.99</v>
      </c>
    </row>
    <row r="2067" spans="1:6" ht="15">
      <c r="A2067" s="225" t="s">
        <v>3296</v>
      </c>
      <c r="B2067" s="223" t="s">
        <v>7910</v>
      </c>
      <c r="C2067" s="220"/>
      <c r="D2067" s="221"/>
      <c r="E2067" s="221"/>
      <c r="F2067" s="221"/>
    </row>
    <row r="2068" spans="1:6" ht="15">
      <c r="A2068" s="225" t="s">
        <v>3297</v>
      </c>
      <c r="B2068" s="223" t="s">
        <v>3298</v>
      </c>
      <c r="C2068" s="220" t="s">
        <v>6583</v>
      </c>
      <c r="D2068" s="221">
        <v>213.03</v>
      </c>
      <c r="E2068" s="221">
        <v>9.1</v>
      </c>
      <c r="F2068" s="221">
        <v>222.13</v>
      </c>
    </row>
    <row r="2069" spans="1:6" ht="15">
      <c r="A2069" s="225" t="s">
        <v>3299</v>
      </c>
      <c r="B2069" s="223" t="s">
        <v>3300</v>
      </c>
      <c r="C2069" s="220" t="s">
        <v>6583</v>
      </c>
      <c r="D2069" s="221">
        <v>218.88</v>
      </c>
      <c r="E2069" s="221">
        <v>9.1</v>
      </c>
      <c r="F2069" s="221">
        <v>227.98</v>
      </c>
    </row>
    <row r="2070" spans="1:6" ht="15">
      <c r="A2070" s="225" t="s">
        <v>3301</v>
      </c>
      <c r="B2070" s="223" t="s">
        <v>3302</v>
      </c>
      <c r="C2070" s="220" t="s">
        <v>6583</v>
      </c>
      <c r="D2070" s="221">
        <v>248.22</v>
      </c>
      <c r="E2070" s="221">
        <v>9.1</v>
      </c>
      <c r="F2070" s="221">
        <v>257.32</v>
      </c>
    </row>
    <row r="2071" spans="1:6" ht="15">
      <c r="A2071" s="225" t="s">
        <v>3303</v>
      </c>
      <c r="B2071" s="223" t="s">
        <v>3304</v>
      </c>
      <c r="C2071" s="220" t="s">
        <v>6583</v>
      </c>
      <c r="D2071" s="221">
        <v>275.85</v>
      </c>
      <c r="E2071" s="221">
        <v>9.1</v>
      </c>
      <c r="F2071" s="221">
        <v>284.95</v>
      </c>
    </row>
    <row r="2072" spans="1:6" ht="15">
      <c r="A2072" s="225" t="s">
        <v>3305</v>
      </c>
      <c r="B2072" s="223" t="s">
        <v>3306</v>
      </c>
      <c r="C2072" s="220" t="s">
        <v>6583</v>
      </c>
      <c r="D2072" s="221">
        <v>327.07</v>
      </c>
      <c r="E2072" s="221">
        <v>9.1</v>
      </c>
      <c r="F2072" s="221">
        <v>336.17</v>
      </c>
    </row>
    <row r="2073" spans="1:6" ht="15">
      <c r="A2073" s="225" t="s">
        <v>3307</v>
      </c>
      <c r="B2073" s="223" t="s">
        <v>3308</v>
      </c>
      <c r="C2073" s="220" t="s">
        <v>6583</v>
      </c>
      <c r="D2073" s="221">
        <v>392.31</v>
      </c>
      <c r="E2073" s="221">
        <v>9.1</v>
      </c>
      <c r="F2073" s="221">
        <v>401.41</v>
      </c>
    </row>
    <row r="2074" spans="1:6" ht="15">
      <c r="A2074" s="225" t="s">
        <v>3309</v>
      </c>
      <c r="B2074" s="223" t="s">
        <v>3310</v>
      </c>
      <c r="C2074" s="220" t="s">
        <v>6583</v>
      </c>
      <c r="D2074" s="221">
        <v>472.74</v>
      </c>
      <c r="E2074" s="221">
        <v>9.1</v>
      </c>
      <c r="F2074" s="221">
        <v>481.84</v>
      </c>
    </row>
    <row r="2075" spans="1:6" ht="15">
      <c r="A2075" s="225" t="s">
        <v>3311</v>
      </c>
      <c r="B2075" s="223" t="s">
        <v>3312</v>
      </c>
      <c r="C2075" s="220" t="s">
        <v>6583</v>
      </c>
      <c r="D2075" s="221">
        <v>2110.94</v>
      </c>
      <c r="E2075" s="221">
        <v>9.1</v>
      </c>
      <c r="F2075" s="221">
        <v>2120.04</v>
      </c>
    </row>
    <row r="2076" spans="1:6" ht="15">
      <c r="A2076" s="225" t="s">
        <v>3313</v>
      </c>
      <c r="B2076" s="223" t="s">
        <v>3314</v>
      </c>
      <c r="C2076" s="220" t="s">
        <v>6583</v>
      </c>
      <c r="D2076" s="221">
        <v>291.06</v>
      </c>
      <c r="E2076" s="221">
        <v>9.1</v>
      </c>
      <c r="F2076" s="221">
        <v>300.16</v>
      </c>
    </row>
    <row r="2077" spans="1:6" ht="15">
      <c r="A2077" s="225" t="s">
        <v>3315</v>
      </c>
      <c r="B2077" s="223" t="s">
        <v>7911</v>
      </c>
      <c r="C2077" s="220"/>
      <c r="D2077" s="221"/>
      <c r="E2077" s="221"/>
      <c r="F2077" s="221"/>
    </row>
    <row r="2078" spans="1:6" ht="15">
      <c r="A2078" s="225" t="s">
        <v>3316</v>
      </c>
      <c r="B2078" s="223" t="s">
        <v>3317</v>
      </c>
      <c r="C2078" s="220" t="s">
        <v>6583</v>
      </c>
      <c r="D2078" s="221">
        <v>2933.21</v>
      </c>
      <c r="E2078" s="221">
        <v>55.14</v>
      </c>
      <c r="F2078" s="221">
        <v>2988.35</v>
      </c>
    </row>
    <row r="2079" spans="1:6" ht="15">
      <c r="A2079" s="225" t="s">
        <v>3318</v>
      </c>
      <c r="B2079" s="223" t="s">
        <v>3319</v>
      </c>
      <c r="C2079" s="220" t="s">
        <v>6583</v>
      </c>
      <c r="D2079" s="221">
        <v>3911.77</v>
      </c>
      <c r="E2079" s="221">
        <v>55.14</v>
      </c>
      <c r="F2079" s="221">
        <v>3966.91</v>
      </c>
    </row>
    <row r="2080" spans="1:6" ht="15">
      <c r="A2080" s="225" t="s">
        <v>3320</v>
      </c>
      <c r="B2080" s="223" t="s">
        <v>3321</v>
      </c>
      <c r="C2080" s="220" t="s">
        <v>6583</v>
      </c>
      <c r="D2080" s="221">
        <v>2431.49</v>
      </c>
      <c r="E2080" s="221">
        <v>55.14</v>
      </c>
      <c r="F2080" s="221">
        <v>2486.63</v>
      </c>
    </row>
    <row r="2081" spans="1:6" ht="15">
      <c r="A2081" s="225" t="s">
        <v>3322</v>
      </c>
      <c r="B2081" s="223" t="s">
        <v>7912</v>
      </c>
      <c r="C2081" s="220"/>
      <c r="D2081" s="221"/>
      <c r="E2081" s="221"/>
      <c r="F2081" s="221"/>
    </row>
    <row r="2082" spans="1:6" ht="15">
      <c r="A2082" s="225" t="s">
        <v>3323</v>
      </c>
      <c r="B2082" s="223" t="s">
        <v>3324</v>
      </c>
      <c r="C2082" s="220" t="s">
        <v>6583</v>
      </c>
      <c r="D2082" s="221">
        <v>302.97</v>
      </c>
      <c r="E2082" s="221">
        <v>55.14</v>
      </c>
      <c r="F2082" s="221">
        <v>358.11</v>
      </c>
    </row>
    <row r="2083" spans="1:6" ht="15">
      <c r="A2083" s="225" t="s">
        <v>3325</v>
      </c>
      <c r="B2083" s="223" t="s">
        <v>3326</v>
      </c>
      <c r="C2083" s="220" t="s">
        <v>6583</v>
      </c>
      <c r="D2083" s="221">
        <v>202.25</v>
      </c>
      <c r="E2083" s="221">
        <v>55.14</v>
      </c>
      <c r="F2083" s="221">
        <v>257.39</v>
      </c>
    </row>
    <row r="2084" spans="1:6" ht="15">
      <c r="A2084" s="225" t="s">
        <v>3327</v>
      </c>
      <c r="B2084" s="223" t="s">
        <v>3328</v>
      </c>
      <c r="C2084" s="220" t="s">
        <v>6583</v>
      </c>
      <c r="D2084" s="221">
        <v>482.76</v>
      </c>
      <c r="E2084" s="221">
        <v>55.14</v>
      </c>
      <c r="F2084" s="221">
        <v>537.9</v>
      </c>
    </row>
    <row r="2085" spans="1:6" ht="15">
      <c r="A2085" s="225" t="s">
        <v>3329</v>
      </c>
      <c r="B2085" s="223" t="s">
        <v>3330</v>
      </c>
      <c r="C2085" s="220" t="s">
        <v>6583</v>
      </c>
      <c r="D2085" s="221">
        <v>195.5</v>
      </c>
      <c r="E2085" s="221">
        <v>55.14</v>
      </c>
      <c r="F2085" s="221">
        <v>250.64</v>
      </c>
    </row>
    <row r="2086" spans="1:6" ht="15">
      <c r="A2086" s="225" t="s">
        <v>3331</v>
      </c>
      <c r="B2086" s="223" t="s">
        <v>7913</v>
      </c>
      <c r="C2086" s="220"/>
      <c r="D2086" s="221"/>
      <c r="E2086" s="221"/>
      <c r="F2086" s="221"/>
    </row>
    <row r="2087" spans="1:6" ht="15">
      <c r="A2087" s="225" t="s">
        <v>3332</v>
      </c>
      <c r="B2087" s="223" t="s">
        <v>3333</v>
      </c>
      <c r="C2087" s="220" t="s">
        <v>6583</v>
      </c>
      <c r="D2087" s="221">
        <v>26.69</v>
      </c>
      <c r="E2087" s="221">
        <v>5.46</v>
      </c>
      <c r="F2087" s="221">
        <v>32.15</v>
      </c>
    </row>
    <row r="2088" spans="1:6" ht="15">
      <c r="A2088" s="225" t="s">
        <v>3334</v>
      </c>
      <c r="B2088" s="223" t="s">
        <v>3335</v>
      </c>
      <c r="C2088" s="220" t="s">
        <v>6583</v>
      </c>
      <c r="D2088" s="221">
        <v>29.09</v>
      </c>
      <c r="E2088" s="221">
        <v>1.82</v>
      </c>
      <c r="F2088" s="221">
        <v>30.91</v>
      </c>
    </row>
    <row r="2089" spans="1:6" ht="15">
      <c r="A2089" s="225" t="s">
        <v>3336</v>
      </c>
      <c r="B2089" s="223" t="s">
        <v>3337</v>
      </c>
      <c r="C2089" s="220" t="s">
        <v>6583</v>
      </c>
      <c r="D2089" s="221">
        <v>20.18</v>
      </c>
      <c r="E2089" s="221">
        <v>5.46</v>
      </c>
      <c r="F2089" s="221">
        <v>25.64</v>
      </c>
    </row>
    <row r="2090" spans="1:6" ht="15">
      <c r="A2090" s="225" t="s">
        <v>3338</v>
      </c>
      <c r="B2090" s="223" t="s">
        <v>3339</v>
      </c>
      <c r="C2090" s="220" t="s">
        <v>6583</v>
      </c>
      <c r="D2090" s="221"/>
      <c r="E2090" s="221">
        <v>18.2</v>
      </c>
      <c r="F2090" s="221">
        <v>18.2</v>
      </c>
    </row>
    <row r="2091" spans="1:6" ht="15">
      <c r="A2091" s="225" t="s">
        <v>3340</v>
      </c>
      <c r="B2091" s="223" t="s">
        <v>3341</v>
      </c>
      <c r="C2091" s="220" t="s">
        <v>7543</v>
      </c>
      <c r="D2091" s="221"/>
      <c r="E2091" s="221">
        <v>25.46</v>
      </c>
      <c r="F2091" s="221">
        <v>25.46</v>
      </c>
    </row>
    <row r="2092" spans="1:6" ht="15">
      <c r="A2092" s="225" t="s">
        <v>3342</v>
      </c>
      <c r="B2092" s="223" t="s">
        <v>3343</v>
      </c>
      <c r="C2092" s="220" t="s">
        <v>7543</v>
      </c>
      <c r="D2092" s="221"/>
      <c r="E2092" s="221">
        <v>50.91</v>
      </c>
      <c r="F2092" s="221">
        <v>50.91</v>
      </c>
    </row>
    <row r="2093" spans="1:6" ht="15">
      <c r="A2093" s="225" t="s">
        <v>3344</v>
      </c>
      <c r="B2093" s="223" t="s">
        <v>3345</v>
      </c>
      <c r="C2093" s="220" t="s">
        <v>6583</v>
      </c>
      <c r="D2093" s="221">
        <v>937.17</v>
      </c>
      <c r="E2093" s="221">
        <v>1.45</v>
      </c>
      <c r="F2093" s="221">
        <v>938.62</v>
      </c>
    </row>
    <row r="2094" spans="1:6" ht="15">
      <c r="A2094" s="225" t="s">
        <v>3346</v>
      </c>
      <c r="B2094" s="223" t="s">
        <v>3347</v>
      </c>
      <c r="C2094" s="220" t="s">
        <v>6583</v>
      </c>
      <c r="D2094" s="221">
        <v>153.04</v>
      </c>
      <c r="E2094" s="221">
        <v>3.63</v>
      </c>
      <c r="F2094" s="221">
        <v>156.67</v>
      </c>
    </row>
    <row r="2095" spans="1:6" ht="15">
      <c r="A2095" s="225" t="s">
        <v>7914</v>
      </c>
      <c r="B2095" s="223" t="s">
        <v>7915</v>
      </c>
      <c r="C2095" s="220" t="s">
        <v>7543</v>
      </c>
      <c r="D2095" s="221">
        <v>500.93</v>
      </c>
      <c r="E2095" s="221">
        <v>25.46</v>
      </c>
      <c r="F2095" s="221">
        <v>526.39</v>
      </c>
    </row>
    <row r="2096" spans="1:6" ht="15">
      <c r="A2096" s="225" t="s">
        <v>3348</v>
      </c>
      <c r="B2096" s="223" t="s">
        <v>3349</v>
      </c>
      <c r="C2096" s="220" t="s">
        <v>6583</v>
      </c>
      <c r="D2096" s="221">
        <v>6665.06</v>
      </c>
      <c r="E2096" s="221">
        <v>40.73</v>
      </c>
      <c r="F2096" s="221">
        <v>6705.79</v>
      </c>
    </row>
    <row r="2097" spans="1:6" ht="15">
      <c r="A2097" s="225" t="s">
        <v>3350</v>
      </c>
      <c r="B2097" s="223" t="s">
        <v>3351</v>
      </c>
      <c r="C2097" s="220" t="s">
        <v>6583</v>
      </c>
      <c r="D2097" s="221">
        <v>14482.14</v>
      </c>
      <c r="E2097" s="221">
        <v>40.73</v>
      </c>
      <c r="F2097" s="221">
        <v>14522.87</v>
      </c>
    </row>
    <row r="2098" spans="1:6" ht="15">
      <c r="A2098" s="225" t="s">
        <v>3352</v>
      </c>
      <c r="B2098" s="223" t="s">
        <v>3353</v>
      </c>
      <c r="C2098" s="220" t="s">
        <v>6583</v>
      </c>
      <c r="D2098" s="221">
        <v>26451.27</v>
      </c>
      <c r="E2098" s="221">
        <v>40.73</v>
      </c>
      <c r="F2098" s="221">
        <v>26492</v>
      </c>
    </row>
    <row r="2099" spans="1:6" ht="15">
      <c r="A2099" s="225" t="s">
        <v>3354</v>
      </c>
      <c r="B2099" s="223" t="s">
        <v>3355</v>
      </c>
      <c r="C2099" s="220" t="s">
        <v>6583</v>
      </c>
      <c r="D2099" s="221">
        <v>526.8</v>
      </c>
      <c r="E2099" s="221">
        <v>18.2</v>
      </c>
      <c r="F2099" s="221">
        <v>545</v>
      </c>
    </row>
    <row r="2100" spans="1:6" ht="15">
      <c r="A2100" s="225" t="s">
        <v>3356</v>
      </c>
      <c r="B2100" s="223" t="s">
        <v>7916</v>
      </c>
      <c r="C2100" s="220"/>
      <c r="D2100" s="221"/>
      <c r="E2100" s="221"/>
      <c r="F2100" s="221"/>
    </row>
    <row r="2101" spans="1:6" ht="15">
      <c r="A2101" s="225" t="s">
        <v>3357</v>
      </c>
      <c r="B2101" s="223" t="s">
        <v>3358</v>
      </c>
      <c r="C2101" s="220" t="s">
        <v>6583</v>
      </c>
      <c r="D2101" s="221">
        <v>895.64</v>
      </c>
      <c r="E2101" s="221">
        <v>18.2</v>
      </c>
      <c r="F2101" s="221">
        <v>913.84</v>
      </c>
    </row>
    <row r="2102" spans="1:6" ht="15">
      <c r="A2102" s="225" t="s">
        <v>3359</v>
      </c>
      <c r="B2102" s="223" t="s">
        <v>7917</v>
      </c>
      <c r="C2102" s="220"/>
      <c r="D2102" s="221"/>
      <c r="E2102" s="221"/>
      <c r="F2102" s="221"/>
    </row>
    <row r="2103" spans="1:6" ht="15">
      <c r="A2103" s="225" t="s">
        <v>3360</v>
      </c>
      <c r="B2103" s="223" t="s">
        <v>3361</v>
      </c>
      <c r="C2103" s="220" t="s">
        <v>6583</v>
      </c>
      <c r="D2103" s="221">
        <v>383.5</v>
      </c>
      <c r="E2103" s="221">
        <v>55.14</v>
      </c>
      <c r="F2103" s="221">
        <v>438.64</v>
      </c>
    </row>
    <row r="2104" spans="1:6" ht="15">
      <c r="A2104" s="225" t="s">
        <v>3362</v>
      </c>
      <c r="B2104" s="223" t="s">
        <v>7918</v>
      </c>
      <c r="C2104" s="220"/>
      <c r="D2104" s="221"/>
      <c r="E2104" s="221"/>
      <c r="F2104" s="221"/>
    </row>
    <row r="2105" spans="1:6" ht="15">
      <c r="A2105" s="225" t="s">
        <v>3363</v>
      </c>
      <c r="B2105" s="223" t="s">
        <v>3364</v>
      </c>
      <c r="C2105" s="220" t="s">
        <v>6583</v>
      </c>
      <c r="D2105" s="221">
        <v>51.54</v>
      </c>
      <c r="E2105" s="221">
        <v>20.85</v>
      </c>
      <c r="F2105" s="221">
        <v>72.39</v>
      </c>
    </row>
    <row r="2106" spans="1:6" ht="15">
      <c r="A2106" s="225" t="s">
        <v>3365</v>
      </c>
      <c r="B2106" s="223" t="s">
        <v>7347</v>
      </c>
      <c r="C2106" s="220" t="s">
        <v>6583</v>
      </c>
      <c r="D2106" s="221">
        <v>182.05</v>
      </c>
      <c r="E2106" s="221">
        <v>20.85</v>
      </c>
      <c r="F2106" s="221">
        <v>202.9</v>
      </c>
    </row>
    <row r="2107" spans="1:6" ht="27.75">
      <c r="A2107" s="225" t="s">
        <v>7348</v>
      </c>
      <c r="B2107" s="223" t="s">
        <v>7349</v>
      </c>
      <c r="C2107" s="220" t="s">
        <v>6583</v>
      </c>
      <c r="D2107" s="221">
        <v>655.32</v>
      </c>
      <c r="E2107" s="221">
        <v>23.3</v>
      </c>
      <c r="F2107" s="221">
        <v>678.62</v>
      </c>
    </row>
    <row r="2108" spans="1:6" ht="27.75">
      <c r="A2108" s="225" t="s">
        <v>7350</v>
      </c>
      <c r="B2108" s="223" t="s">
        <v>7351</v>
      </c>
      <c r="C2108" s="220" t="s">
        <v>6583</v>
      </c>
      <c r="D2108" s="221">
        <v>7441.25</v>
      </c>
      <c r="E2108" s="221">
        <v>23.3</v>
      </c>
      <c r="F2108" s="221">
        <v>7464.55</v>
      </c>
    </row>
    <row r="2109" spans="1:6" ht="27.75">
      <c r="A2109" s="225" t="s">
        <v>7352</v>
      </c>
      <c r="B2109" s="223" t="s">
        <v>7353</v>
      </c>
      <c r="C2109" s="220" t="s">
        <v>6583</v>
      </c>
      <c r="D2109" s="221">
        <v>2649.39</v>
      </c>
      <c r="E2109" s="221">
        <v>23.3</v>
      </c>
      <c r="F2109" s="221">
        <v>2672.69</v>
      </c>
    </row>
    <row r="2110" spans="1:6" ht="27.75">
      <c r="A2110" s="225" t="s">
        <v>7354</v>
      </c>
      <c r="B2110" s="223" t="s">
        <v>7355</v>
      </c>
      <c r="C2110" s="220" t="s">
        <v>6583</v>
      </c>
      <c r="D2110" s="221">
        <v>883.89</v>
      </c>
      <c r="E2110" s="221">
        <v>23.3</v>
      </c>
      <c r="F2110" s="221">
        <v>907.19</v>
      </c>
    </row>
    <row r="2111" spans="1:6" ht="15">
      <c r="A2111" s="225" t="s">
        <v>3366</v>
      </c>
      <c r="B2111" s="223" t="s">
        <v>7919</v>
      </c>
      <c r="C2111" s="220"/>
      <c r="D2111" s="221"/>
      <c r="E2111" s="221"/>
      <c r="F2111" s="221"/>
    </row>
    <row r="2112" spans="1:6" ht="27.75">
      <c r="A2112" s="225" t="s">
        <v>3367</v>
      </c>
      <c r="B2112" s="223" t="s">
        <v>3368</v>
      </c>
      <c r="C2112" s="220" t="s">
        <v>6583</v>
      </c>
      <c r="D2112" s="221">
        <v>525.88</v>
      </c>
      <c r="E2112" s="221">
        <v>60.41</v>
      </c>
      <c r="F2112" s="221">
        <v>586.29</v>
      </c>
    </row>
    <row r="2113" spans="1:6" ht="27.75">
      <c r="A2113" s="225" t="s">
        <v>3369</v>
      </c>
      <c r="B2113" s="223" t="s">
        <v>3370</v>
      </c>
      <c r="C2113" s="220" t="s">
        <v>6583</v>
      </c>
      <c r="D2113" s="221">
        <v>488.92</v>
      </c>
      <c r="E2113" s="221">
        <v>60.41</v>
      </c>
      <c r="F2113" s="221">
        <v>549.33</v>
      </c>
    </row>
    <row r="2114" spans="1:6" ht="27.75">
      <c r="A2114" s="225" t="s">
        <v>3371</v>
      </c>
      <c r="B2114" s="223" t="s">
        <v>3372</v>
      </c>
      <c r="C2114" s="220" t="s">
        <v>6583</v>
      </c>
      <c r="D2114" s="221">
        <v>529.73</v>
      </c>
      <c r="E2114" s="221">
        <v>60.41</v>
      </c>
      <c r="F2114" s="221">
        <v>590.14</v>
      </c>
    </row>
    <row r="2115" spans="1:6" ht="27.75">
      <c r="A2115" s="225" t="s">
        <v>3373</v>
      </c>
      <c r="B2115" s="223" t="s">
        <v>7208</v>
      </c>
      <c r="C2115" s="220" t="s">
        <v>6583</v>
      </c>
      <c r="D2115" s="221">
        <v>436.16</v>
      </c>
      <c r="E2115" s="221">
        <v>60.41</v>
      </c>
      <c r="F2115" s="221">
        <v>496.57</v>
      </c>
    </row>
    <row r="2116" spans="1:6" ht="27.75">
      <c r="A2116" s="225" t="s">
        <v>3374</v>
      </c>
      <c r="B2116" s="223" t="s">
        <v>7209</v>
      </c>
      <c r="C2116" s="220" t="s">
        <v>6583</v>
      </c>
      <c r="D2116" s="221">
        <v>668.34</v>
      </c>
      <c r="E2116" s="221">
        <v>60.41</v>
      </c>
      <c r="F2116" s="221">
        <v>728.75</v>
      </c>
    </row>
    <row r="2117" spans="1:6" ht="27.75">
      <c r="A2117" s="225" t="s">
        <v>3375</v>
      </c>
      <c r="B2117" s="223" t="s">
        <v>7210</v>
      </c>
      <c r="C2117" s="220" t="s">
        <v>7553</v>
      </c>
      <c r="D2117" s="221">
        <v>31047.16</v>
      </c>
      <c r="E2117" s="221">
        <v>84.43</v>
      </c>
      <c r="F2117" s="221">
        <v>31131.59</v>
      </c>
    </row>
    <row r="2118" spans="1:6" ht="15">
      <c r="A2118" s="225" t="s">
        <v>3376</v>
      </c>
      <c r="B2118" s="223" t="s">
        <v>7920</v>
      </c>
      <c r="C2118" s="220"/>
      <c r="D2118" s="221"/>
      <c r="E2118" s="221"/>
      <c r="F2118" s="221"/>
    </row>
    <row r="2119" spans="1:6" ht="15">
      <c r="A2119" s="225" t="s">
        <v>3377</v>
      </c>
      <c r="B2119" s="223" t="s">
        <v>7921</v>
      </c>
      <c r="C2119" s="220"/>
      <c r="D2119" s="221"/>
      <c r="E2119" s="221"/>
      <c r="F2119" s="221"/>
    </row>
    <row r="2120" spans="1:6" ht="15">
      <c r="A2120" s="225" t="s">
        <v>3378</v>
      </c>
      <c r="B2120" s="223" t="s">
        <v>3379</v>
      </c>
      <c r="C2120" s="220" t="s">
        <v>7546</v>
      </c>
      <c r="D2120" s="221">
        <v>6.55</v>
      </c>
      <c r="E2120" s="221">
        <v>18.2</v>
      </c>
      <c r="F2120" s="221">
        <v>24.75</v>
      </c>
    </row>
    <row r="2121" spans="1:6" ht="15">
      <c r="A2121" s="225" t="s">
        <v>3380</v>
      </c>
      <c r="B2121" s="223" t="s">
        <v>3381</v>
      </c>
      <c r="C2121" s="220" t="s">
        <v>7546</v>
      </c>
      <c r="D2121" s="221">
        <v>9.89</v>
      </c>
      <c r="E2121" s="221">
        <v>21.83</v>
      </c>
      <c r="F2121" s="221">
        <v>31.72</v>
      </c>
    </row>
    <row r="2122" spans="1:6" ht="15">
      <c r="A2122" s="225" t="s">
        <v>3382</v>
      </c>
      <c r="B2122" s="223" t="s">
        <v>3383</v>
      </c>
      <c r="C2122" s="220" t="s">
        <v>7546</v>
      </c>
      <c r="D2122" s="221">
        <v>14.47</v>
      </c>
      <c r="E2122" s="221">
        <v>25.47</v>
      </c>
      <c r="F2122" s="221">
        <v>39.94</v>
      </c>
    </row>
    <row r="2123" spans="1:6" ht="15">
      <c r="A2123" s="225" t="s">
        <v>3384</v>
      </c>
      <c r="B2123" s="223" t="s">
        <v>3385</v>
      </c>
      <c r="C2123" s="220" t="s">
        <v>7546</v>
      </c>
      <c r="D2123" s="221">
        <v>16.6</v>
      </c>
      <c r="E2123" s="221">
        <v>29.12</v>
      </c>
      <c r="F2123" s="221">
        <v>45.72</v>
      </c>
    </row>
    <row r="2124" spans="1:6" ht="15">
      <c r="A2124" s="225" t="s">
        <v>3386</v>
      </c>
      <c r="B2124" s="223" t="s">
        <v>3387</v>
      </c>
      <c r="C2124" s="220" t="s">
        <v>7546</v>
      </c>
      <c r="D2124" s="221">
        <v>21.76</v>
      </c>
      <c r="E2124" s="221">
        <v>32.75</v>
      </c>
      <c r="F2124" s="221">
        <v>54.51</v>
      </c>
    </row>
    <row r="2125" spans="1:6" ht="15">
      <c r="A2125" s="225" t="s">
        <v>3388</v>
      </c>
      <c r="B2125" s="223" t="s">
        <v>3389</v>
      </c>
      <c r="C2125" s="220" t="s">
        <v>7546</v>
      </c>
      <c r="D2125" s="221">
        <v>34.97</v>
      </c>
      <c r="E2125" s="221">
        <v>36.39</v>
      </c>
      <c r="F2125" s="221">
        <v>71.36</v>
      </c>
    </row>
    <row r="2126" spans="1:6" ht="15">
      <c r="A2126" s="225" t="s">
        <v>3390</v>
      </c>
      <c r="B2126" s="223" t="s">
        <v>3391</v>
      </c>
      <c r="C2126" s="220" t="s">
        <v>7546</v>
      </c>
      <c r="D2126" s="221">
        <v>45.95</v>
      </c>
      <c r="E2126" s="221">
        <v>40.03</v>
      </c>
      <c r="F2126" s="221">
        <v>85.98</v>
      </c>
    </row>
    <row r="2127" spans="1:6" ht="15">
      <c r="A2127" s="225" t="s">
        <v>3392</v>
      </c>
      <c r="B2127" s="223" t="s">
        <v>3393</v>
      </c>
      <c r="C2127" s="220" t="s">
        <v>7546</v>
      </c>
      <c r="D2127" s="221">
        <v>73.4</v>
      </c>
      <c r="E2127" s="221">
        <v>47.31</v>
      </c>
      <c r="F2127" s="221">
        <v>120.71</v>
      </c>
    </row>
    <row r="2128" spans="1:6" ht="15">
      <c r="A2128" s="225" t="s">
        <v>3394</v>
      </c>
      <c r="B2128" s="223" t="s">
        <v>7922</v>
      </c>
      <c r="C2128" s="220"/>
      <c r="D2128" s="221"/>
      <c r="E2128" s="221"/>
      <c r="F2128" s="221"/>
    </row>
    <row r="2129" spans="1:6" ht="15">
      <c r="A2129" s="225" t="s">
        <v>3395</v>
      </c>
      <c r="B2129" s="223" t="s">
        <v>7923</v>
      </c>
      <c r="C2129" s="220" t="s">
        <v>7546</v>
      </c>
      <c r="D2129" s="221">
        <v>9.53</v>
      </c>
      <c r="E2129" s="221">
        <v>21.83</v>
      </c>
      <c r="F2129" s="221">
        <v>31.36</v>
      </c>
    </row>
    <row r="2130" spans="1:6" ht="15">
      <c r="A2130" s="225" t="s">
        <v>3396</v>
      </c>
      <c r="B2130" s="223" t="s">
        <v>7924</v>
      </c>
      <c r="C2130" s="220" t="s">
        <v>7546</v>
      </c>
      <c r="D2130" s="221">
        <v>12.25</v>
      </c>
      <c r="E2130" s="221">
        <v>25.47</v>
      </c>
      <c r="F2130" s="221">
        <v>37.72</v>
      </c>
    </row>
    <row r="2131" spans="1:6" ht="15">
      <c r="A2131" s="225" t="s">
        <v>3397</v>
      </c>
      <c r="B2131" s="223" t="s">
        <v>7925</v>
      </c>
      <c r="C2131" s="220" t="s">
        <v>7546</v>
      </c>
      <c r="D2131" s="221">
        <v>20.61</v>
      </c>
      <c r="E2131" s="221">
        <v>29.12</v>
      </c>
      <c r="F2131" s="221">
        <v>49.73</v>
      </c>
    </row>
    <row r="2132" spans="1:6" ht="15">
      <c r="A2132" s="225" t="s">
        <v>3398</v>
      </c>
      <c r="B2132" s="223" t="s">
        <v>7926</v>
      </c>
      <c r="C2132" s="220" t="s">
        <v>7546</v>
      </c>
      <c r="D2132" s="221">
        <v>23.72</v>
      </c>
      <c r="E2132" s="221">
        <v>32.75</v>
      </c>
      <c r="F2132" s="221">
        <v>56.47</v>
      </c>
    </row>
    <row r="2133" spans="1:6" ht="15">
      <c r="A2133" s="225" t="s">
        <v>3399</v>
      </c>
      <c r="B2133" s="223" t="s">
        <v>7927</v>
      </c>
      <c r="C2133" s="220" t="s">
        <v>7546</v>
      </c>
      <c r="D2133" s="221">
        <v>29.15</v>
      </c>
      <c r="E2133" s="221">
        <v>36.39</v>
      </c>
      <c r="F2133" s="221">
        <v>65.54</v>
      </c>
    </row>
    <row r="2134" spans="1:6" ht="15">
      <c r="A2134" s="225" t="s">
        <v>3400</v>
      </c>
      <c r="B2134" s="223" t="s">
        <v>7928</v>
      </c>
      <c r="C2134" s="220" t="s">
        <v>7546</v>
      </c>
      <c r="D2134" s="221">
        <v>47.24</v>
      </c>
      <c r="E2134" s="221">
        <v>43.66</v>
      </c>
      <c r="F2134" s="221">
        <v>90.9</v>
      </c>
    </row>
    <row r="2135" spans="1:6" ht="15">
      <c r="A2135" s="225" t="s">
        <v>3401</v>
      </c>
      <c r="B2135" s="223" t="s">
        <v>7929</v>
      </c>
      <c r="C2135" s="220" t="s">
        <v>7546</v>
      </c>
      <c r="D2135" s="221">
        <v>61.54</v>
      </c>
      <c r="E2135" s="221">
        <v>54.59</v>
      </c>
      <c r="F2135" s="221">
        <v>116.13</v>
      </c>
    </row>
    <row r="2136" spans="1:6" ht="15">
      <c r="A2136" s="225" t="s">
        <v>3402</v>
      </c>
      <c r="B2136" s="223" t="s">
        <v>7930</v>
      </c>
      <c r="C2136" s="220" t="s">
        <v>7546</v>
      </c>
      <c r="D2136" s="221">
        <v>91.07</v>
      </c>
      <c r="E2136" s="221">
        <v>65.51</v>
      </c>
      <c r="F2136" s="221">
        <v>156.58</v>
      </c>
    </row>
    <row r="2137" spans="1:6" ht="15">
      <c r="A2137" s="225" t="s">
        <v>3403</v>
      </c>
      <c r="B2137" s="223" t="s">
        <v>7931</v>
      </c>
      <c r="C2137" s="220"/>
      <c r="D2137" s="221"/>
      <c r="E2137" s="221"/>
      <c r="F2137" s="221"/>
    </row>
    <row r="2138" spans="1:6" ht="15">
      <c r="A2138" s="225" t="s">
        <v>3404</v>
      </c>
      <c r="B2138" s="223" t="s">
        <v>7932</v>
      </c>
      <c r="C2138" s="220" t="s">
        <v>7546</v>
      </c>
      <c r="D2138" s="221">
        <v>23.08</v>
      </c>
      <c r="E2138" s="221">
        <v>21.83</v>
      </c>
      <c r="F2138" s="221">
        <v>44.91</v>
      </c>
    </row>
    <row r="2139" spans="1:6" ht="15">
      <c r="A2139" s="225" t="s">
        <v>3405</v>
      </c>
      <c r="B2139" s="223" t="s">
        <v>7933</v>
      </c>
      <c r="C2139" s="220" t="s">
        <v>7546</v>
      </c>
      <c r="D2139" s="221">
        <v>29.25</v>
      </c>
      <c r="E2139" s="221">
        <v>25.47</v>
      </c>
      <c r="F2139" s="221">
        <v>54.72</v>
      </c>
    </row>
    <row r="2140" spans="1:6" ht="15">
      <c r="A2140" s="225" t="s">
        <v>3406</v>
      </c>
      <c r="B2140" s="223" t="s">
        <v>7934</v>
      </c>
      <c r="C2140" s="220" t="s">
        <v>7546</v>
      </c>
      <c r="D2140" s="221">
        <v>43.86</v>
      </c>
      <c r="E2140" s="221">
        <v>29.12</v>
      </c>
      <c r="F2140" s="221">
        <v>72.98</v>
      </c>
    </row>
    <row r="2141" spans="1:6" ht="15">
      <c r="A2141" s="225" t="s">
        <v>3407</v>
      </c>
      <c r="B2141" s="223" t="s">
        <v>7935</v>
      </c>
      <c r="C2141" s="220" t="s">
        <v>7546</v>
      </c>
      <c r="D2141" s="221">
        <v>53.24</v>
      </c>
      <c r="E2141" s="221">
        <v>32.75</v>
      </c>
      <c r="F2141" s="221">
        <v>85.99</v>
      </c>
    </row>
    <row r="2142" spans="1:6" ht="15">
      <c r="A2142" s="225" t="s">
        <v>3408</v>
      </c>
      <c r="B2142" s="223" t="s">
        <v>7936</v>
      </c>
      <c r="C2142" s="220" t="s">
        <v>7546</v>
      </c>
      <c r="D2142" s="221">
        <v>67.92</v>
      </c>
      <c r="E2142" s="221">
        <v>36.39</v>
      </c>
      <c r="F2142" s="221">
        <v>104.31</v>
      </c>
    </row>
    <row r="2143" spans="1:6" ht="15">
      <c r="A2143" s="225" t="s">
        <v>3409</v>
      </c>
      <c r="B2143" s="223" t="s">
        <v>7937</v>
      </c>
      <c r="C2143" s="220" t="s">
        <v>7546</v>
      </c>
      <c r="D2143" s="221">
        <v>97.28</v>
      </c>
      <c r="E2143" s="221">
        <v>43.66</v>
      </c>
      <c r="F2143" s="221">
        <v>140.94</v>
      </c>
    </row>
    <row r="2144" spans="1:6" ht="15">
      <c r="A2144" s="225" t="s">
        <v>3410</v>
      </c>
      <c r="B2144" s="223" t="s">
        <v>7938</v>
      </c>
      <c r="C2144" s="220" t="s">
        <v>7546</v>
      </c>
      <c r="D2144" s="221">
        <v>130.77</v>
      </c>
      <c r="E2144" s="221">
        <v>54.59</v>
      </c>
      <c r="F2144" s="221">
        <v>185.36</v>
      </c>
    </row>
    <row r="2145" spans="1:6" ht="15">
      <c r="A2145" s="225" t="s">
        <v>3411</v>
      </c>
      <c r="B2145" s="223" t="s">
        <v>7939</v>
      </c>
      <c r="C2145" s="220" t="s">
        <v>7546</v>
      </c>
      <c r="D2145" s="221">
        <v>134.44</v>
      </c>
      <c r="E2145" s="221">
        <v>65.51</v>
      </c>
      <c r="F2145" s="221">
        <v>199.95</v>
      </c>
    </row>
    <row r="2146" spans="1:6" ht="15">
      <c r="A2146" s="225" t="s">
        <v>3412</v>
      </c>
      <c r="B2146" s="223" t="s">
        <v>7940</v>
      </c>
      <c r="C2146" s="220"/>
      <c r="D2146" s="221"/>
      <c r="E2146" s="221"/>
      <c r="F2146" s="221"/>
    </row>
    <row r="2147" spans="1:6" ht="15">
      <c r="A2147" s="225" t="s">
        <v>3413</v>
      </c>
      <c r="B2147" s="223" t="s">
        <v>7941</v>
      </c>
      <c r="C2147" s="220" t="s">
        <v>7546</v>
      </c>
      <c r="D2147" s="221">
        <v>20.99</v>
      </c>
      <c r="E2147" s="221">
        <v>18.2</v>
      </c>
      <c r="F2147" s="221">
        <v>39.19</v>
      </c>
    </row>
    <row r="2148" spans="1:6" ht="15">
      <c r="A2148" s="225" t="s">
        <v>3414</v>
      </c>
      <c r="B2148" s="223" t="s">
        <v>7942</v>
      </c>
      <c r="C2148" s="220" t="s">
        <v>7546</v>
      </c>
      <c r="D2148" s="221">
        <v>27.26</v>
      </c>
      <c r="E2148" s="221">
        <v>21.83</v>
      </c>
      <c r="F2148" s="221">
        <v>49.09</v>
      </c>
    </row>
    <row r="2149" spans="1:6" ht="15">
      <c r="A2149" s="225" t="s">
        <v>3415</v>
      </c>
      <c r="B2149" s="223" t="s">
        <v>7943</v>
      </c>
      <c r="C2149" s="220" t="s">
        <v>7546</v>
      </c>
      <c r="D2149" s="221">
        <v>34.3</v>
      </c>
      <c r="E2149" s="221">
        <v>25.47</v>
      </c>
      <c r="F2149" s="221">
        <v>59.77</v>
      </c>
    </row>
    <row r="2150" spans="1:6" ht="15">
      <c r="A2150" s="225" t="s">
        <v>3416</v>
      </c>
      <c r="B2150" s="223" t="s">
        <v>7944</v>
      </c>
      <c r="C2150" s="220" t="s">
        <v>7546</v>
      </c>
      <c r="D2150" s="221">
        <v>50.51</v>
      </c>
      <c r="E2150" s="221">
        <v>29.12</v>
      </c>
      <c r="F2150" s="221">
        <v>79.63</v>
      </c>
    </row>
    <row r="2151" spans="1:6" ht="15">
      <c r="A2151" s="225" t="s">
        <v>3417</v>
      </c>
      <c r="B2151" s="223" t="s">
        <v>7945</v>
      </c>
      <c r="C2151" s="220" t="s">
        <v>7546</v>
      </c>
      <c r="D2151" s="221">
        <v>57.24</v>
      </c>
      <c r="E2151" s="221">
        <v>32.75</v>
      </c>
      <c r="F2151" s="221">
        <v>89.99</v>
      </c>
    </row>
    <row r="2152" spans="1:6" ht="15">
      <c r="A2152" s="225" t="s">
        <v>3418</v>
      </c>
      <c r="B2152" s="223" t="s">
        <v>7946</v>
      </c>
      <c r="C2152" s="220" t="s">
        <v>7546</v>
      </c>
      <c r="D2152" s="221">
        <v>76.55</v>
      </c>
      <c r="E2152" s="221">
        <v>36.39</v>
      </c>
      <c r="F2152" s="221">
        <v>112.94</v>
      </c>
    </row>
    <row r="2153" spans="1:6" ht="15">
      <c r="A2153" s="225" t="s">
        <v>3419</v>
      </c>
      <c r="B2153" s="223" t="s">
        <v>7947</v>
      </c>
      <c r="C2153" s="220" t="s">
        <v>7546</v>
      </c>
      <c r="D2153" s="221">
        <v>118.13</v>
      </c>
      <c r="E2153" s="221">
        <v>43.66</v>
      </c>
      <c r="F2153" s="221">
        <v>161.79</v>
      </c>
    </row>
    <row r="2154" spans="1:6" ht="15">
      <c r="A2154" s="225" t="s">
        <v>3420</v>
      </c>
      <c r="B2154" s="223" t="s">
        <v>7948</v>
      </c>
      <c r="C2154" s="220" t="s">
        <v>7546</v>
      </c>
      <c r="D2154" s="221">
        <v>141.58</v>
      </c>
      <c r="E2154" s="221">
        <v>54.59</v>
      </c>
      <c r="F2154" s="221">
        <v>196.17</v>
      </c>
    </row>
    <row r="2155" spans="1:6" ht="15">
      <c r="A2155" s="225" t="s">
        <v>3421</v>
      </c>
      <c r="B2155" s="223" t="s">
        <v>7949</v>
      </c>
      <c r="C2155" s="220" t="s">
        <v>7546</v>
      </c>
      <c r="D2155" s="221">
        <v>188.38</v>
      </c>
      <c r="E2155" s="221">
        <v>65.51</v>
      </c>
      <c r="F2155" s="221">
        <v>253.89</v>
      </c>
    </row>
    <row r="2156" spans="1:6" ht="15">
      <c r="A2156" s="225" t="s">
        <v>3422</v>
      </c>
      <c r="B2156" s="223" t="s">
        <v>7950</v>
      </c>
      <c r="C2156" s="220"/>
      <c r="D2156" s="221"/>
      <c r="E2156" s="221"/>
      <c r="F2156" s="221"/>
    </row>
    <row r="2157" spans="1:6" ht="15">
      <c r="A2157" s="225" t="s">
        <v>3423</v>
      </c>
      <c r="B2157" s="223" t="s">
        <v>3424</v>
      </c>
      <c r="C2157" s="220" t="s">
        <v>7553</v>
      </c>
      <c r="D2157" s="221">
        <v>8.78</v>
      </c>
      <c r="E2157" s="221">
        <v>9.1</v>
      </c>
      <c r="F2157" s="221">
        <v>17.88</v>
      </c>
    </row>
    <row r="2158" spans="1:6" ht="15">
      <c r="A2158" s="225" t="s">
        <v>3425</v>
      </c>
      <c r="B2158" s="223" t="s">
        <v>3426</v>
      </c>
      <c r="C2158" s="220" t="s">
        <v>7546</v>
      </c>
      <c r="D2158" s="221">
        <v>6.46</v>
      </c>
      <c r="E2158" s="221">
        <v>1.82</v>
      </c>
      <c r="F2158" s="221">
        <v>8.28</v>
      </c>
    </row>
    <row r="2159" spans="1:6" ht="15">
      <c r="A2159" s="225" t="s">
        <v>3427</v>
      </c>
      <c r="B2159" s="223" t="s">
        <v>3428</v>
      </c>
      <c r="C2159" s="220" t="s">
        <v>6583</v>
      </c>
      <c r="D2159" s="221">
        <v>1.15</v>
      </c>
      <c r="E2159" s="221">
        <v>5.46</v>
      </c>
      <c r="F2159" s="221">
        <v>6.61</v>
      </c>
    </row>
    <row r="2160" spans="1:6" ht="15">
      <c r="A2160" s="225" t="s">
        <v>3429</v>
      </c>
      <c r="B2160" s="223" t="s">
        <v>3430</v>
      </c>
      <c r="C2160" s="220" t="s">
        <v>6583</v>
      </c>
      <c r="D2160" s="221">
        <v>2.99</v>
      </c>
      <c r="E2160" s="221">
        <v>6.55</v>
      </c>
      <c r="F2160" s="221">
        <v>9.54</v>
      </c>
    </row>
    <row r="2161" spans="1:6" ht="15">
      <c r="A2161" s="225" t="s">
        <v>3431</v>
      </c>
      <c r="B2161" s="223" t="s">
        <v>3432</v>
      </c>
      <c r="C2161" s="220" t="s">
        <v>6583</v>
      </c>
      <c r="D2161" s="221">
        <v>2.02</v>
      </c>
      <c r="E2161" s="221">
        <v>6.55</v>
      </c>
      <c r="F2161" s="221">
        <v>8.57</v>
      </c>
    </row>
    <row r="2162" spans="1:6" ht="15">
      <c r="A2162" s="225" t="s">
        <v>3433</v>
      </c>
      <c r="B2162" s="223" t="s">
        <v>3434</v>
      </c>
      <c r="C2162" s="220" t="s">
        <v>6583</v>
      </c>
      <c r="D2162" s="221">
        <v>2.51</v>
      </c>
      <c r="E2162" s="221">
        <v>5.46</v>
      </c>
      <c r="F2162" s="221">
        <v>7.97</v>
      </c>
    </row>
    <row r="2163" spans="1:6" ht="15">
      <c r="A2163" s="225" t="s">
        <v>6813</v>
      </c>
      <c r="B2163" s="223" t="s">
        <v>6814</v>
      </c>
      <c r="C2163" s="220" t="s">
        <v>7546</v>
      </c>
      <c r="D2163" s="221">
        <v>5.35</v>
      </c>
      <c r="E2163" s="221">
        <v>10.92</v>
      </c>
      <c r="F2163" s="221">
        <v>16.27</v>
      </c>
    </row>
    <row r="2164" spans="1:6" ht="15">
      <c r="A2164" s="225" t="s">
        <v>3435</v>
      </c>
      <c r="B2164" s="223" t="s">
        <v>3436</v>
      </c>
      <c r="C2164" s="220" t="s">
        <v>7546</v>
      </c>
      <c r="D2164" s="221">
        <v>8.69</v>
      </c>
      <c r="E2164" s="221">
        <v>5.09</v>
      </c>
      <c r="F2164" s="221">
        <v>13.78</v>
      </c>
    </row>
    <row r="2165" spans="1:6" ht="15">
      <c r="A2165" s="225" t="s">
        <v>3437</v>
      </c>
      <c r="B2165" s="223" t="s">
        <v>3438</v>
      </c>
      <c r="C2165" s="220" t="s">
        <v>7546</v>
      </c>
      <c r="D2165" s="221">
        <v>5.3</v>
      </c>
      <c r="E2165" s="221">
        <v>5.09</v>
      </c>
      <c r="F2165" s="221">
        <v>10.39</v>
      </c>
    </row>
    <row r="2166" spans="1:6" ht="15">
      <c r="A2166" s="225" t="s">
        <v>3439</v>
      </c>
      <c r="B2166" s="223" t="s">
        <v>3440</v>
      </c>
      <c r="C2166" s="220" t="s">
        <v>7546</v>
      </c>
      <c r="D2166" s="221">
        <v>8.36</v>
      </c>
      <c r="E2166" s="221">
        <v>5.09</v>
      </c>
      <c r="F2166" s="221">
        <v>13.45</v>
      </c>
    </row>
    <row r="2167" spans="1:6" ht="15">
      <c r="A2167" s="225" t="s">
        <v>3441</v>
      </c>
      <c r="B2167" s="223" t="s">
        <v>7080</v>
      </c>
      <c r="C2167" s="220" t="s">
        <v>7546</v>
      </c>
      <c r="D2167" s="221">
        <v>44.88</v>
      </c>
      <c r="E2167" s="221">
        <v>9.1</v>
      </c>
      <c r="F2167" s="221">
        <v>53.98</v>
      </c>
    </row>
    <row r="2168" spans="1:6" ht="15">
      <c r="A2168" s="225" t="s">
        <v>3442</v>
      </c>
      <c r="B2168" s="223" t="s">
        <v>7081</v>
      </c>
      <c r="C2168" s="220" t="s">
        <v>7546</v>
      </c>
      <c r="D2168" s="221">
        <v>81.75</v>
      </c>
      <c r="E2168" s="221">
        <v>9.1</v>
      </c>
      <c r="F2168" s="221">
        <v>90.85</v>
      </c>
    </row>
    <row r="2169" spans="1:6" ht="15">
      <c r="A2169" s="225" t="s">
        <v>3443</v>
      </c>
      <c r="B2169" s="223" t="s">
        <v>3444</v>
      </c>
      <c r="C2169" s="220" t="s">
        <v>7546</v>
      </c>
      <c r="D2169" s="221">
        <v>45.05</v>
      </c>
      <c r="E2169" s="221">
        <v>9.1</v>
      </c>
      <c r="F2169" s="221">
        <v>54.15</v>
      </c>
    </row>
    <row r="2170" spans="1:6" ht="15">
      <c r="A2170" s="225" t="s">
        <v>3445</v>
      </c>
      <c r="B2170" s="223" t="s">
        <v>3446</v>
      </c>
      <c r="C2170" s="220" t="s">
        <v>7546</v>
      </c>
      <c r="D2170" s="221">
        <v>65.21</v>
      </c>
      <c r="E2170" s="221">
        <v>10.92</v>
      </c>
      <c r="F2170" s="221">
        <v>76.13</v>
      </c>
    </row>
    <row r="2171" spans="1:6" ht="15">
      <c r="A2171" s="225" t="s">
        <v>3447</v>
      </c>
      <c r="B2171" s="223" t="s">
        <v>3448</v>
      </c>
      <c r="C2171" s="220" t="s">
        <v>7546</v>
      </c>
      <c r="D2171" s="221">
        <v>100.72</v>
      </c>
      <c r="E2171" s="221">
        <v>12.73</v>
      </c>
      <c r="F2171" s="221">
        <v>113.45</v>
      </c>
    </row>
    <row r="2172" spans="1:6" ht="15">
      <c r="A2172" s="225" t="s">
        <v>3449</v>
      </c>
      <c r="B2172" s="223" t="s">
        <v>3450</v>
      </c>
      <c r="C2172" s="220" t="s">
        <v>7546</v>
      </c>
      <c r="D2172" s="221">
        <v>125.4</v>
      </c>
      <c r="E2172" s="221">
        <v>14.56</v>
      </c>
      <c r="F2172" s="221">
        <v>139.96</v>
      </c>
    </row>
    <row r="2173" spans="1:6" ht="15">
      <c r="A2173" s="225" t="s">
        <v>3451</v>
      </c>
      <c r="B2173" s="223" t="s">
        <v>3452</v>
      </c>
      <c r="C2173" s="220" t="s">
        <v>6583</v>
      </c>
      <c r="D2173" s="221">
        <v>9.95</v>
      </c>
      <c r="E2173" s="221">
        <v>1.45</v>
      </c>
      <c r="F2173" s="221">
        <v>11.4</v>
      </c>
    </row>
    <row r="2174" spans="1:6" ht="15">
      <c r="A2174" s="225" t="s">
        <v>3453</v>
      </c>
      <c r="B2174" s="223" t="s">
        <v>3454</v>
      </c>
      <c r="C2174" s="220" t="s">
        <v>6583</v>
      </c>
      <c r="D2174" s="221">
        <v>11.22</v>
      </c>
      <c r="E2174" s="221">
        <v>1.45</v>
      </c>
      <c r="F2174" s="221">
        <v>12.67</v>
      </c>
    </row>
    <row r="2175" spans="1:6" ht="15">
      <c r="A2175" s="225" t="s">
        <v>3455</v>
      </c>
      <c r="B2175" s="223" t="s">
        <v>3456</v>
      </c>
      <c r="C2175" s="220" t="s">
        <v>6583</v>
      </c>
      <c r="D2175" s="221">
        <v>10.74</v>
      </c>
      <c r="E2175" s="221">
        <v>1.45</v>
      </c>
      <c r="F2175" s="221">
        <v>12.19</v>
      </c>
    </row>
    <row r="2176" spans="1:6" ht="15">
      <c r="A2176" s="225" t="s">
        <v>7951</v>
      </c>
      <c r="B2176" s="223" t="s">
        <v>7952</v>
      </c>
      <c r="C2176" s="220" t="s">
        <v>6583</v>
      </c>
      <c r="D2176" s="221">
        <v>10.41</v>
      </c>
      <c r="E2176" s="221">
        <v>3.64</v>
      </c>
      <c r="F2176" s="221">
        <v>14.05</v>
      </c>
    </row>
    <row r="2177" spans="1:6" ht="15">
      <c r="A2177" s="225" t="s">
        <v>7953</v>
      </c>
      <c r="B2177" s="223" t="s">
        <v>7954</v>
      </c>
      <c r="C2177" s="220" t="s">
        <v>6583</v>
      </c>
      <c r="D2177" s="221">
        <v>9.87</v>
      </c>
      <c r="E2177" s="221">
        <v>3.64</v>
      </c>
      <c r="F2177" s="221">
        <v>13.51</v>
      </c>
    </row>
    <row r="2178" spans="1:6" ht="15">
      <c r="A2178" s="225" t="s">
        <v>3457</v>
      </c>
      <c r="B2178" s="223" t="s">
        <v>7955</v>
      </c>
      <c r="C2178" s="220"/>
      <c r="D2178" s="221"/>
      <c r="E2178" s="221"/>
      <c r="F2178" s="221"/>
    </row>
    <row r="2179" spans="1:6" ht="15">
      <c r="A2179" s="225" t="s">
        <v>3458</v>
      </c>
      <c r="B2179" s="223" t="s">
        <v>3459</v>
      </c>
      <c r="C2179" s="220" t="s">
        <v>7546</v>
      </c>
      <c r="D2179" s="221">
        <v>51.24</v>
      </c>
      <c r="E2179" s="221">
        <v>10.92</v>
      </c>
      <c r="F2179" s="221">
        <v>62.16</v>
      </c>
    </row>
    <row r="2180" spans="1:6" ht="15">
      <c r="A2180" s="225" t="s">
        <v>3460</v>
      </c>
      <c r="B2180" s="223" t="s">
        <v>3461</v>
      </c>
      <c r="C2180" s="220" t="s">
        <v>7546</v>
      </c>
      <c r="D2180" s="221">
        <v>65.43</v>
      </c>
      <c r="E2180" s="221">
        <v>10.92</v>
      </c>
      <c r="F2180" s="221">
        <v>76.35</v>
      </c>
    </row>
    <row r="2181" spans="1:6" ht="15">
      <c r="A2181" s="225" t="s">
        <v>3462</v>
      </c>
      <c r="B2181" s="223" t="s">
        <v>3463</v>
      </c>
      <c r="C2181" s="220" t="s">
        <v>6583</v>
      </c>
      <c r="D2181" s="221">
        <v>47.76</v>
      </c>
      <c r="E2181" s="221">
        <v>11.28</v>
      </c>
      <c r="F2181" s="221">
        <v>59.04</v>
      </c>
    </row>
    <row r="2182" spans="1:6" ht="15">
      <c r="A2182" s="225" t="s">
        <v>3464</v>
      </c>
      <c r="B2182" s="223" t="s">
        <v>3465</v>
      </c>
      <c r="C2182" s="220" t="s">
        <v>6583</v>
      </c>
      <c r="D2182" s="221">
        <v>135.38</v>
      </c>
      <c r="E2182" s="221">
        <v>21.83</v>
      </c>
      <c r="F2182" s="221">
        <v>157.21</v>
      </c>
    </row>
    <row r="2183" spans="1:6" ht="15">
      <c r="A2183" s="225" t="s">
        <v>3466</v>
      </c>
      <c r="B2183" s="223" t="s">
        <v>3467</v>
      </c>
      <c r="C2183" s="220" t="s">
        <v>6583</v>
      </c>
      <c r="D2183" s="221">
        <v>229.94</v>
      </c>
      <c r="E2183" s="221">
        <v>21.83</v>
      </c>
      <c r="F2183" s="221">
        <v>251.77</v>
      </c>
    </row>
    <row r="2184" spans="1:6" ht="15">
      <c r="A2184" s="225" t="s">
        <v>3468</v>
      </c>
      <c r="B2184" s="223" t="s">
        <v>3469</v>
      </c>
      <c r="C2184" s="220" t="s">
        <v>6583</v>
      </c>
      <c r="D2184" s="221">
        <v>178.65</v>
      </c>
      <c r="E2184" s="221">
        <v>6.91</v>
      </c>
      <c r="F2184" s="221">
        <v>185.56</v>
      </c>
    </row>
    <row r="2185" spans="1:6" ht="15">
      <c r="A2185" s="225" t="s">
        <v>3470</v>
      </c>
      <c r="B2185" s="223" t="s">
        <v>3471</v>
      </c>
      <c r="C2185" s="220" t="s">
        <v>6583</v>
      </c>
      <c r="D2185" s="221">
        <v>213.57</v>
      </c>
      <c r="E2185" s="221">
        <v>6.91</v>
      </c>
      <c r="F2185" s="221">
        <v>220.48</v>
      </c>
    </row>
    <row r="2186" spans="1:6" ht="15">
      <c r="A2186" s="225" t="s">
        <v>3472</v>
      </c>
      <c r="B2186" s="223" t="s">
        <v>3473</v>
      </c>
      <c r="C2186" s="220" t="s">
        <v>6583</v>
      </c>
      <c r="D2186" s="221">
        <v>386.48</v>
      </c>
      <c r="E2186" s="221">
        <v>6.91</v>
      </c>
      <c r="F2186" s="221">
        <v>393.39</v>
      </c>
    </row>
    <row r="2187" spans="1:6" ht="15">
      <c r="A2187" s="225" t="s">
        <v>3474</v>
      </c>
      <c r="B2187" s="223" t="s">
        <v>3475</v>
      </c>
      <c r="C2187" s="220" t="s">
        <v>6583</v>
      </c>
      <c r="D2187" s="221">
        <v>9.27</v>
      </c>
      <c r="E2187" s="221">
        <v>0.73</v>
      </c>
      <c r="F2187" s="221">
        <v>10</v>
      </c>
    </row>
    <row r="2188" spans="1:6" ht="15">
      <c r="A2188" s="225" t="s">
        <v>3476</v>
      </c>
      <c r="B2188" s="223" t="s">
        <v>7956</v>
      </c>
      <c r="C2188" s="220"/>
      <c r="D2188" s="221"/>
      <c r="E2188" s="221"/>
      <c r="F2188" s="221"/>
    </row>
    <row r="2189" spans="1:6" ht="15">
      <c r="A2189" s="225" t="s">
        <v>3477</v>
      </c>
      <c r="B2189" s="223" t="s">
        <v>3478</v>
      </c>
      <c r="C2189" s="220" t="s">
        <v>7546</v>
      </c>
      <c r="D2189" s="221">
        <v>236.01</v>
      </c>
      <c r="E2189" s="221">
        <v>10.92</v>
      </c>
      <c r="F2189" s="221">
        <v>246.93</v>
      </c>
    </row>
    <row r="2190" spans="1:6" ht="15">
      <c r="A2190" s="225" t="s">
        <v>3479</v>
      </c>
      <c r="B2190" s="223" t="s">
        <v>3480</v>
      </c>
      <c r="C2190" s="220" t="s">
        <v>7546</v>
      </c>
      <c r="D2190" s="221">
        <v>261.9</v>
      </c>
      <c r="E2190" s="221">
        <v>10.92</v>
      </c>
      <c r="F2190" s="221">
        <v>272.82</v>
      </c>
    </row>
    <row r="2191" spans="1:6" ht="15">
      <c r="A2191" s="225" t="s">
        <v>3481</v>
      </c>
      <c r="B2191" s="223" t="s">
        <v>3482</v>
      </c>
      <c r="C2191" s="220" t="s">
        <v>7546</v>
      </c>
      <c r="D2191" s="221">
        <v>308.51</v>
      </c>
      <c r="E2191" s="221">
        <v>10.92</v>
      </c>
      <c r="F2191" s="221">
        <v>319.43</v>
      </c>
    </row>
    <row r="2192" spans="1:6" ht="15">
      <c r="A2192" s="225" t="s">
        <v>3483</v>
      </c>
      <c r="B2192" s="223" t="s">
        <v>3484</v>
      </c>
      <c r="C2192" s="220" t="s">
        <v>7546</v>
      </c>
      <c r="D2192" s="221">
        <v>284.73</v>
      </c>
      <c r="E2192" s="221">
        <v>10.92</v>
      </c>
      <c r="F2192" s="221">
        <v>295.65</v>
      </c>
    </row>
    <row r="2193" spans="1:6" ht="15">
      <c r="A2193" s="225" t="s">
        <v>3485</v>
      </c>
      <c r="B2193" s="223" t="s">
        <v>3486</v>
      </c>
      <c r="C2193" s="220" t="s">
        <v>7546</v>
      </c>
      <c r="D2193" s="221">
        <v>355.11</v>
      </c>
      <c r="E2193" s="221">
        <v>10.92</v>
      </c>
      <c r="F2193" s="221">
        <v>366.03</v>
      </c>
    </row>
    <row r="2194" spans="1:6" ht="15">
      <c r="A2194" s="225" t="s">
        <v>3487</v>
      </c>
      <c r="B2194" s="223" t="s">
        <v>7957</v>
      </c>
      <c r="C2194" s="220"/>
      <c r="D2194" s="221"/>
      <c r="E2194" s="221"/>
      <c r="F2194" s="221"/>
    </row>
    <row r="2195" spans="1:6" ht="15">
      <c r="A2195" s="225" t="s">
        <v>3488</v>
      </c>
      <c r="B2195" s="223" t="s">
        <v>3489</v>
      </c>
      <c r="C2195" s="220" t="s">
        <v>7546</v>
      </c>
      <c r="D2195" s="221">
        <v>8.62</v>
      </c>
      <c r="E2195" s="221">
        <v>1.45</v>
      </c>
      <c r="F2195" s="221">
        <v>10.07</v>
      </c>
    </row>
    <row r="2196" spans="1:6" ht="15">
      <c r="A2196" s="225" t="s">
        <v>3490</v>
      </c>
      <c r="B2196" s="223" t="s">
        <v>3491</v>
      </c>
      <c r="C2196" s="220" t="s">
        <v>7546</v>
      </c>
      <c r="D2196" s="221">
        <v>10.61</v>
      </c>
      <c r="E2196" s="221">
        <v>1.45</v>
      </c>
      <c r="F2196" s="221">
        <v>12.06</v>
      </c>
    </row>
    <row r="2197" spans="1:6" ht="15">
      <c r="A2197" s="225" t="s">
        <v>3492</v>
      </c>
      <c r="B2197" s="223" t="s">
        <v>3493</v>
      </c>
      <c r="C2197" s="220" t="s">
        <v>7546</v>
      </c>
      <c r="D2197" s="221">
        <v>12.98</v>
      </c>
      <c r="E2197" s="221">
        <v>1.45</v>
      </c>
      <c r="F2197" s="221">
        <v>14.43</v>
      </c>
    </row>
    <row r="2198" spans="1:6" ht="15">
      <c r="A2198" s="225" t="s">
        <v>3494</v>
      </c>
      <c r="B2198" s="223" t="s">
        <v>3495</v>
      </c>
      <c r="C2198" s="220" t="s">
        <v>7546</v>
      </c>
      <c r="D2198" s="221">
        <v>20.38</v>
      </c>
      <c r="E2198" s="221">
        <v>1.45</v>
      </c>
      <c r="F2198" s="221">
        <v>21.83</v>
      </c>
    </row>
    <row r="2199" spans="1:6" ht="15">
      <c r="A2199" s="225" t="s">
        <v>3496</v>
      </c>
      <c r="B2199" s="223" t="s">
        <v>3497</v>
      </c>
      <c r="C2199" s="220" t="s">
        <v>7546</v>
      </c>
      <c r="D2199" s="221">
        <v>28.47</v>
      </c>
      <c r="E2199" s="221">
        <v>1.45</v>
      </c>
      <c r="F2199" s="221">
        <v>29.92</v>
      </c>
    </row>
    <row r="2200" spans="1:6" ht="15">
      <c r="A2200" s="225" t="s">
        <v>3498</v>
      </c>
      <c r="B2200" s="223" t="s">
        <v>3499</v>
      </c>
      <c r="C2200" s="220" t="s">
        <v>7546</v>
      </c>
      <c r="D2200" s="221">
        <v>45.33</v>
      </c>
      <c r="E2200" s="221">
        <v>1.45</v>
      </c>
      <c r="F2200" s="221">
        <v>46.78</v>
      </c>
    </row>
    <row r="2201" spans="1:6" ht="15">
      <c r="A2201" s="225" t="s">
        <v>3500</v>
      </c>
      <c r="B2201" s="223" t="s">
        <v>3501</v>
      </c>
      <c r="C2201" s="220" t="s">
        <v>7546</v>
      </c>
      <c r="D2201" s="221">
        <v>64.13</v>
      </c>
      <c r="E2201" s="221">
        <v>1.45</v>
      </c>
      <c r="F2201" s="221">
        <v>65.58</v>
      </c>
    </row>
    <row r="2202" spans="1:6" ht="15">
      <c r="A2202" s="225" t="s">
        <v>3502</v>
      </c>
      <c r="B2202" s="223" t="s">
        <v>7958</v>
      </c>
      <c r="C2202" s="220"/>
      <c r="D2202" s="221"/>
      <c r="E2202" s="221"/>
      <c r="F2202" s="221"/>
    </row>
    <row r="2203" spans="1:6" ht="15">
      <c r="A2203" s="225" t="s">
        <v>3503</v>
      </c>
      <c r="B2203" s="223" t="s">
        <v>3504</v>
      </c>
      <c r="C2203" s="220" t="s">
        <v>7546</v>
      </c>
      <c r="D2203" s="221">
        <v>8.15</v>
      </c>
      <c r="E2203" s="221">
        <v>12.73</v>
      </c>
      <c r="F2203" s="221">
        <v>20.88</v>
      </c>
    </row>
    <row r="2204" spans="1:6" ht="15">
      <c r="A2204" s="225" t="s">
        <v>3505</v>
      </c>
      <c r="B2204" s="223" t="s">
        <v>3506</v>
      </c>
      <c r="C2204" s="220" t="s">
        <v>7546</v>
      </c>
      <c r="D2204" s="221">
        <v>15.58</v>
      </c>
      <c r="E2204" s="221">
        <v>12.73</v>
      </c>
      <c r="F2204" s="221">
        <v>28.31</v>
      </c>
    </row>
    <row r="2205" spans="1:6" ht="15">
      <c r="A2205" s="225" t="s">
        <v>3507</v>
      </c>
      <c r="B2205" s="223" t="s">
        <v>3508</v>
      </c>
      <c r="C2205" s="220" t="s">
        <v>7546</v>
      </c>
      <c r="D2205" s="221">
        <v>30.11</v>
      </c>
      <c r="E2205" s="221">
        <v>12.73</v>
      </c>
      <c r="F2205" s="221">
        <v>42.84</v>
      </c>
    </row>
    <row r="2206" spans="1:6" ht="15">
      <c r="A2206" s="225" t="s">
        <v>3509</v>
      </c>
      <c r="B2206" s="223" t="s">
        <v>3510</v>
      </c>
      <c r="C2206" s="220" t="s">
        <v>6583</v>
      </c>
      <c r="D2206" s="221">
        <v>17.5</v>
      </c>
      <c r="E2206" s="221">
        <v>2.42</v>
      </c>
      <c r="F2206" s="221">
        <v>19.92</v>
      </c>
    </row>
    <row r="2207" spans="1:6" ht="15">
      <c r="A2207" s="225" t="s">
        <v>3511</v>
      </c>
      <c r="B2207" s="223" t="s">
        <v>3512</v>
      </c>
      <c r="C2207" s="220" t="s">
        <v>6583</v>
      </c>
      <c r="D2207" s="221">
        <v>27.81</v>
      </c>
      <c r="E2207" s="221">
        <v>2.42</v>
      </c>
      <c r="F2207" s="221">
        <v>30.23</v>
      </c>
    </row>
    <row r="2208" spans="1:6" ht="15">
      <c r="A2208" s="225" t="s">
        <v>3513</v>
      </c>
      <c r="B2208" s="223" t="s">
        <v>3514</v>
      </c>
      <c r="C2208" s="220" t="s">
        <v>6583</v>
      </c>
      <c r="D2208" s="221">
        <v>71.57</v>
      </c>
      <c r="E2208" s="221">
        <v>2.42</v>
      </c>
      <c r="F2208" s="221">
        <v>73.99</v>
      </c>
    </row>
    <row r="2209" spans="1:6" ht="15">
      <c r="A2209" s="225" t="s">
        <v>3515</v>
      </c>
      <c r="B2209" s="223" t="s">
        <v>3516</v>
      </c>
      <c r="C2209" s="220" t="s">
        <v>6583</v>
      </c>
      <c r="D2209" s="221">
        <v>18.68</v>
      </c>
      <c r="E2209" s="221">
        <v>2.42</v>
      </c>
      <c r="F2209" s="221">
        <v>21.1</v>
      </c>
    </row>
    <row r="2210" spans="1:6" ht="15">
      <c r="A2210" s="225" t="s">
        <v>3517</v>
      </c>
      <c r="B2210" s="223" t="s">
        <v>3518</v>
      </c>
      <c r="C2210" s="220" t="s">
        <v>6583</v>
      </c>
      <c r="D2210" s="221">
        <v>29.85</v>
      </c>
      <c r="E2210" s="221">
        <v>2.42</v>
      </c>
      <c r="F2210" s="221">
        <v>32.27</v>
      </c>
    </row>
    <row r="2211" spans="1:6" ht="15">
      <c r="A2211" s="225" t="s">
        <v>3519</v>
      </c>
      <c r="B2211" s="223" t="s">
        <v>3520</v>
      </c>
      <c r="C2211" s="220" t="s">
        <v>6583</v>
      </c>
      <c r="D2211" s="221">
        <v>80.34</v>
      </c>
      <c r="E2211" s="221">
        <v>2.42</v>
      </c>
      <c r="F2211" s="221">
        <v>82.76</v>
      </c>
    </row>
    <row r="2212" spans="1:6" ht="15">
      <c r="A2212" s="225" t="s">
        <v>3521</v>
      </c>
      <c r="B2212" s="223" t="s">
        <v>7959</v>
      </c>
      <c r="C2212" s="220"/>
      <c r="D2212" s="221"/>
      <c r="E2212" s="221"/>
      <c r="F2212" s="221"/>
    </row>
    <row r="2213" spans="1:6" ht="15">
      <c r="A2213" s="225" t="s">
        <v>3522</v>
      </c>
      <c r="B2213" s="223" t="s">
        <v>3523</v>
      </c>
      <c r="C2213" s="220" t="s">
        <v>7546</v>
      </c>
      <c r="D2213" s="221">
        <v>57.17</v>
      </c>
      <c r="E2213" s="221">
        <v>10.92</v>
      </c>
      <c r="F2213" s="221">
        <v>68.09</v>
      </c>
    </row>
    <row r="2214" spans="1:6" ht="15">
      <c r="A2214" s="225" t="s">
        <v>3524</v>
      </c>
      <c r="B2214" s="223" t="s">
        <v>3525</v>
      </c>
      <c r="C2214" s="220" t="s">
        <v>6583</v>
      </c>
      <c r="D2214" s="221">
        <v>70.55</v>
      </c>
      <c r="E2214" s="221">
        <v>18.2</v>
      </c>
      <c r="F2214" s="221">
        <v>88.75</v>
      </c>
    </row>
    <row r="2215" spans="1:6" ht="15">
      <c r="A2215" s="225" t="s">
        <v>3526</v>
      </c>
      <c r="B2215" s="223" t="s">
        <v>3527</v>
      </c>
      <c r="C2215" s="220" t="s">
        <v>6583</v>
      </c>
      <c r="D2215" s="221">
        <v>94.49</v>
      </c>
      <c r="E2215" s="221">
        <v>18.2</v>
      </c>
      <c r="F2215" s="221">
        <v>112.69</v>
      </c>
    </row>
    <row r="2216" spans="1:6" ht="27.75">
      <c r="A2216" s="225" t="s">
        <v>3528</v>
      </c>
      <c r="B2216" s="223" t="s">
        <v>3529</v>
      </c>
      <c r="C2216" s="220" t="s">
        <v>6583</v>
      </c>
      <c r="D2216" s="221">
        <v>18.92</v>
      </c>
      <c r="E2216" s="221">
        <v>6.91</v>
      </c>
      <c r="F2216" s="221">
        <v>25.83</v>
      </c>
    </row>
    <row r="2217" spans="1:6" ht="27.75">
      <c r="A2217" s="225" t="s">
        <v>3530</v>
      </c>
      <c r="B2217" s="223" t="s">
        <v>3531</v>
      </c>
      <c r="C2217" s="220" t="s">
        <v>6583</v>
      </c>
      <c r="D2217" s="221">
        <v>12.77</v>
      </c>
      <c r="E2217" s="221">
        <v>6.91</v>
      </c>
      <c r="F2217" s="221">
        <v>19.68</v>
      </c>
    </row>
    <row r="2218" spans="1:6" ht="15">
      <c r="A2218" s="225" t="s">
        <v>3532</v>
      </c>
      <c r="B2218" s="223" t="s">
        <v>3533</v>
      </c>
      <c r="C2218" s="220" t="s">
        <v>6583</v>
      </c>
      <c r="D2218" s="221">
        <v>12.58</v>
      </c>
      <c r="E2218" s="221">
        <v>5.46</v>
      </c>
      <c r="F2218" s="221">
        <v>18.04</v>
      </c>
    </row>
    <row r="2219" spans="1:6" ht="15">
      <c r="A2219" s="225" t="s">
        <v>3534</v>
      </c>
      <c r="B2219" s="223" t="s">
        <v>3535</v>
      </c>
      <c r="C2219" s="220" t="s">
        <v>7546</v>
      </c>
      <c r="D2219" s="221">
        <v>61.57</v>
      </c>
      <c r="E2219" s="221">
        <v>10.92</v>
      </c>
      <c r="F2219" s="221">
        <v>72.49</v>
      </c>
    </row>
    <row r="2220" spans="1:6" ht="15">
      <c r="A2220" s="225" t="s">
        <v>3536</v>
      </c>
      <c r="B2220" s="223" t="s">
        <v>3537</v>
      </c>
      <c r="C2220" s="220" t="s">
        <v>6583</v>
      </c>
      <c r="D2220" s="221">
        <v>55.84</v>
      </c>
      <c r="E2220" s="221">
        <v>18.2</v>
      </c>
      <c r="F2220" s="221">
        <v>74.04</v>
      </c>
    </row>
    <row r="2221" spans="1:6" ht="15">
      <c r="A2221" s="225" t="s">
        <v>3538</v>
      </c>
      <c r="B2221" s="223" t="s">
        <v>3539</v>
      </c>
      <c r="C2221" s="220" t="s">
        <v>6583</v>
      </c>
      <c r="D2221" s="221">
        <v>8.46</v>
      </c>
      <c r="E2221" s="221">
        <v>5.46</v>
      </c>
      <c r="F2221" s="221">
        <v>13.92</v>
      </c>
    </row>
    <row r="2222" spans="1:6" ht="15">
      <c r="A2222" s="225" t="s">
        <v>3540</v>
      </c>
      <c r="B2222" s="223" t="s">
        <v>3541</v>
      </c>
      <c r="C2222" s="220" t="s">
        <v>6583</v>
      </c>
      <c r="D2222" s="221">
        <v>51.48</v>
      </c>
      <c r="E2222" s="221">
        <v>18.2</v>
      </c>
      <c r="F2222" s="221">
        <v>69.68</v>
      </c>
    </row>
    <row r="2223" spans="1:6" ht="15">
      <c r="A2223" s="225" t="s">
        <v>3542</v>
      </c>
      <c r="B2223" s="223" t="s">
        <v>3543</v>
      </c>
      <c r="C2223" s="220" t="s">
        <v>6583</v>
      </c>
      <c r="D2223" s="221">
        <v>70.22</v>
      </c>
      <c r="E2223" s="221">
        <v>18.2</v>
      </c>
      <c r="F2223" s="221">
        <v>88.42</v>
      </c>
    </row>
    <row r="2224" spans="1:6" ht="27.75">
      <c r="A2224" s="225" t="s">
        <v>3544</v>
      </c>
      <c r="B2224" s="223" t="s">
        <v>7356</v>
      </c>
      <c r="C2224" s="220" t="s">
        <v>6583</v>
      </c>
      <c r="D2224" s="221">
        <v>747.66</v>
      </c>
      <c r="E2224" s="221">
        <v>24.36</v>
      </c>
      <c r="F2224" s="221">
        <v>772.02</v>
      </c>
    </row>
    <row r="2225" spans="1:6" ht="15">
      <c r="A2225" s="225" t="s">
        <v>3545</v>
      </c>
      <c r="B2225" s="223" t="s">
        <v>3546</v>
      </c>
      <c r="C2225" s="220" t="s">
        <v>6583</v>
      </c>
      <c r="D2225" s="221">
        <v>35.43</v>
      </c>
      <c r="E2225" s="221">
        <v>18.2</v>
      </c>
      <c r="F2225" s="221">
        <v>53.63</v>
      </c>
    </row>
    <row r="2226" spans="1:6" ht="15">
      <c r="A2226" s="225" t="s">
        <v>3547</v>
      </c>
      <c r="B2226" s="223" t="s">
        <v>7960</v>
      </c>
      <c r="C2226" s="220"/>
      <c r="D2226" s="221"/>
      <c r="E2226" s="221"/>
      <c r="F2226" s="221"/>
    </row>
    <row r="2227" spans="1:6" ht="15">
      <c r="A2227" s="225" t="s">
        <v>3548</v>
      </c>
      <c r="B2227" s="223" t="s">
        <v>3549</v>
      </c>
      <c r="C2227" s="220" t="s">
        <v>7546</v>
      </c>
      <c r="D2227" s="221">
        <v>2.65</v>
      </c>
      <c r="E2227" s="221">
        <v>10.92</v>
      </c>
      <c r="F2227" s="221">
        <v>13.57</v>
      </c>
    </row>
    <row r="2228" spans="1:6" ht="15">
      <c r="A2228" s="225" t="s">
        <v>3550</v>
      </c>
      <c r="B2228" s="223" t="s">
        <v>3551</v>
      </c>
      <c r="C2228" s="220" t="s">
        <v>7546</v>
      </c>
      <c r="D2228" s="221">
        <v>2.98</v>
      </c>
      <c r="E2228" s="221">
        <v>10.92</v>
      </c>
      <c r="F2228" s="221">
        <v>13.9</v>
      </c>
    </row>
    <row r="2229" spans="1:6" ht="15">
      <c r="A2229" s="225" t="s">
        <v>3552</v>
      </c>
      <c r="B2229" s="223" t="s">
        <v>3553</v>
      </c>
      <c r="C2229" s="220" t="s">
        <v>7546</v>
      </c>
      <c r="D2229" s="221">
        <v>5.01</v>
      </c>
      <c r="E2229" s="221">
        <v>10.92</v>
      </c>
      <c r="F2229" s="221">
        <v>15.93</v>
      </c>
    </row>
    <row r="2230" spans="1:6" ht="15">
      <c r="A2230" s="225" t="s">
        <v>3554</v>
      </c>
      <c r="B2230" s="223" t="s">
        <v>3555</v>
      </c>
      <c r="C2230" s="220" t="s">
        <v>7546</v>
      </c>
      <c r="D2230" s="221">
        <v>3.72</v>
      </c>
      <c r="E2230" s="221">
        <v>10.92</v>
      </c>
      <c r="F2230" s="221">
        <v>14.64</v>
      </c>
    </row>
    <row r="2231" spans="1:6" ht="15">
      <c r="A2231" s="225" t="s">
        <v>3556</v>
      </c>
      <c r="B2231" s="223" t="s">
        <v>3557</v>
      </c>
      <c r="C2231" s="220" t="s">
        <v>7546</v>
      </c>
      <c r="D2231" s="221">
        <v>5.99</v>
      </c>
      <c r="E2231" s="221">
        <v>10.92</v>
      </c>
      <c r="F2231" s="221">
        <v>16.91</v>
      </c>
    </row>
    <row r="2232" spans="1:6" ht="15">
      <c r="A2232" s="225" t="s">
        <v>7211</v>
      </c>
      <c r="B2232" s="223" t="s">
        <v>7961</v>
      </c>
      <c r="C2232" s="220"/>
      <c r="D2232" s="221"/>
      <c r="E2232" s="221"/>
      <c r="F2232" s="221"/>
    </row>
    <row r="2233" spans="1:6" ht="15">
      <c r="A2233" s="225" t="s">
        <v>7212</v>
      </c>
      <c r="B2233" s="223" t="s">
        <v>7213</v>
      </c>
      <c r="C2233" s="220" t="s">
        <v>7546</v>
      </c>
      <c r="D2233" s="221"/>
      <c r="E2233" s="221">
        <v>9.1</v>
      </c>
      <c r="F2233" s="221">
        <v>9.1</v>
      </c>
    </row>
    <row r="2234" spans="1:6" ht="15">
      <c r="A2234" s="225" t="s">
        <v>7214</v>
      </c>
      <c r="B2234" s="223" t="s">
        <v>7215</v>
      </c>
      <c r="C2234" s="220" t="s">
        <v>7546</v>
      </c>
      <c r="D2234" s="221"/>
      <c r="E2234" s="221">
        <v>14.56</v>
      </c>
      <c r="F2234" s="221">
        <v>14.56</v>
      </c>
    </row>
    <row r="2235" spans="1:6" ht="15">
      <c r="A2235" s="225" t="s">
        <v>7216</v>
      </c>
      <c r="B2235" s="223" t="s">
        <v>7217</v>
      </c>
      <c r="C2235" s="220" t="s">
        <v>6583</v>
      </c>
      <c r="D2235" s="221"/>
      <c r="E2235" s="221">
        <v>10.92</v>
      </c>
      <c r="F2235" s="221">
        <v>10.92</v>
      </c>
    </row>
    <row r="2236" spans="1:6" ht="15">
      <c r="A2236" s="225" t="s">
        <v>7218</v>
      </c>
      <c r="B2236" s="223" t="s">
        <v>7219</v>
      </c>
      <c r="C2236" s="220" t="s">
        <v>7546</v>
      </c>
      <c r="D2236" s="221"/>
      <c r="E2236" s="221">
        <v>36.39</v>
      </c>
      <c r="F2236" s="221">
        <v>36.39</v>
      </c>
    </row>
    <row r="2237" spans="1:6" ht="15">
      <c r="A2237" s="225" t="s">
        <v>3558</v>
      </c>
      <c r="B2237" s="223" t="s">
        <v>7962</v>
      </c>
      <c r="C2237" s="220"/>
      <c r="D2237" s="221"/>
      <c r="E2237" s="221"/>
      <c r="F2237" s="221"/>
    </row>
    <row r="2238" spans="1:6" ht="15">
      <c r="A2238" s="225" t="s">
        <v>3559</v>
      </c>
      <c r="B2238" s="223" t="s">
        <v>3560</v>
      </c>
      <c r="C2238" s="220" t="s">
        <v>7546</v>
      </c>
      <c r="D2238" s="221">
        <v>56.02</v>
      </c>
      <c r="E2238" s="221">
        <v>18.2</v>
      </c>
      <c r="F2238" s="221">
        <v>74.22</v>
      </c>
    </row>
    <row r="2239" spans="1:6" ht="15">
      <c r="A2239" s="225" t="s">
        <v>3561</v>
      </c>
      <c r="B2239" s="223" t="s">
        <v>3562</v>
      </c>
      <c r="C2239" s="220" t="s">
        <v>7546</v>
      </c>
      <c r="D2239" s="221">
        <v>79.03</v>
      </c>
      <c r="E2239" s="221">
        <v>18.2</v>
      </c>
      <c r="F2239" s="221">
        <v>97.23</v>
      </c>
    </row>
    <row r="2240" spans="1:6" ht="15">
      <c r="A2240" s="225" t="s">
        <v>3563</v>
      </c>
      <c r="B2240" s="223" t="s">
        <v>3564</v>
      </c>
      <c r="C2240" s="220" t="s">
        <v>7546</v>
      </c>
      <c r="D2240" s="221">
        <v>86.16</v>
      </c>
      <c r="E2240" s="221">
        <v>18.2</v>
      </c>
      <c r="F2240" s="221">
        <v>104.36</v>
      </c>
    </row>
    <row r="2241" spans="1:6" ht="15">
      <c r="A2241" s="225" t="s">
        <v>3565</v>
      </c>
      <c r="B2241" s="223" t="s">
        <v>3566</v>
      </c>
      <c r="C2241" s="220" t="s">
        <v>7546</v>
      </c>
      <c r="D2241" s="221">
        <v>103.26</v>
      </c>
      <c r="E2241" s="221">
        <v>18.2</v>
      </c>
      <c r="F2241" s="221">
        <v>121.46</v>
      </c>
    </row>
    <row r="2242" spans="1:6" ht="15">
      <c r="A2242" s="225" t="s">
        <v>3567</v>
      </c>
      <c r="B2242" s="223" t="s">
        <v>3568</v>
      </c>
      <c r="C2242" s="220" t="s">
        <v>7546</v>
      </c>
      <c r="D2242" s="221">
        <v>120.48</v>
      </c>
      <c r="E2242" s="221">
        <v>18.2</v>
      </c>
      <c r="F2242" s="221">
        <v>138.68</v>
      </c>
    </row>
    <row r="2243" spans="1:6" ht="15">
      <c r="A2243" s="225" t="s">
        <v>3569</v>
      </c>
      <c r="B2243" s="223" t="s">
        <v>3570</v>
      </c>
      <c r="C2243" s="220" t="s">
        <v>7546</v>
      </c>
      <c r="D2243" s="221">
        <v>111.05</v>
      </c>
      <c r="E2243" s="221">
        <v>27.29</v>
      </c>
      <c r="F2243" s="221">
        <v>138.34</v>
      </c>
    </row>
    <row r="2244" spans="1:6" ht="15">
      <c r="A2244" s="225" t="s">
        <v>3571</v>
      </c>
      <c r="B2244" s="223" t="s">
        <v>3572</v>
      </c>
      <c r="C2244" s="220" t="s">
        <v>7546</v>
      </c>
      <c r="D2244" s="221">
        <v>131.44</v>
      </c>
      <c r="E2244" s="221">
        <v>27.29</v>
      </c>
      <c r="F2244" s="221">
        <v>158.73</v>
      </c>
    </row>
    <row r="2245" spans="1:6" ht="15">
      <c r="A2245" s="225" t="s">
        <v>3573</v>
      </c>
      <c r="B2245" s="223" t="s">
        <v>3574</v>
      </c>
      <c r="C2245" s="220" t="s">
        <v>7546</v>
      </c>
      <c r="D2245" s="221">
        <v>137.85</v>
      </c>
      <c r="E2245" s="221">
        <v>27.29</v>
      </c>
      <c r="F2245" s="221">
        <v>165.14</v>
      </c>
    </row>
    <row r="2246" spans="1:6" ht="15">
      <c r="A2246" s="225" t="s">
        <v>3575</v>
      </c>
      <c r="B2246" s="223" t="s">
        <v>3576</v>
      </c>
      <c r="C2246" s="220" t="s">
        <v>7546</v>
      </c>
      <c r="D2246" s="221">
        <v>154.88</v>
      </c>
      <c r="E2246" s="221">
        <v>27.29</v>
      </c>
      <c r="F2246" s="221">
        <v>182.17</v>
      </c>
    </row>
    <row r="2247" spans="1:6" ht="15">
      <c r="A2247" s="225" t="s">
        <v>3577</v>
      </c>
      <c r="B2247" s="223" t="s">
        <v>3578</v>
      </c>
      <c r="C2247" s="220" t="s">
        <v>7546</v>
      </c>
      <c r="D2247" s="221">
        <v>186.69</v>
      </c>
      <c r="E2247" s="221">
        <v>36.39</v>
      </c>
      <c r="F2247" s="221">
        <v>223.08</v>
      </c>
    </row>
    <row r="2248" spans="1:6" ht="15">
      <c r="A2248" s="225" t="s">
        <v>3579</v>
      </c>
      <c r="B2248" s="223" t="s">
        <v>3580</v>
      </c>
      <c r="C2248" s="220" t="s">
        <v>7546</v>
      </c>
      <c r="D2248" s="221">
        <v>282.3</v>
      </c>
      <c r="E2248" s="221">
        <v>36.39</v>
      </c>
      <c r="F2248" s="221">
        <v>318.69</v>
      </c>
    </row>
    <row r="2249" spans="1:6" ht="15">
      <c r="A2249" s="225" t="s">
        <v>3581</v>
      </c>
      <c r="B2249" s="223" t="s">
        <v>3582</v>
      </c>
      <c r="C2249" s="220" t="s">
        <v>7546</v>
      </c>
      <c r="D2249" s="221">
        <v>71.92</v>
      </c>
      <c r="E2249" s="221">
        <v>18.2</v>
      </c>
      <c r="F2249" s="221">
        <v>90.12</v>
      </c>
    </row>
    <row r="2250" spans="1:6" ht="15">
      <c r="A2250" s="225" t="s">
        <v>3583</v>
      </c>
      <c r="B2250" s="223" t="s">
        <v>3584</v>
      </c>
      <c r="C2250" s="220" t="s">
        <v>7546</v>
      </c>
      <c r="D2250" s="221">
        <v>82.5</v>
      </c>
      <c r="E2250" s="221">
        <v>18.2</v>
      </c>
      <c r="F2250" s="221">
        <v>100.7</v>
      </c>
    </row>
    <row r="2251" spans="1:6" ht="15">
      <c r="A2251" s="225" t="s">
        <v>3585</v>
      </c>
      <c r="B2251" s="223" t="s">
        <v>3586</v>
      </c>
      <c r="C2251" s="220" t="s">
        <v>7546</v>
      </c>
      <c r="D2251" s="221">
        <v>105.59</v>
      </c>
      <c r="E2251" s="221">
        <v>18.2</v>
      </c>
      <c r="F2251" s="221">
        <v>123.79</v>
      </c>
    </row>
    <row r="2252" spans="1:6" ht="15">
      <c r="A2252" s="225" t="s">
        <v>3587</v>
      </c>
      <c r="B2252" s="223" t="s">
        <v>3588</v>
      </c>
      <c r="C2252" s="220" t="s">
        <v>7546</v>
      </c>
      <c r="D2252" s="221">
        <v>130.44</v>
      </c>
      <c r="E2252" s="221">
        <v>18.2</v>
      </c>
      <c r="F2252" s="221">
        <v>148.64</v>
      </c>
    </row>
    <row r="2253" spans="1:6" ht="15">
      <c r="A2253" s="225" t="s">
        <v>3589</v>
      </c>
      <c r="B2253" s="223" t="s">
        <v>7963</v>
      </c>
      <c r="C2253" s="220"/>
      <c r="D2253" s="221"/>
      <c r="E2253" s="221"/>
      <c r="F2253" s="221"/>
    </row>
    <row r="2254" spans="1:6" ht="15">
      <c r="A2254" s="225" t="s">
        <v>3590</v>
      </c>
      <c r="B2254" s="223" t="s">
        <v>3591</v>
      </c>
      <c r="C2254" s="220" t="s">
        <v>7546</v>
      </c>
      <c r="D2254" s="221">
        <v>120.86</v>
      </c>
      <c r="E2254" s="221">
        <v>27.29</v>
      </c>
      <c r="F2254" s="221">
        <v>148.15</v>
      </c>
    </row>
    <row r="2255" spans="1:6" ht="15">
      <c r="A2255" s="225" t="s">
        <v>3592</v>
      </c>
      <c r="B2255" s="223" t="s">
        <v>3593</v>
      </c>
      <c r="C2255" s="220" t="s">
        <v>7546</v>
      </c>
      <c r="D2255" s="221">
        <v>132</v>
      </c>
      <c r="E2255" s="221">
        <v>27.29</v>
      </c>
      <c r="F2255" s="221">
        <v>159.29</v>
      </c>
    </row>
    <row r="2256" spans="1:6" ht="15">
      <c r="A2256" s="225" t="s">
        <v>3594</v>
      </c>
      <c r="B2256" s="223" t="s">
        <v>3595</v>
      </c>
      <c r="C2256" s="220" t="s">
        <v>7546</v>
      </c>
      <c r="D2256" s="221">
        <v>160.06</v>
      </c>
      <c r="E2256" s="221">
        <v>27.29</v>
      </c>
      <c r="F2256" s="221">
        <v>187.35</v>
      </c>
    </row>
    <row r="2257" spans="1:6" ht="15">
      <c r="A2257" s="225" t="s">
        <v>3596</v>
      </c>
      <c r="B2257" s="223" t="s">
        <v>3597</v>
      </c>
      <c r="C2257" s="220" t="s">
        <v>7546</v>
      </c>
      <c r="D2257" s="221">
        <v>174.58</v>
      </c>
      <c r="E2257" s="221">
        <v>36.39</v>
      </c>
      <c r="F2257" s="221">
        <v>210.97</v>
      </c>
    </row>
    <row r="2258" spans="1:6" ht="15">
      <c r="A2258" s="225" t="s">
        <v>3598</v>
      </c>
      <c r="B2258" s="223" t="s">
        <v>3599</v>
      </c>
      <c r="C2258" s="220" t="s">
        <v>7546</v>
      </c>
      <c r="D2258" s="221">
        <v>235.68</v>
      </c>
      <c r="E2258" s="221">
        <v>36.39</v>
      </c>
      <c r="F2258" s="221">
        <v>272.07</v>
      </c>
    </row>
    <row r="2259" spans="1:6" ht="15">
      <c r="A2259" s="225" t="s">
        <v>3600</v>
      </c>
      <c r="B2259" s="223" t="s">
        <v>3601</v>
      </c>
      <c r="C2259" s="220" t="s">
        <v>7546</v>
      </c>
      <c r="D2259" s="221">
        <v>31.55</v>
      </c>
      <c r="E2259" s="221">
        <v>1.82</v>
      </c>
      <c r="F2259" s="221">
        <v>33.37</v>
      </c>
    </row>
    <row r="2260" spans="1:6" ht="15">
      <c r="A2260" s="225" t="s">
        <v>3602</v>
      </c>
      <c r="B2260" s="223" t="s">
        <v>3603</v>
      </c>
      <c r="C2260" s="220" t="s">
        <v>7546</v>
      </c>
      <c r="D2260" s="221">
        <v>50.58</v>
      </c>
      <c r="E2260" s="221">
        <v>1.82</v>
      </c>
      <c r="F2260" s="221">
        <v>52.4</v>
      </c>
    </row>
    <row r="2261" spans="1:6" ht="15">
      <c r="A2261" s="225" t="s">
        <v>3604</v>
      </c>
      <c r="B2261" s="223" t="s">
        <v>3605</v>
      </c>
      <c r="C2261" s="220" t="s">
        <v>7546</v>
      </c>
      <c r="D2261" s="221">
        <v>70.12</v>
      </c>
      <c r="E2261" s="221">
        <v>1.82</v>
      </c>
      <c r="F2261" s="221">
        <v>71.94</v>
      </c>
    </row>
    <row r="2262" spans="1:6" ht="15">
      <c r="A2262" s="225" t="s">
        <v>3606</v>
      </c>
      <c r="B2262" s="223" t="s">
        <v>3607</v>
      </c>
      <c r="C2262" s="220" t="s">
        <v>7546</v>
      </c>
      <c r="D2262" s="221">
        <v>100.17</v>
      </c>
      <c r="E2262" s="221">
        <v>1.82</v>
      </c>
      <c r="F2262" s="221">
        <v>101.99</v>
      </c>
    </row>
    <row r="2263" spans="1:6" ht="15">
      <c r="A2263" s="225" t="s">
        <v>3608</v>
      </c>
      <c r="B2263" s="223" t="s">
        <v>3609</v>
      </c>
      <c r="C2263" s="220" t="s">
        <v>7546</v>
      </c>
      <c r="D2263" s="221">
        <v>119.64</v>
      </c>
      <c r="E2263" s="221">
        <v>1.82</v>
      </c>
      <c r="F2263" s="221">
        <v>121.46</v>
      </c>
    </row>
    <row r="2264" spans="1:6" ht="15">
      <c r="A2264" s="225" t="s">
        <v>3610</v>
      </c>
      <c r="B2264" s="223" t="s">
        <v>3611</v>
      </c>
      <c r="C2264" s="220" t="s">
        <v>7546</v>
      </c>
      <c r="D2264" s="221">
        <v>161.43</v>
      </c>
      <c r="E2264" s="221">
        <v>1.82</v>
      </c>
      <c r="F2264" s="221">
        <v>163.25</v>
      </c>
    </row>
    <row r="2265" spans="1:6" ht="15">
      <c r="A2265" s="225" t="s">
        <v>3612</v>
      </c>
      <c r="B2265" s="223" t="s">
        <v>3613</v>
      </c>
      <c r="C2265" s="220" t="s">
        <v>7546</v>
      </c>
      <c r="D2265" s="221">
        <v>194.27</v>
      </c>
      <c r="E2265" s="221">
        <v>1.82</v>
      </c>
      <c r="F2265" s="221">
        <v>196.09</v>
      </c>
    </row>
    <row r="2266" spans="1:6" ht="15">
      <c r="A2266" s="225" t="s">
        <v>3614</v>
      </c>
      <c r="B2266" s="223" t="s">
        <v>7964</v>
      </c>
      <c r="C2266" s="220"/>
      <c r="D2266" s="221"/>
      <c r="E2266" s="221"/>
      <c r="F2266" s="221"/>
    </row>
    <row r="2267" spans="1:6" ht="15">
      <c r="A2267" s="225" t="s">
        <v>3615</v>
      </c>
      <c r="B2267" s="223" t="s">
        <v>3616</v>
      </c>
      <c r="C2267" s="220" t="s">
        <v>6583</v>
      </c>
      <c r="D2267" s="221">
        <v>7.84</v>
      </c>
      <c r="E2267" s="221">
        <v>9.1</v>
      </c>
      <c r="F2267" s="221">
        <v>16.94</v>
      </c>
    </row>
    <row r="2268" spans="1:6" ht="15">
      <c r="A2268" s="225" t="s">
        <v>3617</v>
      </c>
      <c r="B2268" s="223" t="s">
        <v>3618</v>
      </c>
      <c r="C2268" s="220" t="s">
        <v>6583</v>
      </c>
      <c r="D2268" s="221">
        <v>9.98</v>
      </c>
      <c r="E2268" s="221">
        <v>9.1</v>
      </c>
      <c r="F2268" s="221">
        <v>19.08</v>
      </c>
    </row>
    <row r="2269" spans="1:6" ht="15">
      <c r="A2269" s="225" t="s">
        <v>3619</v>
      </c>
      <c r="B2269" s="223" t="s">
        <v>3620</v>
      </c>
      <c r="C2269" s="220" t="s">
        <v>6583</v>
      </c>
      <c r="D2269" s="221">
        <v>12.91</v>
      </c>
      <c r="E2269" s="221">
        <v>9.1</v>
      </c>
      <c r="F2269" s="221">
        <v>22.01</v>
      </c>
    </row>
    <row r="2270" spans="1:6" ht="15">
      <c r="A2270" s="225" t="s">
        <v>3621</v>
      </c>
      <c r="B2270" s="223" t="s">
        <v>3622</v>
      </c>
      <c r="C2270" s="220" t="s">
        <v>6583</v>
      </c>
      <c r="D2270" s="221">
        <v>15.96</v>
      </c>
      <c r="E2270" s="221">
        <v>9.1</v>
      </c>
      <c r="F2270" s="221">
        <v>25.06</v>
      </c>
    </row>
    <row r="2271" spans="1:6" ht="15">
      <c r="A2271" s="225" t="s">
        <v>3623</v>
      </c>
      <c r="B2271" s="223" t="s">
        <v>3624</v>
      </c>
      <c r="C2271" s="220" t="s">
        <v>6583</v>
      </c>
      <c r="D2271" s="221">
        <v>15.22</v>
      </c>
      <c r="E2271" s="221">
        <v>9.1</v>
      </c>
      <c r="F2271" s="221">
        <v>24.32</v>
      </c>
    </row>
    <row r="2272" spans="1:6" ht="15">
      <c r="A2272" s="225" t="s">
        <v>3625</v>
      </c>
      <c r="B2272" s="223" t="s">
        <v>3626</v>
      </c>
      <c r="C2272" s="220" t="s">
        <v>6583</v>
      </c>
      <c r="D2272" s="221">
        <v>20.28</v>
      </c>
      <c r="E2272" s="221">
        <v>9.1</v>
      </c>
      <c r="F2272" s="221">
        <v>29.38</v>
      </c>
    </row>
    <row r="2273" spans="1:6" ht="15">
      <c r="A2273" s="225" t="s">
        <v>3627</v>
      </c>
      <c r="B2273" s="223" t="s">
        <v>3628</v>
      </c>
      <c r="C2273" s="220" t="s">
        <v>6583</v>
      </c>
      <c r="D2273" s="221">
        <v>12.63</v>
      </c>
      <c r="E2273" s="221">
        <v>9.1</v>
      </c>
      <c r="F2273" s="221">
        <v>21.73</v>
      </c>
    </row>
    <row r="2274" spans="1:6" ht="15">
      <c r="A2274" s="225" t="s">
        <v>3629</v>
      </c>
      <c r="B2274" s="223" t="s">
        <v>3630</v>
      </c>
      <c r="C2274" s="220" t="s">
        <v>6583</v>
      </c>
      <c r="D2274" s="221">
        <v>17.44</v>
      </c>
      <c r="E2274" s="221">
        <v>9.1</v>
      </c>
      <c r="F2274" s="221">
        <v>26.54</v>
      </c>
    </row>
    <row r="2275" spans="1:6" ht="15">
      <c r="A2275" s="225" t="s">
        <v>3631</v>
      </c>
      <c r="B2275" s="223" t="s">
        <v>3632</v>
      </c>
      <c r="C2275" s="220" t="s">
        <v>6583</v>
      </c>
      <c r="D2275" s="221">
        <v>20.14</v>
      </c>
      <c r="E2275" s="221">
        <v>9.1</v>
      </c>
      <c r="F2275" s="221">
        <v>29.24</v>
      </c>
    </row>
    <row r="2276" spans="1:6" ht="15">
      <c r="A2276" s="225" t="s">
        <v>3633</v>
      </c>
      <c r="B2276" s="223" t="s">
        <v>3634</v>
      </c>
      <c r="C2276" s="220" t="s">
        <v>6583</v>
      </c>
      <c r="D2276" s="221">
        <v>19.93</v>
      </c>
      <c r="E2276" s="221">
        <v>9.1</v>
      </c>
      <c r="F2276" s="221">
        <v>29.03</v>
      </c>
    </row>
    <row r="2277" spans="1:6" ht="15">
      <c r="A2277" s="225" t="s">
        <v>3635</v>
      </c>
      <c r="B2277" s="223" t="s">
        <v>3636</v>
      </c>
      <c r="C2277" s="220" t="s">
        <v>6583</v>
      </c>
      <c r="D2277" s="221">
        <v>26.08</v>
      </c>
      <c r="E2277" s="221">
        <v>9.1</v>
      </c>
      <c r="F2277" s="221">
        <v>35.18</v>
      </c>
    </row>
    <row r="2278" spans="1:6" ht="15">
      <c r="A2278" s="225" t="s">
        <v>3637</v>
      </c>
      <c r="B2278" s="223" t="s">
        <v>3638</v>
      </c>
      <c r="C2278" s="220" t="s">
        <v>6583</v>
      </c>
      <c r="D2278" s="221">
        <v>34.98</v>
      </c>
      <c r="E2278" s="221">
        <v>9.1</v>
      </c>
      <c r="F2278" s="221">
        <v>44.08</v>
      </c>
    </row>
    <row r="2279" spans="1:6" ht="15">
      <c r="A2279" s="225" t="s">
        <v>3639</v>
      </c>
      <c r="B2279" s="223" t="s">
        <v>3640</v>
      </c>
      <c r="C2279" s="220" t="s">
        <v>6583</v>
      </c>
      <c r="D2279" s="221">
        <v>15.28</v>
      </c>
      <c r="E2279" s="221">
        <v>9.1</v>
      </c>
      <c r="F2279" s="221">
        <v>24.38</v>
      </c>
    </row>
    <row r="2280" spans="1:6" ht="15">
      <c r="A2280" s="225" t="s">
        <v>3641</v>
      </c>
      <c r="B2280" s="223" t="s">
        <v>3642</v>
      </c>
      <c r="C2280" s="220" t="s">
        <v>6583</v>
      </c>
      <c r="D2280" s="221">
        <v>18.85</v>
      </c>
      <c r="E2280" s="221">
        <v>9.1</v>
      </c>
      <c r="F2280" s="221">
        <v>27.95</v>
      </c>
    </row>
    <row r="2281" spans="1:6" ht="15">
      <c r="A2281" s="225" t="s">
        <v>3643</v>
      </c>
      <c r="B2281" s="223" t="s">
        <v>3644</v>
      </c>
      <c r="C2281" s="220" t="s">
        <v>6583</v>
      </c>
      <c r="D2281" s="221">
        <v>24.45</v>
      </c>
      <c r="E2281" s="221">
        <v>9.1</v>
      </c>
      <c r="F2281" s="221">
        <v>33.55</v>
      </c>
    </row>
    <row r="2282" spans="1:6" ht="15">
      <c r="A2282" s="225" t="s">
        <v>3645</v>
      </c>
      <c r="B2282" s="223" t="s">
        <v>3646</v>
      </c>
      <c r="C2282" s="220" t="s">
        <v>6583</v>
      </c>
      <c r="D2282" s="221">
        <v>28.89</v>
      </c>
      <c r="E2282" s="221">
        <v>9.1</v>
      </c>
      <c r="F2282" s="221">
        <v>37.99</v>
      </c>
    </row>
    <row r="2283" spans="1:6" ht="15">
      <c r="A2283" s="225" t="s">
        <v>3647</v>
      </c>
      <c r="B2283" s="223" t="s">
        <v>3648</v>
      </c>
      <c r="C2283" s="220" t="s">
        <v>6583</v>
      </c>
      <c r="D2283" s="221">
        <v>37.01</v>
      </c>
      <c r="E2283" s="221">
        <v>12.73</v>
      </c>
      <c r="F2283" s="221">
        <v>49.74</v>
      </c>
    </row>
    <row r="2284" spans="1:6" ht="15">
      <c r="A2284" s="225" t="s">
        <v>3649</v>
      </c>
      <c r="B2284" s="223" t="s">
        <v>3650</v>
      </c>
      <c r="C2284" s="220" t="s">
        <v>6583</v>
      </c>
      <c r="D2284" s="221">
        <v>45.28</v>
      </c>
      <c r="E2284" s="221">
        <v>12.73</v>
      </c>
      <c r="F2284" s="221">
        <v>58.01</v>
      </c>
    </row>
    <row r="2285" spans="1:6" ht="15">
      <c r="A2285" s="225" t="s">
        <v>3651</v>
      </c>
      <c r="B2285" s="223" t="s">
        <v>3652</v>
      </c>
      <c r="C2285" s="220" t="s">
        <v>6583</v>
      </c>
      <c r="D2285" s="221">
        <v>54.57</v>
      </c>
      <c r="E2285" s="221">
        <v>12.73</v>
      </c>
      <c r="F2285" s="221">
        <v>67.3</v>
      </c>
    </row>
    <row r="2286" spans="1:6" ht="15">
      <c r="A2286" s="225" t="s">
        <v>3653</v>
      </c>
      <c r="B2286" s="223" t="s">
        <v>7965</v>
      </c>
      <c r="C2286" s="220"/>
      <c r="D2286" s="221"/>
      <c r="E2286" s="221"/>
      <c r="F2286" s="221"/>
    </row>
    <row r="2287" spans="1:6" ht="15">
      <c r="A2287" s="225" t="s">
        <v>3654</v>
      </c>
      <c r="B2287" s="223" t="s">
        <v>7966</v>
      </c>
      <c r="C2287" s="220"/>
      <c r="D2287" s="221"/>
      <c r="E2287" s="221"/>
      <c r="F2287" s="221"/>
    </row>
    <row r="2288" spans="1:6" ht="15">
      <c r="A2288" s="225" t="s">
        <v>3655</v>
      </c>
      <c r="B2288" s="223" t="s">
        <v>3656</v>
      </c>
      <c r="C2288" s="220" t="s">
        <v>7546</v>
      </c>
      <c r="D2288" s="221">
        <v>1.63</v>
      </c>
      <c r="E2288" s="221">
        <v>1.45</v>
      </c>
      <c r="F2288" s="221">
        <v>3.08</v>
      </c>
    </row>
    <row r="2289" spans="1:6" ht="15">
      <c r="A2289" s="225" t="s">
        <v>3657</v>
      </c>
      <c r="B2289" s="223" t="s">
        <v>3658</v>
      </c>
      <c r="C2289" s="220" t="s">
        <v>7546</v>
      </c>
      <c r="D2289" s="221">
        <v>2.54</v>
      </c>
      <c r="E2289" s="221">
        <v>1.45</v>
      </c>
      <c r="F2289" s="221">
        <v>3.99</v>
      </c>
    </row>
    <row r="2290" spans="1:6" ht="15">
      <c r="A2290" s="225" t="s">
        <v>3659</v>
      </c>
      <c r="B2290" s="223" t="s">
        <v>3660</v>
      </c>
      <c r="C2290" s="220" t="s">
        <v>7546</v>
      </c>
      <c r="D2290" s="221">
        <v>4.03</v>
      </c>
      <c r="E2290" s="221">
        <v>2.18</v>
      </c>
      <c r="F2290" s="221">
        <v>6.21</v>
      </c>
    </row>
    <row r="2291" spans="1:6" ht="15">
      <c r="A2291" s="225" t="s">
        <v>3661</v>
      </c>
      <c r="B2291" s="223" t="s">
        <v>3662</v>
      </c>
      <c r="C2291" s="220" t="s">
        <v>7546</v>
      </c>
      <c r="D2291" s="221">
        <v>6.54</v>
      </c>
      <c r="E2291" s="221">
        <v>2.55</v>
      </c>
      <c r="F2291" s="221">
        <v>9.09</v>
      </c>
    </row>
    <row r="2292" spans="1:6" ht="15">
      <c r="A2292" s="225" t="s">
        <v>3663</v>
      </c>
      <c r="B2292" s="223" t="s">
        <v>3664</v>
      </c>
      <c r="C2292" s="220" t="s">
        <v>7546</v>
      </c>
      <c r="D2292" s="221">
        <v>11.09</v>
      </c>
      <c r="E2292" s="221">
        <v>2.91</v>
      </c>
      <c r="F2292" s="221">
        <v>14</v>
      </c>
    </row>
    <row r="2293" spans="1:6" ht="15">
      <c r="A2293" s="225" t="s">
        <v>3665</v>
      </c>
      <c r="B2293" s="223" t="s">
        <v>7967</v>
      </c>
      <c r="C2293" s="220"/>
      <c r="D2293" s="221"/>
      <c r="E2293" s="221"/>
      <c r="F2293" s="221"/>
    </row>
    <row r="2294" spans="1:6" ht="15">
      <c r="A2294" s="225" t="s">
        <v>3666</v>
      </c>
      <c r="B2294" s="223" t="s">
        <v>3667</v>
      </c>
      <c r="C2294" s="220" t="s">
        <v>7546</v>
      </c>
      <c r="D2294" s="221">
        <v>1.6</v>
      </c>
      <c r="E2294" s="221">
        <v>1.45</v>
      </c>
      <c r="F2294" s="221">
        <v>3.05</v>
      </c>
    </row>
    <row r="2295" spans="1:6" ht="15">
      <c r="A2295" s="225" t="s">
        <v>3668</v>
      </c>
      <c r="B2295" s="223" t="s">
        <v>3669</v>
      </c>
      <c r="C2295" s="220" t="s">
        <v>7546</v>
      </c>
      <c r="D2295" s="221">
        <v>2.68</v>
      </c>
      <c r="E2295" s="221">
        <v>1.82</v>
      </c>
      <c r="F2295" s="221">
        <v>4.5</v>
      </c>
    </row>
    <row r="2296" spans="1:6" ht="15">
      <c r="A2296" s="225" t="s">
        <v>3670</v>
      </c>
      <c r="B2296" s="223" t="s">
        <v>3671</v>
      </c>
      <c r="C2296" s="220" t="s">
        <v>7546</v>
      </c>
      <c r="D2296" s="221">
        <v>4.23</v>
      </c>
      <c r="E2296" s="221">
        <v>2.18</v>
      </c>
      <c r="F2296" s="221">
        <v>6.41</v>
      </c>
    </row>
    <row r="2297" spans="1:6" ht="15">
      <c r="A2297" s="225" t="s">
        <v>3672</v>
      </c>
      <c r="B2297" s="223" t="s">
        <v>3673</v>
      </c>
      <c r="C2297" s="220" t="s">
        <v>7546</v>
      </c>
      <c r="D2297" s="221">
        <v>6.3</v>
      </c>
      <c r="E2297" s="221">
        <v>2.55</v>
      </c>
      <c r="F2297" s="221">
        <v>8.85</v>
      </c>
    </row>
    <row r="2298" spans="1:6" ht="15">
      <c r="A2298" s="225" t="s">
        <v>3674</v>
      </c>
      <c r="B2298" s="223" t="s">
        <v>3675</v>
      </c>
      <c r="C2298" s="220" t="s">
        <v>7546</v>
      </c>
      <c r="D2298" s="221">
        <v>9.8</v>
      </c>
      <c r="E2298" s="221">
        <v>2.91</v>
      </c>
      <c r="F2298" s="221">
        <v>12.71</v>
      </c>
    </row>
    <row r="2299" spans="1:6" ht="15">
      <c r="A2299" s="225" t="s">
        <v>3676</v>
      </c>
      <c r="B2299" s="223" t="s">
        <v>7968</v>
      </c>
      <c r="C2299" s="220"/>
      <c r="D2299" s="221"/>
      <c r="E2299" s="221"/>
      <c r="F2299" s="221"/>
    </row>
    <row r="2300" spans="1:6" ht="15">
      <c r="A2300" s="225" t="s">
        <v>7969</v>
      </c>
      <c r="B2300" s="223" t="s">
        <v>7970</v>
      </c>
      <c r="C2300" s="220" t="s">
        <v>7546</v>
      </c>
      <c r="D2300" s="221">
        <v>8.77</v>
      </c>
      <c r="E2300" s="221">
        <v>1.82</v>
      </c>
      <c r="F2300" s="221">
        <v>10.59</v>
      </c>
    </row>
    <row r="2301" spans="1:6" ht="15">
      <c r="A2301" s="225" t="s">
        <v>3677</v>
      </c>
      <c r="B2301" s="223" t="s">
        <v>3678</v>
      </c>
      <c r="C2301" s="220" t="s">
        <v>7546</v>
      </c>
      <c r="D2301" s="221">
        <v>14.83</v>
      </c>
      <c r="E2301" s="221">
        <v>1.82</v>
      </c>
      <c r="F2301" s="221">
        <v>16.65</v>
      </c>
    </row>
    <row r="2302" spans="1:6" ht="15">
      <c r="A2302" s="225" t="s">
        <v>3679</v>
      </c>
      <c r="B2302" s="223" t="s">
        <v>3680</v>
      </c>
      <c r="C2302" s="220" t="s">
        <v>7546</v>
      </c>
      <c r="D2302" s="221">
        <v>20.52</v>
      </c>
      <c r="E2302" s="221">
        <v>3.64</v>
      </c>
      <c r="F2302" s="221">
        <v>24.16</v>
      </c>
    </row>
    <row r="2303" spans="1:6" ht="15">
      <c r="A2303" s="225" t="s">
        <v>3681</v>
      </c>
      <c r="B2303" s="223" t="s">
        <v>3682</v>
      </c>
      <c r="C2303" s="220" t="s">
        <v>7546</v>
      </c>
      <c r="D2303" s="221">
        <v>29.76</v>
      </c>
      <c r="E2303" s="221">
        <v>5.46</v>
      </c>
      <c r="F2303" s="221">
        <v>35.22</v>
      </c>
    </row>
    <row r="2304" spans="1:6" ht="15">
      <c r="A2304" s="225" t="s">
        <v>3683</v>
      </c>
      <c r="B2304" s="223" t="s">
        <v>3684</v>
      </c>
      <c r="C2304" s="220" t="s">
        <v>7546</v>
      </c>
      <c r="D2304" s="221">
        <v>45.96</v>
      </c>
      <c r="E2304" s="221">
        <v>7.27</v>
      </c>
      <c r="F2304" s="221">
        <v>53.23</v>
      </c>
    </row>
    <row r="2305" spans="1:6" ht="15">
      <c r="A2305" s="225" t="s">
        <v>3685</v>
      </c>
      <c r="B2305" s="223" t="s">
        <v>3686</v>
      </c>
      <c r="C2305" s="220" t="s">
        <v>7546</v>
      </c>
      <c r="D2305" s="221">
        <v>58.94</v>
      </c>
      <c r="E2305" s="221">
        <v>9.1</v>
      </c>
      <c r="F2305" s="221">
        <v>68.04</v>
      </c>
    </row>
    <row r="2306" spans="1:6" ht="15">
      <c r="A2306" s="225" t="s">
        <v>3687</v>
      </c>
      <c r="B2306" s="223" t="s">
        <v>3688</v>
      </c>
      <c r="C2306" s="220" t="s">
        <v>7546</v>
      </c>
      <c r="D2306" s="221">
        <v>92.99</v>
      </c>
      <c r="E2306" s="221">
        <v>10.92</v>
      </c>
      <c r="F2306" s="221">
        <v>103.91</v>
      </c>
    </row>
    <row r="2307" spans="1:6" ht="15">
      <c r="A2307" s="225" t="s">
        <v>3689</v>
      </c>
      <c r="B2307" s="223" t="s">
        <v>3690</v>
      </c>
      <c r="C2307" s="220" t="s">
        <v>7546</v>
      </c>
      <c r="D2307" s="221">
        <v>184.57</v>
      </c>
      <c r="E2307" s="221">
        <v>16.37</v>
      </c>
      <c r="F2307" s="221">
        <v>200.94</v>
      </c>
    </row>
    <row r="2308" spans="1:6" ht="15">
      <c r="A2308" s="225" t="s">
        <v>3691</v>
      </c>
      <c r="B2308" s="223" t="s">
        <v>7971</v>
      </c>
      <c r="C2308" s="220"/>
      <c r="D2308" s="221"/>
      <c r="E2308" s="221"/>
      <c r="F2308" s="221"/>
    </row>
    <row r="2309" spans="1:6" ht="15">
      <c r="A2309" s="225" t="s">
        <v>3692</v>
      </c>
      <c r="B2309" s="223" t="s">
        <v>3693</v>
      </c>
      <c r="C2309" s="220" t="s">
        <v>7546</v>
      </c>
      <c r="D2309" s="221">
        <v>215.22</v>
      </c>
      <c r="E2309" s="221">
        <v>32.72</v>
      </c>
      <c r="F2309" s="221">
        <v>247.94</v>
      </c>
    </row>
    <row r="2310" spans="1:6" ht="15">
      <c r="A2310" s="225" t="s">
        <v>3694</v>
      </c>
      <c r="B2310" s="223" t="s">
        <v>7972</v>
      </c>
      <c r="C2310" s="220"/>
      <c r="D2310" s="221"/>
      <c r="E2310" s="221"/>
      <c r="F2310" s="221"/>
    </row>
    <row r="2311" spans="1:6" ht="15">
      <c r="A2311" s="225" t="s">
        <v>3695</v>
      </c>
      <c r="B2311" s="223" t="s">
        <v>6815</v>
      </c>
      <c r="C2311" s="220" t="s">
        <v>7546</v>
      </c>
      <c r="D2311" s="221">
        <v>57.38</v>
      </c>
      <c r="E2311" s="221">
        <v>19.63</v>
      </c>
      <c r="F2311" s="221">
        <v>77.01</v>
      </c>
    </row>
    <row r="2312" spans="1:6" ht="15">
      <c r="A2312" s="225" t="s">
        <v>3696</v>
      </c>
      <c r="B2312" s="223" t="s">
        <v>6816</v>
      </c>
      <c r="C2312" s="220" t="s">
        <v>7546</v>
      </c>
      <c r="D2312" s="221">
        <v>75.71</v>
      </c>
      <c r="E2312" s="221">
        <v>23.62</v>
      </c>
      <c r="F2312" s="221">
        <v>99.33</v>
      </c>
    </row>
    <row r="2313" spans="1:6" ht="15">
      <c r="A2313" s="225" t="s">
        <v>3697</v>
      </c>
      <c r="B2313" s="223" t="s">
        <v>6817</v>
      </c>
      <c r="C2313" s="220" t="s">
        <v>7546</v>
      </c>
      <c r="D2313" s="221">
        <v>96.83</v>
      </c>
      <c r="E2313" s="221">
        <v>32.72</v>
      </c>
      <c r="F2313" s="221">
        <v>129.55</v>
      </c>
    </row>
    <row r="2314" spans="1:6" ht="15">
      <c r="A2314" s="225" t="s">
        <v>3698</v>
      </c>
      <c r="B2314" s="223" t="s">
        <v>6818</v>
      </c>
      <c r="C2314" s="220" t="s">
        <v>7546</v>
      </c>
      <c r="D2314" s="221">
        <v>195.01</v>
      </c>
      <c r="E2314" s="221">
        <v>39.26</v>
      </c>
      <c r="F2314" s="221">
        <v>234.27</v>
      </c>
    </row>
    <row r="2315" spans="1:6" ht="15">
      <c r="A2315" s="225" t="s">
        <v>3699</v>
      </c>
      <c r="B2315" s="223" t="s">
        <v>7973</v>
      </c>
      <c r="C2315" s="220"/>
      <c r="D2315" s="221"/>
      <c r="E2315" s="221"/>
      <c r="F2315" s="221"/>
    </row>
    <row r="2316" spans="1:6" ht="15">
      <c r="A2316" s="225" t="s">
        <v>3700</v>
      </c>
      <c r="B2316" s="223" t="s">
        <v>6819</v>
      </c>
      <c r="C2316" s="220" t="s">
        <v>6583</v>
      </c>
      <c r="D2316" s="221">
        <v>7.21</v>
      </c>
      <c r="E2316" s="221">
        <v>3.64</v>
      </c>
      <c r="F2316" s="221">
        <v>10.85</v>
      </c>
    </row>
    <row r="2317" spans="1:6" ht="15">
      <c r="A2317" s="225" t="s">
        <v>6820</v>
      </c>
      <c r="B2317" s="223" t="s">
        <v>6821</v>
      </c>
      <c r="C2317" s="220" t="s">
        <v>6583</v>
      </c>
      <c r="D2317" s="221">
        <v>5.01</v>
      </c>
      <c r="E2317" s="221">
        <v>3.64</v>
      </c>
      <c r="F2317" s="221">
        <v>8.65</v>
      </c>
    </row>
    <row r="2318" spans="1:6" ht="15">
      <c r="A2318" s="225" t="s">
        <v>3701</v>
      </c>
      <c r="B2318" s="223" t="s">
        <v>3702</v>
      </c>
      <c r="C2318" s="220" t="s">
        <v>6583</v>
      </c>
      <c r="D2318" s="221">
        <v>10.52</v>
      </c>
      <c r="E2318" s="221">
        <v>3.64</v>
      </c>
      <c r="F2318" s="221">
        <v>14.16</v>
      </c>
    </row>
    <row r="2319" spans="1:6" ht="15">
      <c r="A2319" s="225" t="s">
        <v>3703</v>
      </c>
      <c r="B2319" s="223" t="s">
        <v>3704</v>
      </c>
      <c r="C2319" s="220" t="s">
        <v>6583</v>
      </c>
      <c r="D2319" s="221">
        <v>10.29</v>
      </c>
      <c r="E2319" s="221">
        <v>3.64</v>
      </c>
      <c r="F2319" s="221">
        <v>13.93</v>
      </c>
    </row>
    <row r="2320" spans="1:6" ht="15">
      <c r="A2320" s="225" t="s">
        <v>3705</v>
      </c>
      <c r="B2320" s="223" t="s">
        <v>3706</v>
      </c>
      <c r="C2320" s="220" t="s">
        <v>6583</v>
      </c>
      <c r="D2320" s="221">
        <v>15.01</v>
      </c>
      <c r="E2320" s="221">
        <v>3.64</v>
      </c>
      <c r="F2320" s="221">
        <v>18.65</v>
      </c>
    </row>
    <row r="2321" spans="1:6" ht="15">
      <c r="A2321" s="225" t="s">
        <v>3707</v>
      </c>
      <c r="B2321" s="223" t="s">
        <v>3708</v>
      </c>
      <c r="C2321" s="220" t="s">
        <v>6583</v>
      </c>
      <c r="D2321" s="221">
        <v>16.49</v>
      </c>
      <c r="E2321" s="221">
        <v>3.64</v>
      </c>
      <c r="F2321" s="221">
        <v>20.13</v>
      </c>
    </row>
    <row r="2322" spans="1:6" ht="15">
      <c r="A2322" s="225" t="s">
        <v>3709</v>
      </c>
      <c r="B2322" s="223" t="s">
        <v>3710</v>
      </c>
      <c r="C2322" s="220" t="s">
        <v>6583</v>
      </c>
      <c r="D2322" s="221">
        <v>21.61</v>
      </c>
      <c r="E2322" s="221">
        <v>3.64</v>
      </c>
      <c r="F2322" s="221">
        <v>25.25</v>
      </c>
    </row>
    <row r="2323" spans="1:6" ht="15">
      <c r="A2323" s="225" t="s">
        <v>3711</v>
      </c>
      <c r="B2323" s="223" t="s">
        <v>3712</v>
      </c>
      <c r="C2323" s="220" t="s">
        <v>6583</v>
      </c>
      <c r="D2323" s="221">
        <v>25.54</v>
      </c>
      <c r="E2323" s="221">
        <v>3.64</v>
      </c>
      <c r="F2323" s="221">
        <v>29.18</v>
      </c>
    </row>
    <row r="2324" spans="1:6" ht="15">
      <c r="A2324" s="225" t="s">
        <v>3713</v>
      </c>
      <c r="B2324" s="223" t="s">
        <v>7974</v>
      </c>
      <c r="C2324" s="220"/>
      <c r="D2324" s="221"/>
      <c r="E2324" s="221"/>
      <c r="F2324" s="221"/>
    </row>
    <row r="2325" spans="1:6" ht="15">
      <c r="A2325" s="225" t="s">
        <v>3714</v>
      </c>
      <c r="B2325" s="223" t="s">
        <v>3715</v>
      </c>
      <c r="C2325" s="220" t="s">
        <v>6583</v>
      </c>
      <c r="D2325" s="221">
        <v>0.87</v>
      </c>
      <c r="E2325" s="221">
        <v>2.91</v>
      </c>
      <c r="F2325" s="221">
        <v>3.78</v>
      </c>
    </row>
    <row r="2326" spans="1:6" ht="15">
      <c r="A2326" s="225" t="s">
        <v>3716</v>
      </c>
      <c r="B2326" s="223" t="s">
        <v>3717</v>
      </c>
      <c r="C2326" s="220" t="s">
        <v>6583</v>
      </c>
      <c r="D2326" s="221">
        <v>5.42</v>
      </c>
      <c r="E2326" s="221">
        <v>5.46</v>
      </c>
      <c r="F2326" s="221">
        <v>10.88</v>
      </c>
    </row>
    <row r="2327" spans="1:6" ht="15">
      <c r="A2327" s="225" t="s">
        <v>3718</v>
      </c>
      <c r="B2327" s="223" t="s">
        <v>3719</v>
      </c>
      <c r="C2327" s="220" t="s">
        <v>6583</v>
      </c>
      <c r="D2327" s="221">
        <v>7.69</v>
      </c>
      <c r="E2327" s="221">
        <v>5.46</v>
      </c>
      <c r="F2327" s="221">
        <v>13.15</v>
      </c>
    </row>
    <row r="2328" spans="1:6" ht="15">
      <c r="A2328" s="225" t="s">
        <v>3720</v>
      </c>
      <c r="B2328" s="223" t="s">
        <v>3721</v>
      </c>
      <c r="C2328" s="220" t="s">
        <v>6583</v>
      </c>
      <c r="D2328" s="221">
        <v>8.05</v>
      </c>
      <c r="E2328" s="221">
        <v>5.46</v>
      </c>
      <c r="F2328" s="221">
        <v>13.51</v>
      </c>
    </row>
    <row r="2329" spans="1:6" ht="15">
      <c r="A2329" s="225" t="s">
        <v>3722</v>
      </c>
      <c r="B2329" s="223" t="s">
        <v>3723</v>
      </c>
      <c r="C2329" s="220" t="s">
        <v>6583</v>
      </c>
      <c r="D2329" s="221">
        <v>8.62</v>
      </c>
      <c r="E2329" s="221">
        <v>5.46</v>
      </c>
      <c r="F2329" s="221">
        <v>14.08</v>
      </c>
    </row>
    <row r="2330" spans="1:6" ht="15">
      <c r="A2330" s="225" t="s">
        <v>3724</v>
      </c>
      <c r="B2330" s="223" t="s">
        <v>3725</v>
      </c>
      <c r="C2330" s="220" t="s">
        <v>6583</v>
      </c>
      <c r="D2330" s="221">
        <v>13.6</v>
      </c>
      <c r="E2330" s="221">
        <v>5.46</v>
      </c>
      <c r="F2330" s="221">
        <v>19.06</v>
      </c>
    </row>
    <row r="2331" spans="1:6" ht="15">
      <c r="A2331" s="225" t="s">
        <v>3726</v>
      </c>
      <c r="B2331" s="223" t="s">
        <v>3727</v>
      </c>
      <c r="C2331" s="220" t="s">
        <v>6583</v>
      </c>
      <c r="D2331" s="221">
        <v>13.32</v>
      </c>
      <c r="E2331" s="221">
        <v>5.46</v>
      </c>
      <c r="F2331" s="221">
        <v>18.78</v>
      </c>
    </row>
    <row r="2332" spans="1:6" ht="15">
      <c r="A2332" s="225" t="s">
        <v>3728</v>
      </c>
      <c r="B2332" s="223" t="s">
        <v>3729</v>
      </c>
      <c r="C2332" s="220" t="s">
        <v>6583</v>
      </c>
      <c r="D2332" s="221">
        <v>20.91</v>
      </c>
      <c r="E2332" s="221">
        <v>5.46</v>
      </c>
      <c r="F2332" s="221">
        <v>26.37</v>
      </c>
    </row>
    <row r="2333" spans="1:6" ht="15">
      <c r="A2333" s="225" t="s">
        <v>3730</v>
      </c>
      <c r="B2333" s="223" t="s">
        <v>3731</v>
      </c>
      <c r="C2333" s="220" t="s">
        <v>6583</v>
      </c>
      <c r="D2333" s="221">
        <v>27.91</v>
      </c>
      <c r="E2333" s="221">
        <v>7.27</v>
      </c>
      <c r="F2333" s="221">
        <v>35.18</v>
      </c>
    </row>
    <row r="2334" spans="1:6" ht="15">
      <c r="A2334" s="225" t="s">
        <v>3732</v>
      </c>
      <c r="B2334" s="223" t="s">
        <v>3733</v>
      </c>
      <c r="C2334" s="220" t="s">
        <v>6583</v>
      </c>
      <c r="D2334" s="221">
        <v>29.1</v>
      </c>
      <c r="E2334" s="221">
        <v>7.27</v>
      </c>
      <c r="F2334" s="221">
        <v>36.37</v>
      </c>
    </row>
    <row r="2335" spans="1:6" ht="15">
      <c r="A2335" s="225" t="s">
        <v>3734</v>
      </c>
      <c r="B2335" s="223" t="s">
        <v>3735</v>
      </c>
      <c r="C2335" s="220" t="s">
        <v>6583</v>
      </c>
      <c r="D2335" s="221">
        <v>40.38</v>
      </c>
      <c r="E2335" s="221">
        <v>7.27</v>
      </c>
      <c r="F2335" s="221">
        <v>47.65</v>
      </c>
    </row>
    <row r="2336" spans="1:6" ht="15">
      <c r="A2336" s="225" t="s">
        <v>3736</v>
      </c>
      <c r="B2336" s="223" t="s">
        <v>3737</v>
      </c>
      <c r="C2336" s="220" t="s">
        <v>6583</v>
      </c>
      <c r="D2336" s="221">
        <v>42.07</v>
      </c>
      <c r="E2336" s="221">
        <v>7.27</v>
      </c>
      <c r="F2336" s="221">
        <v>49.34</v>
      </c>
    </row>
    <row r="2337" spans="1:6" ht="15">
      <c r="A2337" s="225" t="s">
        <v>3738</v>
      </c>
      <c r="B2337" s="223" t="s">
        <v>7975</v>
      </c>
      <c r="C2337" s="220"/>
      <c r="D2337" s="221"/>
      <c r="E2337" s="221"/>
      <c r="F2337" s="221"/>
    </row>
    <row r="2338" spans="1:6" ht="15">
      <c r="A2338" s="225" t="s">
        <v>3739</v>
      </c>
      <c r="B2338" s="223" t="s">
        <v>3740</v>
      </c>
      <c r="C2338" s="220" t="s">
        <v>7546</v>
      </c>
      <c r="D2338" s="221">
        <v>6.01</v>
      </c>
      <c r="E2338" s="221">
        <v>5.46</v>
      </c>
      <c r="F2338" s="221">
        <v>11.47</v>
      </c>
    </row>
    <row r="2339" spans="1:6" ht="15">
      <c r="A2339" s="225" t="s">
        <v>3741</v>
      </c>
      <c r="B2339" s="223" t="s">
        <v>3742</v>
      </c>
      <c r="C2339" s="220" t="s">
        <v>7546</v>
      </c>
      <c r="D2339" s="221">
        <v>11.33</v>
      </c>
      <c r="E2339" s="221">
        <v>5.46</v>
      </c>
      <c r="F2339" s="221">
        <v>16.79</v>
      </c>
    </row>
    <row r="2340" spans="1:6" ht="15">
      <c r="A2340" s="225" t="s">
        <v>3743</v>
      </c>
      <c r="B2340" s="223" t="s">
        <v>3744</v>
      </c>
      <c r="C2340" s="220" t="s">
        <v>7546</v>
      </c>
      <c r="D2340" s="221">
        <v>26.2</v>
      </c>
      <c r="E2340" s="221">
        <v>5.46</v>
      </c>
      <c r="F2340" s="221">
        <v>31.66</v>
      </c>
    </row>
    <row r="2341" spans="1:6" ht="15">
      <c r="A2341" s="225" t="s">
        <v>3745</v>
      </c>
      <c r="B2341" s="223" t="s">
        <v>3746</v>
      </c>
      <c r="C2341" s="220" t="s">
        <v>7546</v>
      </c>
      <c r="D2341" s="221">
        <v>0.67</v>
      </c>
      <c r="E2341" s="221">
        <v>2.91</v>
      </c>
      <c r="F2341" s="221">
        <v>3.58</v>
      </c>
    </row>
    <row r="2342" spans="1:6" ht="15">
      <c r="A2342" s="225" t="s">
        <v>7976</v>
      </c>
      <c r="B2342" s="223" t="s">
        <v>7977</v>
      </c>
      <c r="C2342" s="220" t="s">
        <v>7546</v>
      </c>
      <c r="D2342" s="221">
        <v>1.61</v>
      </c>
      <c r="E2342" s="221">
        <v>2.91</v>
      </c>
      <c r="F2342" s="221">
        <v>4.52</v>
      </c>
    </row>
    <row r="2343" spans="1:6" ht="15">
      <c r="A2343" s="225" t="s">
        <v>3747</v>
      </c>
      <c r="B2343" s="223" t="s">
        <v>3748</v>
      </c>
      <c r="C2343" s="220" t="s">
        <v>7546</v>
      </c>
      <c r="D2343" s="221">
        <v>2.51</v>
      </c>
      <c r="E2343" s="221">
        <v>10.92</v>
      </c>
      <c r="F2343" s="221">
        <v>13.43</v>
      </c>
    </row>
    <row r="2344" spans="1:6" ht="15">
      <c r="A2344" s="225" t="s">
        <v>3749</v>
      </c>
      <c r="B2344" s="223" t="s">
        <v>3750</v>
      </c>
      <c r="C2344" s="220" t="s">
        <v>7546</v>
      </c>
      <c r="D2344" s="221">
        <v>5.97</v>
      </c>
      <c r="E2344" s="221">
        <v>4.36</v>
      </c>
      <c r="F2344" s="221">
        <v>10.33</v>
      </c>
    </row>
    <row r="2345" spans="1:6" ht="15">
      <c r="A2345" s="225" t="s">
        <v>3751</v>
      </c>
      <c r="B2345" s="223" t="s">
        <v>3752</v>
      </c>
      <c r="C2345" s="220" t="s">
        <v>7546</v>
      </c>
      <c r="D2345" s="221">
        <v>3.6</v>
      </c>
      <c r="E2345" s="221">
        <v>3.64</v>
      </c>
      <c r="F2345" s="221">
        <v>7.24</v>
      </c>
    </row>
    <row r="2346" spans="1:6" ht="15">
      <c r="A2346" s="225" t="s">
        <v>3753</v>
      </c>
      <c r="B2346" s="223" t="s">
        <v>3754</v>
      </c>
      <c r="C2346" s="220" t="s">
        <v>7546</v>
      </c>
      <c r="D2346" s="221">
        <v>13.44</v>
      </c>
      <c r="E2346" s="221">
        <v>4.73</v>
      </c>
      <c r="F2346" s="221">
        <v>18.17</v>
      </c>
    </row>
    <row r="2347" spans="1:6" ht="15">
      <c r="A2347" s="225" t="s">
        <v>3755</v>
      </c>
      <c r="B2347" s="223" t="s">
        <v>3756</v>
      </c>
      <c r="C2347" s="220" t="s">
        <v>7546</v>
      </c>
      <c r="D2347" s="221">
        <v>27.51</v>
      </c>
      <c r="E2347" s="221">
        <v>5.82</v>
      </c>
      <c r="F2347" s="221">
        <v>33.33</v>
      </c>
    </row>
    <row r="2348" spans="1:6" ht="15">
      <c r="A2348" s="225" t="s">
        <v>3757</v>
      </c>
      <c r="B2348" s="223" t="s">
        <v>3758</v>
      </c>
      <c r="C2348" s="220" t="s">
        <v>7546</v>
      </c>
      <c r="D2348" s="221">
        <v>55.25</v>
      </c>
      <c r="E2348" s="221">
        <v>7.64</v>
      </c>
      <c r="F2348" s="221">
        <v>62.89</v>
      </c>
    </row>
    <row r="2349" spans="1:6" ht="27.75">
      <c r="A2349" s="225" t="s">
        <v>3759</v>
      </c>
      <c r="B2349" s="223" t="s">
        <v>3760</v>
      </c>
      <c r="C2349" s="220" t="s">
        <v>7546</v>
      </c>
      <c r="D2349" s="221">
        <v>11.05</v>
      </c>
      <c r="E2349" s="221">
        <v>4.36</v>
      </c>
      <c r="F2349" s="221">
        <v>15.41</v>
      </c>
    </row>
    <row r="2350" spans="1:6" ht="27.75">
      <c r="A2350" s="225" t="s">
        <v>3761</v>
      </c>
      <c r="B2350" s="223" t="s">
        <v>3762</v>
      </c>
      <c r="C2350" s="220" t="s">
        <v>7546</v>
      </c>
      <c r="D2350" s="221">
        <v>16.88</v>
      </c>
      <c r="E2350" s="221">
        <v>4.73</v>
      </c>
      <c r="F2350" s="221">
        <v>21.61</v>
      </c>
    </row>
    <row r="2351" spans="1:6" ht="27.75">
      <c r="A2351" s="225" t="s">
        <v>3763</v>
      </c>
      <c r="B2351" s="223" t="s">
        <v>3764</v>
      </c>
      <c r="C2351" s="220" t="s">
        <v>7546</v>
      </c>
      <c r="D2351" s="221">
        <v>30.27</v>
      </c>
      <c r="E2351" s="221">
        <v>5.82</v>
      </c>
      <c r="F2351" s="221">
        <v>36.09</v>
      </c>
    </row>
    <row r="2352" spans="1:6" ht="15">
      <c r="A2352" s="225" t="s">
        <v>3765</v>
      </c>
      <c r="B2352" s="223" t="s">
        <v>3766</v>
      </c>
      <c r="C2352" s="220" t="s">
        <v>7546</v>
      </c>
      <c r="D2352" s="221">
        <v>11.07</v>
      </c>
      <c r="E2352" s="221">
        <v>4.36</v>
      </c>
      <c r="F2352" s="221">
        <v>15.43</v>
      </c>
    </row>
    <row r="2353" spans="1:6" ht="15">
      <c r="A2353" s="225" t="s">
        <v>3767</v>
      </c>
      <c r="B2353" s="223" t="s">
        <v>3768</v>
      </c>
      <c r="C2353" s="220" t="s">
        <v>7546</v>
      </c>
      <c r="D2353" s="221">
        <v>18.87</v>
      </c>
      <c r="E2353" s="221">
        <v>4.73</v>
      </c>
      <c r="F2353" s="221">
        <v>23.6</v>
      </c>
    </row>
    <row r="2354" spans="1:6" ht="15">
      <c r="A2354" s="225" t="s">
        <v>3769</v>
      </c>
      <c r="B2354" s="223" t="s">
        <v>3770</v>
      </c>
      <c r="C2354" s="220" t="s">
        <v>7546</v>
      </c>
      <c r="D2354" s="221">
        <v>42.65</v>
      </c>
      <c r="E2354" s="221">
        <v>5.82</v>
      </c>
      <c r="F2354" s="221">
        <v>48.47</v>
      </c>
    </row>
    <row r="2355" spans="1:6" ht="15">
      <c r="A2355" s="225" t="s">
        <v>3771</v>
      </c>
      <c r="B2355" s="223" t="s">
        <v>7978</v>
      </c>
      <c r="C2355" s="220"/>
      <c r="D2355" s="221"/>
      <c r="E2355" s="221"/>
      <c r="F2355" s="221"/>
    </row>
    <row r="2356" spans="1:6" ht="27.75">
      <c r="A2356" s="225" t="s">
        <v>3772</v>
      </c>
      <c r="B2356" s="223" t="s">
        <v>3773</v>
      </c>
      <c r="C2356" s="220" t="s">
        <v>7546</v>
      </c>
      <c r="D2356" s="221">
        <v>5.43</v>
      </c>
      <c r="E2356" s="221">
        <v>3.64</v>
      </c>
      <c r="F2356" s="221">
        <v>9.07</v>
      </c>
    </row>
    <row r="2357" spans="1:6" ht="27.75">
      <c r="A2357" s="225" t="s">
        <v>3774</v>
      </c>
      <c r="B2357" s="223" t="s">
        <v>3775</v>
      </c>
      <c r="C2357" s="220" t="s">
        <v>7546</v>
      </c>
      <c r="D2357" s="221">
        <v>6.96</v>
      </c>
      <c r="E2357" s="221">
        <v>3.64</v>
      </c>
      <c r="F2357" s="221">
        <v>10.6</v>
      </c>
    </row>
    <row r="2358" spans="1:6" ht="27.75">
      <c r="A2358" s="225" t="s">
        <v>3776</v>
      </c>
      <c r="B2358" s="223" t="s">
        <v>3777</v>
      </c>
      <c r="C2358" s="220" t="s">
        <v>7546</v>
      </c>
      <c r="D2358" s="221">
        <v>7.16</v>
      </c>
      <c r="E2358" s="221">
        <v>3.64</v>
      </c>
      <c r="F2358" s="221">
        <v>10.8</v>
      </c>
    </row>
    <row r="2359" spans="1:6" ht="15">
      <c r="A2359" s="225" t="s">
        <v>3778</v>
      </c>
      <c r="B2359" s="223" t="s">
        <v>7979</v>
      </c>
      <c r="C2359" s="220"/>
      <c r="D2359" s="221"/>
      <c r="E2359" s="221"/>
      <c r="F2359" s="221"/>
    </row>
    <row r="2360" spans="1:6" ht="15">
      <c r="A2360" s="225" t="s">
        <v>3779</v>
      </c>
      <c r="B2360" s="223" t="s">
        <v>3780</v>
      </c>
      <c r="C2360" s="220" t="s">
        <v>7546</v>
      </c>
      <c r="D2360" s="221">
        <v>10.26</v>
      </c>
      <c r="E2360" s="221">
        <v>5.23</v>
      </c>
      <c r="F2360" s="221">
        <v>15.49</v>
      </c>
    </row>
    <row r="2361" spans="1:6" ht="15">
      <c r="A2361" s="225" t="s">
        <v>3781</v>
      </c>
      <c r="B2361" s="223" t="s">
        <v>3782</v>
      </c>
      <c r="C2361" s="220" t="s">
        <v>7546</v>
      </c>
      <c r="D2361" s="221">
        <v>4.05</v>
      </c>
      <c r="E2361" s="221">
        <v>5.23</v>
      </c>
      <c r="F2361" s="221">
        <v>9.28</v>
      </c>
    </row>
    <row r="2362" spans="1:6" ht="15">
      <c r="A2362" s="225" t="s">
        <v>3783</v>
      </c>
      <c r="B2362" s="223" t="s">
        <v>7980</v>
      </c>
      <c r="C2362" s="220"/>
      <c r="D2362" s="221"/>
      <c r="E2362" s="221"/>
      <c r="F2362" s="221"/>
    </row>
    <row r="2363" spans="1:6" ht="15">
      <c r="A2363" s="225" t="s">
        <v>3784</v>
      </c>
      <c r="B2363" s="223" t="s">
        <v>3785</v>
      </c>
      <c r="C2363" s="220" t="s">
        <v>7546</v>
      </c>
      <c r="D2363" s="221">
        <v>4.18</v>
      </c>
      <c r="E2363" s="221">
        <v>5.23</v>
      </c>
      <c r="F2363" s="221">
        <v>9.41</v>
      </c>
    </row>
    <row r="2364" spans="1:6" ht="15">
      <c r="A2364" s="225" t="s">
        <v>3786</v>
      </c>
      <c r="B2364" s="223" t="s">
        <v>3787</v>
      </c>
      <c r="C2364" s="220" t="s">
        <v>7546</v>
      </c>
      <c r="D2364" s="221">
        <v>8.38</v>
      </c>
      <c r="E2364" s="221">
        <v>5.23</v>
      </c>
      <c r="F2364" s="221">
        <v>13.61</v>
      </c>
    </row>
    <row r="2365" spans="1:6" ht="15">
      <c r="A2365" s="225" t="s">
        <v>3788</v>
      </c>
      <c r="B2365" s="223" t="s">
        <v>7981</v>
      </c>
      <c r="C2365" s="220"/>
      <c r="D2365" s="221"/>
      <c r="E2365" s="221"/>
      <c r="F2365" s="221"/>
    </row>
    <row r="2366" spans="1:6" ht="15">
      <c r="A2366" s="225" t="s">
        <v>3789</v>
      </c>
      <c r="B2366" s="223" t="s">
        <v>3790</v>
      </c>
      <c r="C2366" s="220" t="s">
        <v>7546</v>
      </c>
      <c r="D2366" s="221">
        <v>2.75</v>
      </c>
      <c r="E2366" s="221">
        <v>4.01</v>
      </c>
      <c r="F2366" s="221">
        <v>6.76</v>
      </c>
    </row>
    <row r="2367" spans="1:6" ht="15">
      <c r="A2367" s="225" t="s">
        <v>3791</v>
      </c>
      <c r="B2367" s="223" t="s">
        <v>3792</v>
      </c>
      <c r="C2367" s="220" t="s">
        <v>7546</v>
      </c>
      <c r="D2367" s="221">
        <v>12.31</v>
      </c>
      <c r="E2367" s="221">
        <v>4.01</v>
      </c>
      <c r="F2367" s="221">
        <v>16.32</v>
      </c>
    </row>
    <row r="2368" spans="1:6" ht="15">
      <c r="A2368" s="225" t="s">
        <v>3793</v>
      </c>
      <c r="B2368" s="223" t="s">
        <v>3794</v>
      </c>
      <c r="C2368" s="220" t="s">
        <v>7546</v>
      </c>
      <c r="D2368" s="221">
        <v>5.47</v>
      </c>
      <c r="E2368" s="221">
        <v>3.09</v>
      </c>
      <c r="F2368" s="221">
        <v>8.56</v>
      </c>
    </row>
    <row r="2369" spans="1:6" ht="15">
      <c r="A2369" s="225" t="s">
        <v>3795</v>
      </c>
      <c r="B2369" s="223" t="s">
        <v>3796</v>
      </c>
      <c r="C2369" s="220" t="s">
        <v>7546</v>
      </c>
      <c r="D2369" s="221">
        <v>3.05</v>
      </c>
      <c r="E2369" s="221">
        <v>4.01</v>
      </c>
      <c r="F2369" s="221">
        <v>7.06</v>
      </c>
    </row>
    <row r="2370" spans="1:6" ht="15">
      <c r="A2370" s="225" t="s">
        <v>3797</v>
      </c>
      <c r="B2370" s="223" t="s">
        <v>3798</v>
      </c>
      <c r="C2370" s="220" t="s">
        <v>7546</v>
      </c>
      <c r="D2370" s="221">
        <v>2.88</v>
      </c>
      <c r="E2370" s="221">
        <v>3.09</v>
      </c>
      <c r="F2370" s="221">
        <v>5.97</v>
      </c>
    </row>
    <row r="2371" spans="1:6" ht="15">
      <c r="A2371" s="225" t="s">
        <v>3799</v>
      </c>
      <c r="B2371" s="223" t="s">
        <v>3800</v>
      </c>
      <c r="C2371" s="220" t="s">
        <v>7546</v>
      </c>
      <c r="D2371" s="221">
        <v>20.44</v>
      </c>
      <c r="E2371" s="221">
        <v>4.01</v>
      </c>
      <c r="F2371" s="221">
        <v>24.45</v>
      </c>
    </row>
    <row r="2372" spans="1:6" ht="15">
      <c r="A2372" s="225" t="s">
        <v>3801</v>
      </c>
      <c r="B2372" s="223" t="s">
        <v>3802</v>
      </c>
      <c r="C2372" s="220" t="s">
        <v>7546</v>
      </c>
      <c r="D2372" s="221">
        <v>4.03</v>
      </c>
      <c r="E2372" s="221">
        <v>4.01</v>
      </c>
      <c r="F2372" s="221">
        <v>8.04</v>
      </c>
    </row>
    <row r="2373" spans="1:6" ht="15">
      <c r="A2373" s="225" t="s">
        <v>3803</v>
      </c>
      <c r="B2373" s="223" t="s">
        <v>7982</v>
      </c>
      <c r="C2373" s="220"/>
      <c r="D2373" s="221"/>
      <c r="E2373" s="221"/>
      <c r="F2373" s="221"/>
    </row>
    <row r="2374" spans="1:6" ht="15">
      <c r="A2374" s="225" t="s">
        <v>6822</v>
      </c>
      <c r="B2374" s="223" t="s">
        <v>3806</v>
      </c>
      <c r="C2374" s="220" t="s">
        <v>6583</v>
      </c>
      <c r="D2374" s="221">
        <v>9.95</v>
      </c>
      <c r="E2374" s="221">
        <v>6.07</v>
      </c>
      <c r="F2374" s="221">
        <v>16.02</v>
      </c>
    </row>
    <row r="2375" spans="1:6" ht="15">
      <c r="A2375" s="225" t="s">
        <v>3804</v>
      </c>
      <c r="B2375" s="223" t="s">
        <v>3805</v>
      </c>
      <c r="C2375" s="220" t="s">
        <v>7546</v>
      </c>
      <c r="D2375" s="221"/>
      <c r="E2375" s="221">
        <v>5.23</v>
      </c>
      <c r="F2375" s="221">
        <v>5.23</v>
      </c>
    </row>
    <row r="2376" spans="1:6" ht="15">
      <c r="A2376" s="225" t="s">
        <v>3807</v>
      </c>
      <c r="B2376" s="223" t="s">
        <v>3808</v>
      </c>
      <c r="C2376" s="220" t="s">
        <v>7546</v>
      </c>
      <c r="D2376" s="221"/>
      <c r="E2376" s="221">
        <v>10.47</v>
      </c>
      <c r="F2376" s="221">
        <v>10.47</v>
      </c>
    </row>
    <row r="2377" spans="1:6" ht="15">
      <c r="A2377" s="225" t="s">
        <v>3809</v>
      </c>
      <c r="B2377" s="223" t="s">
        <v>7983</v>
      </c>
      <c r="C2377" s="220"/>
      <c r="D2377" s="221"/>
      <c r="E2377" s="221"/>
      <c r="F2377" s="221"/>
    </row>
    <row r="2378" spans="1:6" ht="15">
      <c r="A2378" s="225" t="s">
        <v>3810</v>
      </c>
      <c r="B2378" s="223" t="s">
        <v>3811</v>
      </c>
      <c r="C2378" s="220" t="s">
        <v>7546</v>
      </c>
      <c r="D2378" s="221">
        <v>1.71</v>
      </c>
      <c r="E2378" s="221">
        <v>0.73</v>
      </c>
      <c r="F2378" s="221">
        <v>2.44</v>
      </c>
    </row>
    <row r="2379" spans="1:6" ht="15">
      <c r="A2379" s="225" t="s">
        <v>3812</v>
      </c>
      <c r="B2379" s="223" t="s">
        <v>3813</v>
      </c>
      <c r="C2379" s="220" t="s">
        <v>7546</v>
      </c>
      <c r="D2379" s="221">
        <v>2.56</v>
      </c>
      <c r="E2379" s="221">
        <v>0.73</v>
      </c>
      <c r="F2379" s="221">
        <v>3.29</v>
      </c>
    </row>
    <row r="2380" spans="1:6" ht="15">
      <c r="A2380" s="225" t="s">
        <v>3814</v>
      </c>
      <c r="B2380" s="223" t="s">
        <v>3815</v>
      </c>
      <c r="C2380" s="220" t="s">
        <v>7546</v>
      </c>
      <c r="D2380" s="221">
        <v>4.05</v>
      </c>
      <c r="E2380" s="221">
        <v>0.73</v>
      </c>
      <c r="F2380" s="221">
        <v>4.78</v>
      </c>
    </row>
    <row r="2381" spans="1:6" ht="15">
      <c r="A2381" s="225" t="s">
        <v>3816</v>
      </c>
      <c r="B2381" s="223" t="s">
        <v>3817</v>
      </c>
      <c r="C2381" s="220" t="s">
        <v>7546</v>
      </c>
      <c r="D2381" s="221">
        <v>5.63</v>
      </c>
      <c r="E2381" s="221">
        <v>0.73</v>
      </c>
      <c r="F2381" s="221">
        <v>6.36</v>
      </c>
    </row>
    <row r="2382" spans="1:6" ht="15">
      <c r="A2382" s="225" t="s">
        <v>3818</v>
      </c>
      <c r="B2382" s="223" t="s">
        <v>3819</v>
      </c>
      <c r="C2382" s="220" t="s">
        <v>7546</v>
      </c>
      <c r="D2382" s="221">
        <v>9.42</v>
      </c>
      <c r="E2382" s="221">
        <v>2.91</v>
      </c>
      <c r="F2382" s="221">
        <v>12.33</v>
      </c>
    </row>
    <row r="2383" spans="1:6" ht="15">
      <c r="A2383" s="225" t="s">
        <v>3820</v>
      </c>
      <c r="B2383" s="223" t="s">
        <v>3821</v>
      </c>
      <c r="C2383" s="220" t="s">
        <v>7546</v>
      </c>
      <c r="D2383" s="221">
        <v>14.46</v>
      </c>
      <c r="E2383" s="221">
        <v>3.28</v>
      </c>
      <c r="F2383" s="221">
        <v>17.74</v>
      </c>
    </row>
    <row r="2384" spans="1:6" ht="15">
      <c r="A2384" s="225" t="s">
        <v>3822</v>
      </c>
      <c r="B2384" s="223" t="s">
        <v>3823</v>
      </c>
      <c r="C2384" s="220" t="s">
        <v>7546</v>
      </c>
      <c r="D2384" s="221">
        <v>22.15</v>
      </c>
      <c r="E2384" s="221">
        <v>3.64</v>
      </c>
      <c r="F2384" s="221">
        <v>25.79</v>
      </c>
    </row>
    <row r="2385" spans="1:6" ht="15">
      <c r="A2385" s="225" t="s">
        <v>3824</v>
      </c>
      <c r="B2385" s="223" t="s">
        <v>3825</v>
      </c>
      <c r="C2385" s="220" t="s">
        <v>7546</v>
      </c>
      <c r="D2385" s="221">
        <v>31.44</v>
      </c>
      <c r="E2385" s="221">
        <v>5.46</v>
      </c>
      <c r="F2385" s="221">
        <v>36.9</v>
      </c>
    </row>
    <row r="2386" spans="1:6" ht="15">
      <c r="A2386" s="225" t="s">
        <v>3826</v>
      </c>
      <c r="B2386" s="223" t="s">
        <v>3827</v>
      </c>
      <c r="C2386" s="220" t="s">
        <v>7546</v>
      </c>
      <c r="D2386" s="221">
        <v>44.21</v>
      </c>
      <c r="E2386" s="221">
        <v>7.27</v>
      </c>
      <c r="F2386" s="221">
        <v>51.48</v>
      </c>
    </row>
    <row r="2387" spans="1:6" ht="15">
      <c r="A2387" s="225" t="s">
        <v>3828</v>
      </c>
      <c r="B2387" s="223" t="s">
        <v>3829</v>
      </c>
      <c r="C2387" s="220" t="s">
        <v>7546</v>
      </c>
      <c r="D2387" s="221">
        <v>56.76</v>
      </c>
      <c r="E2387" s="221">
        <v>9.1</v>
      </c>
      <c r="F2387" s="221">
        <v>65.86</v>
      </c>
    </row>
    <row r="2388" spans="1:6" ht="15">
      <c r="A2388" s="225" t="s">
        <v>3830</v>
      </c>
      <c r="B2388" s="223" t="s">
        <v>3831</v>
      </c>
      <c r="C2388" s="220" t="s">
        <v>7546</v>
      </c>
      <c r="D2388" s="221">
        <v>75.04</v>
      </c>
      <c r="E2388" s="221">
        <v>10.92</v>
      </c>
      <c r="F2388" s="221">
        <v>85.96</v>
      </c>
    </row>
    <row r="2389" spans="1:6" ht="15">
      <c r="A2389" s="225" t="s">
        <v>3832</v>
      </c>
      <c r="B2389" s="223" t="s">
        <v>3833</v>
      </c>
      <c r="C2389" s="220" t="s">
        <v>7546</v>
      </c>
      <c r="D2389" s="221">
        <v>102.5</v>
      </c>
      <c r="E2389" s="221">
        <v>12.73</v>
      </c>
      <c r="F2389" s="221">
        <v>115.23</v>
      </c>
    </row>
    <row r="2390" spans="1:6" ht="15">
      <c r="A2390" s="225" t="s">
        <v>3834</v>
      </c>
      <c r="B2390" s="223" t="s">
        <v>3835</v>
      </c>
      <c r="C2390" s="220" t="s">
        <v>7546</v>
      </c>
      <c r="D2390" s="221">
        <v>129.18</v>
      </c>
      <c r="E2390" s="221">
        <v>12.73</v>
      </c>
      <c r="F2390" s="221">
        <v>141.91</v>
      </c>
    </row>
    <row r="2391" spans="1:6" ht="15">
      <c r="A2391" s="225" t="s">
        <v>3836</v>
      </c>
      <c r="B2391" s="223" t="s">
        <v>3837</v>
      </c>
      <c r="C2391" s="220" t="s">
        <v>7546</v>
      </c>
      <c r="D2391" s="221">
        <v>158.87</v>
      </c>
      <c r="E2391" s="221">
        <v>14.56</v>
      </c>
      <c r="F2391" s="221">
        <v>173.43</v>
      </c>
    </row>
    <row r="2392" spans="1:6" ht="15">
      <c r="A2392" s="225" t="s">
        <v>3838</v>
      </c>
      <c r="B2392" s="223" t="s">
        <v>3839</v>
      </c>
      <c r="C2392" s="220" t="s">
        <v>7546</v>
      </c>
      <c r="D2392" s="221">
        <v>206.13</v>
      </c>
      <c r="E2392" s="221">
        <v>16.37</v>
      </c>
      <c r="F2392" s="221">
        <v>222.5</v>
      </c>
    </row>
    <row r="2393" spans="1:6" ht="15">
      <c r="A2393" s="225" t="s">
        <v>3840</v>
      </c>
      <c r="B2393" s="223" t="s">
        <v>3841</v>
      </c>
      <c r="C2393" s="220" t="s">
        <v>7546</v>
      </c>
      <c r="D2393" s="221">
        <v>6.09</v>
      </c>
      <c r="E2393" s="221">
        <v>1.45</v>
      </c>
      <c r="F2393" s="221">
        <v>7.54</v>
      </c>
    </row>
    <row r="2394" spans="1:6" ht="15">
      <c r="A2394" s="225" t="s">
        <v>3842</v>
      </c>
      <c r="B2394" s="223" t="s">
        <v>3843</v>
      </c>
      <c r="C2394" s="220" t="s">
        <v>7546</v>
      </c>
      <c r="D2394" s="221">
        <v>5.55</v>
      </c>
      <c r="E2394" s="221">
        <v>0.73</v>
      </c>
      <c r="F2394" s="221">
        <v>6.28</v>
      </c>
    </row>
    <row r="2395" spans="1:6" ht="15">
      <c r="A2395" s="225" t="s">
        <v>3844</v>
      </c>
      <c r="B2395" s="223" t="s">
        <v>3845</v>
      </c>
      <c r="C2395" s="220" t="s">
        <v>7546</v>
      </c>
      <c r="D2395" s="221">
        <v>8.32</v>
      </c>
      <c r="E2395" s="221">
        <v>1.82</v>
      </c>
      <c r="F2395" s="221">
        <v>10.14</v>
      </c>
    </row>
    <row r="2396" spans="1:6" ht="15">
      <c r="A2396" s="225" t="s">
        <v>3846</v>
      </c>
      <c r="B2396" s="223" t="s">
        <v>3847</v>
      </c>
      <c r="C2396" s="220" t="s">
        <v>7546</v>
      </c>
      <c r="D2396" s="221">
        <v>31.97</v>
      </c>
      <c r="E2396" s="221">
        <v>3.64</v>
      </c>
      <c r="F2396" s="221">
        <v>35.61</v>
      </c>
    </row>
    <row r="2397" spans="1:6" ht="15">
      <c r="A2397" s="225" t="s">
        <v>3848</v>
      </c>
      <c r="B2397" s="223" t="s">
        <v>3849</v>
      </c>
      <c r="C2397" s="220" t="s">
        <v>7546</v>
      </c>
      <c r="D2397" s="221">
        <v>74.3</v>
      </c>
      <c r="E2397" s="221">
        <v>10.92</v>
      </c>
      <c r="F2397" s="221">
        <v>85.22</v>
      </c>
    </row>
    <row r="2398" spans="1:6" ht="15">
      <c r="A2398" s="225" t="s">
        <v>3850</v>
      </c>
      <c r="B2398" s="223" t="s">
        <v>3851</v>
      </c>
      <c r="C2398" s="220" t="s">
        <v>7546</v>
      </c>
      <c r="D2398" s="221">
        <v>107.59</v>
      </c>
      <c r="E2398" s="221">
        <v>14.56</v>
      </c>
      <c r="F2398" s="221">
        <v>122.15</v>
      </c>
    </row>
    <row r="2399" spans="1:6" ht="15">
      <c r="A2399" s="225" t="s">
        <v>3852</v>
      </c>
      <c r="B2399" s="223" t="s">
        <v>3853</v>
      </c>
      <c r="C2399" s="220" t="s">
        <v>7546</v>
      </c>
      <c r="D2399" s="221">
        <v>42.79</v>
      </c>
      <c r="E2399" s="221">
        <v>4.73</v>
      </c>
      <c r="F2399" s="221">
        <v>47.52</v>
      </c>
    </row>
    <row r="2400" spans="1:6" ht="15">
      <c r="A2400" s="225" t="s">
        <v>3854</v>
      </c>
      <c r="B2400" s="223" t="s">
        <v>7984</v>
      </c>
      <c r="C2400" s="220"/>
      <c r="D2400" s="221"/>
      <c r="E2400" s="221"/>
      <c r="F2400" s="221"/>
    </row>
    <row r="2401" spans="1:6" ht="15">
      <c r="A2401" s="225" t="s">
        <v>3855</v>
      </c>
      <c r="B2401" s="223" t="s">
        <v>7082</v>
      </c>
      <c r="C2401" s="220" t="s">
        <v>7546</v>
      </c>
      <c r="D2401" s="221">
        <v>5.57</v>
      </c>
      <c r="E2401" s="221">
        <v>4.36</v>
      </c>
      <c r="F2401" s="221">
        <v>9.93</v>
      </c>
    </row>
    <row r="2402" spans="1:6" ht="15">
      <c r="A2402" s="225" t="s">
        <v>3856</v>
      </c>
      <c r="B2402" s="223" t="s">
        <v>7083</v>
      </c>
      <c r="C2402" s="220" t="s">
        <v>7546</v>
      </c>
      <c r="D2402" s="221">
        <v>8.87</v>
      </c>
      <c r="E2402" s="221">
        <v>5.46</v>
      </c>
      <c r="F2402" s="221">
        <v>14.33</v>
      </c>
    </row>
    <row r="2403" spans="1:6" ht="15">
      <c r="A2403" s="225" t="s">
        <v>3857</v>
      </c>
      <c r="B2403" s="223" t="s">
        <v>7084</v>
      </c>
      <c r="C2403" s="220" t="s">
        <v>7546</v>
      </c>
      <c r="D2403" s="221">
        <v>13.99</v>
      </c>
      <c r="E2403" s="221">
        <v>6.55</v>
      </c>
      <c r="F2403" s="221">
        <v>20.54</v>
      </c>
    </row>
    <row r="2404" spans="1:6" ht="15">
      <c r="A2404" s="225" t="s">
        <v>3858</v>
      </c>
      <c r="B2404" s="223" t="s">
        <v>7085</v>
      </c>
      <c r="C2404" s="220" t="s">
        <v>7546</v>
      </c>
      <c r="D2404" s="221">
        <v>20.38</v>
      </c>
      <c r="E2404" s="221">
        <v>7.64</v>
      </c>
      <c r="F2404" s="221">
        <v>28.02</v>
      </c>
    </row>
    <row r="2405" spans="1:6" ht="15">
      <c r="A2405" s="225" t="s">
        <v>3859</v>
      </c>
      <c r="B2405" s="223" t="s">
        <v>7086</v>
      </c>
      <c r="C2405" s="220" t="s">
        <v>7546</v>
      </c>
      <c r="D2405" s="221">
        <v>17.58</v>
      </c>
      <c r="E2405" s="221">
        <v>4.36</v>
      </c>
      <c r="F2405" s="221">
        <v>21.94</v>
      </c>
    </row>
    <row r="2406" spans="1:6" ht="15">
      <c r="A2406" s="225" t="s">
        <v>3860</v>
      </c>
      <c r="B2406" s="223" t="s">
        <v>7087</v>
      </c>
      <c r="C2406" s="220" t="s">
        <v>7546</v>
      </c>
      <c r="D2406" s="221">
        <v>26.24</v>
      </c>
      <c r="E2406" s="221">
        <v>10.19</v>
      </c>
      <c r="F2406" s="221">
        <v>36.43</v>
      </c>
    </row>
    <row r="2407" spans="1:6" ht="15">
      <c r="A2407" s="225" t="s">
        <v>3861</v>
      </c>
      <c r="B2407" s="223" t="s">
        <v>7985</v>
      </c>
      <c r="C2407" s="220"/>
      <c r="D2407" s="221"/>
      <c r="E2407" s="221"/>
      <c r="F2407" s="221"/>
    </row>
    <row r="2408" spans="1:6" ht="15">
      <c r="A2408" s="225" t="s">
        <v>3862</v>
      </c>
      <c r="B2408" s="223" t="s">
        <v>3863</v>
      </c>
      <c r="C2408" s="220" t="s">
        <v>7546</v>
      </c>
      <c r="D2408" s="221">
        <v>58.74</v>
      </c>
      <c r="E2408" s="221">
        <v>1.1</v>
      </c>
      <c r="F2408" s="221">
        <v>59.84</v>
      </c>
    </row>
    <row r="2409" spans="1:6" ht="15">
      <c r="A2409" s="225" t="s">
        <v>3864</v>
      </c>
      <c r="B2409" s="223" t="s">
        <v>3865</v>
      </c>
      <c r="C2409" s="220" t="s">
        <v>7546</v>
      </c>
      <c r="D2409" s="221">
        <v>104.86</v>
      </c>
      <c r="E2409" s="221">
        <v>1.1</v>
      </c>
      <c r="F2409" s="221">
        <v>105.96</v>
      </c>
    </row>
    <row r="2410" spans="1:6" ht="15">
      <c r="A2410" s="225" t="s">
        <v>3866</v>
      </c>
      <c r="B2410" s="223" t="s">
        <v>7986</v>
      </c>
      <c r="C2410" s="220"/>
      <c r="D2410" s="221"/>
      <c r="E2410" s="221"/>
      <c r="F2410" s="221"/>
    </row>
    <row r="2411" spans="1:6" ht="27.75">
      <c r="A2411" s="225" t="s">
        <v>3867</v>
      </c>
      <c r="B2411" s="223" t="s">
        <v>3868</v>
      </c>
      <c r="C2411" s="220" t="s">
        <v>7546</v>
      </c>
      <c r="D2411" s="221">
        <v>2.81</v>
      </c>
      <c r="E2411" s="221">
        <v>1.45</v>
      </c>
      <c r="F2411" s="221">
        <v>4.26</v>
      </c>
    </row>
    <row r="2412" spans="1:6" ht="27.75">
      <c r="A2412" s="225" t="s">
        <v>3869</v>
      </c>
      <c r="B2412" s="223" t="s">
        <v>3870</v>
      </c>
      <c r="C2412" s="220" t="s">
        <v>7546</v>
      </c>
      <c r="D2412" s="221">
        <v>3.64</v>
      </c>
      <c r="E2412" s="221">
        <v>1.82</v>
      </c>
      <c r="F2412" s="221">
        <v>5.46</v>
      </c>
    </row>
    <row r="2413" spans="1:6" ht="27.75">
      <c r="A2413" s="225" t="s">
        <v>3871</v>
      </c>
      <c r="B2413" s="223" t="s">
        <v>3872</v>
      </c>
      <c r="C2413" s="220" t="s">
        <v>7546</v>
      </c>
      <c r="D2413" s="221">
        <v>5.5</v>
      </c>
      <c r="E2413" s="221">
        <v>2.18</v>
      </c>
      <c r="F2413" s="221">
        <v>7.68</v>
      </c>
    </row>
    <row r="2414" spans="1:6" ht="27.75">
      <c r="A2414" s="225" t="s">
        <v>3873</v>
      </c>
      <c r="B2414" s="223" t="s">
        <v>3874</v>
      </c>
      <c r="C2414" s="220" t="s">
        <v>7546</v>
      </c>
      <c r="D2414" s="221">
        <v>7.13</v>
      </c>
      <c r="E2414" s="221">
        <v>2.55</v>
      </c>
      <c r="F2414" s="221">
        <v>9.68</v>
      </c>
    </row>
    <row r="2415" spans="1:6" ht="27.75">
      <c r="A2415" s="225" t="s">
        <v>3875</v>
      </c>
      <c r="B2415" s="223" t="s">
        <v>3876</v>
      </c>
      <c r="C2415" s="220" t="s">
        <v>7546</v>
      </c>
      <c r="D2415" s="221">
        <v>12.26</v>
      </c>
      <c r="E2415" s="221">
        <v>2.91</v>
      </c>
      <c r="F2415" s="221">
        <v>15.17</v>
      </c>
    </row>
    <row r="2416" spans="1:6" ht="27.75">
      <c r="A2416" s="225" t="s">
        <v>3877</v>
      </c>
      <c r="B2416" s="223" t="s">
        <v>3878</v>
      </c>
      <c r="C2416" s="220" t="s">
        <v>7546</v>
      </c>
      <c r="D2416" s="221">
        <v>18.14</v>
      </c>
      <c r="E2416" s="221">
        <v>3.28</v>
      </c>
      <c r="F2416" s="221">
        <v>21.42</v>
      </c>
    </row>
    <row r="2417" spans="1:6" ht="27.75">
      <c r="A2417" s="225" t="s">
        <v>3879</v>
      </c>
      <c r="B2417" s="223" t="s">
        <v>3880</v>
      </c>
      <c r="C2417" s="220" t="s">
        <v>7546</v>
      </c>
      <c r="D2417" s="221">
        <v>28.09</v>
      </c>
      <c r="E2417" s="221">
        <v>3.64</v>
      </c>
      <c r="F2417" s="221">
        <v>31.73</v>
      </c>
    </row>
    <row r="2418" spans="1:6" ht="27.75">
      <c r="A2418" s="225" t="s">
        <v>3881</v>
      </c>
      <c r="B2418" s="223" t="s">
        <v>3882</v>
      </c>
      <c r="C2418" s="220" t="s">
        <v>7546</v>
      </c>
      <c r="D2418" s="221">
        <v>36.59</v>
      </c>
      <c r="E2418" s="221">
        <v>5.46</v>
      </c>
      <c r="F2418" s="221">
        <v>42.05</v>
      </c>
    </row>
    <row r="2419" spans="1:6" ht="27.75">
      <c r="A2419" s="225" t="s">
        <v>3883</v>
      </c>
      <c r="B2419" s="223" t="s">
        <v>3884</v>
      </c>
      <c r="C2419" s="220" t="s">
        <v>7546</v>
      </c>
      <c r="D2419" s="221">
        <v>55.95</v>
      </c>
      <c r="E2419" s="221">
        <v>7.27</v>
      </c>
      <c r="F2419" s="221">
        <v>63.22</v>
      </c>
    </row>
    <row r="2420" spans="1:6" ht="27.75">
      <c r="A2420" s="225" t="s">
        <v>3885</v>
      </c>
      <c r="B2420" s="223" t="s">
        <v>3886</v>
      </c>
      <c r="C2420" s="220" t="s">
        <v>7546</v>
      </c>
      <c r="D2420" s="221">
        <v>78.63</v>
      </c>
      <c r="E2420" s="221">
        <v>9.1</v>
      </c>
      <c r="F2420" s="221">
        <v>87.73</v>
      </c>
    </row>
    <row r="2421" spans="1:6" ht="27.75">
      <c r="A2421" s="225" t="s">
        <v>3887</v>
      </c>
      <c r="B2421" s="223" t="s">
        <v>3888</v>
      </c>
      <c r="C2421" s="220" t="s">
        <v>7546</v>
      </c>
      <c r="D2421" s="221">
        <v>96.87</v>
      </c>
      <c r="E2421" s="221">
        <v>10.92</v>
      </c>
      <c r="F2421" s="221">
        <v>107.79</v>
      </c>
    </row>
    <row r="2422" spans="1:6" ht="27.75">
      <c r="A2422" s="225" t="s">
        <v>3889</v>
      </c>
      <c r="B2422" s="223" t="s">
        <v>3890</v>
      </c>
      <c r="C2422" s="220" t="s">
        <v>7546</v>
      </c>
      <c r="D2422" s="221">
        <v>126.17</v>
      </c>
      <c r="E2422" s="221">
        <v>12.73</v>
      </c>
      <c r="F2422" s="221">
        <v>138.9</v>
      </c>
    </row>
    <row r="2423" spans="1:6" ht="27.75">
      <c r="A2423" s="225" t="s">
        <v>3891</v>
      </c>
      <c r="B2423" s="223" t="s">
        <v>3892</v>
      </c>
      <c r="C2423" s="220" t="s">
        <v>7546</v>
      </c>
      <c r="D2423" s="221">
        <v>154.07</v>
      </c>
      <c r="E2423" s="221">
        <v>14.56</v>
      </c>
      <c r="F2423" s="221">
        <v>168.63</v>
      </c>
    </row>
    <row r="2424" spans="1:6" ht="27.75">
      <c r="A2424" s="225" t="s">
        <v>3893</v>
      </c>
      <c r="B2424" s="223" t="s">
        <v>3894</v>
      </c>
      <c r="C2424" s="220" t="s">
        <v>7546</v>
      </c>
      <c r="D2424" s="221">
        <v>196.72</v>
      </c>
      <c r="E2424" s="221">
        <v>16.37</v>
      </c>
      <c r="F2424" s="221">
        <v>213.09</v>
      </c>
    </row>
    <row r="2425" spans="1:6" ht="27.75">
      <c r="A2425" s="225" t="s">
        <v>3895</v>
      </c>
      <c r="B2425" s="223" t="s">
        <v>3896</v>
      </c>
      <c r="C2425" s="220" t="s">
        <v>7546</v>
      </c>
      <c r="D2425" s="221">
        <v>258.35</v>
      </c>
      <c r="E2425" s="221">
        <v>18.2</v>
      </c>
      <c r="F2425" s="221">
        <v>276.55</v>
      </c>
    </row>
    <row r="2426" spans="1:6" ht="15">
      <c r="A2426" s="225" t="s">
        <v>3897</v>
      </c>
      <c r="B2426" s="223" t="s">
        <v>7987</v>
      </c>
      <c r="C2426" s="220"/>
      <c r="D2426" s="221"/>
      <c r="E2426" s="221"/>
      <c r="F2426" s="221"/>
    </row>
    <row r="2427" spans="1:6" ht="15">
      <c r="A2427" s="225" t="s">
        <v>3898</v>
      </c>
      <c r="B2427" s="223" t="s">
        <v>3899</v>
      </c>
      <c r="C2427" s="220" t="s">
        <v>7546</v>
      </c>
      <c r="D2427" s="221">
        <v>5.48</v>
      </c>
      <c r="E2427" s="221">
        <v>1.82</v>
      </c>
      <c r="F2427" s="221">
        <v>7.3</v>
      </c>
    </row>
    <row r="2428" spans="1:6" ht="15">
      <c r="A2428" s="225" t="s">
        <v>3900</v>
      </c>
      <c r="B2428" s="223" t="s">
        <v>3901</v>
      </c>
      <c r="C2428" s="220" t="s">
        <v>7546</v>
      </c>
      <c r="D2428" s="221">
        <v>8.83</v>
      </c>
      <c r="E2428" s="221">
        <v>3.64</v>
      </c>
      <c r="F2428" s="221">
        <v>12.47</v>
      </c>
    </row>
    <row r="2429" spans="1:6" ht="15">
      <c r="A2429" s="225" t="s">
        <v>3902</v>
      </c>
      <c r="B2429" s="223" t="s">
        <v>3903</v>
      </c>
      <c r="C2429" s="220" t="s">
        <v>7546</v>
      </c>
      <c r="D2429" s="221">
        <v>11.71</v>
      </c>
      <c r="E2429" s="221">
        <v>3.64</v>
      </c>
      <c r="F2429" s="221">
        <v>15.35</v>
      </c>
    </row>
    <row r="2430" spans="1:6" ht="15">
      <c r="A2430" s="225" t="s">
        <v>3904</v>
      </c>
      <c r="B2430" s="223" t="s">
        <v>3905</v>
      </c>
      <c r="C2430" s="220" t="s">
        <v>7546</v>
      </c>
      <c r="D2430" s="221">
        <v>14.72</v>
      </c>
      <c r="E2430" s="221">
        <v>3.64</v>
      </c>
      <c r="F2430" s="221">
        <v>18.36</v>
      </c>
    </row>
    <row r="2431" spans="1:6" ht="15">
      <c r="A2431" s="225" t="s">
        <v>3906</v>
      </c>
      <c r="B2431" s="223" t="s">
        <v>3907</v>
      </c>
      <c r="C2431" s="220" t="s">
        <v>7546</v>
      </c>
      <c r="D2431" s="221">
        <v>23.47</v>
      </c>
      <c r="E2431" s="221">
        <v>3.64</v>
      </c>
      <c r="F2431" s="221">
        <v>27.11</v>
      </c>
    </row>
    <row r="2432" spans="1:6" ht="15">
      <c r="A2432" s="225" t="s">
        <v>3908</v>
      </c>
      <c r="B2432" s="223" t="s">
        <v>7988</v>
      </c>
      <c r="C2432" s="220"/>
      <c r="D2432" s="221"/>
      <c r="E2432" s="221"/>
      <c r="F2432" s="221"/>
    </row>
    <row r="2433" spans="1:6" ht="27.75">
      <c r="A2433" s="225" t="s">
        <v>3909</v>
      </c>
      <c r="B2433" s="223" t="s">
        <v>7088</v>
      </c>
      <c r="C2433" s="220" t="s">
        <v>7546</v>
      </c>
      <c r="D2433" s="221">
        <v>1.77</v>
      </c>
      <c r="E2433" s="221">
        <v>1.45</v>
      </c>
      <c r="F2433" s="221">
        <v>3.22</v>
      </c>
    </row>
    <row r="2434" spans="1:6" ht="27.75">
      <c r="A2434" s="225" t="s">
        <v>3910</v>
      </c>
      <c r="B2434" s="223" t="s">
        <v>7089</v>
      </c>
      <c r="C2434" s="220" t="s">
        <v>7546</v>
      </c>
      <c r="D2434" s="221">
        <v>2.72</v>
      </c>
      <c r="E2434" s="221">
        <v>1.82</v>
      </c>
      <c r="F2434" s="221">
        <v>4.54</v>
      </c>
    </row>
    <row r="2435" spans="1:6" ht="27.75">
      <c r="A2435" s="225" t="s">
        <v>3911</v>
      </c>
      <c r="B2435" s="223" t="s">
        <v>7090</v>
      </c>
      <c r="C2435" s="220" t="s">
        <v>7546</v>
      </c>
      <c r="D2435" s="221">
        <v>4.02</v>
      </c>
      <c r="E2435" s="221">
        <v>2.18</v>
      </c>
      <c r="F2435" s="221">
        <v>6.2</v>
      </c>
    </row>
    <row r="2436" spans="1:6" ht="27.75">
      <c r="A2436" s="225" t="s">
        <v>3912</v>
      </c>
      <c r="B2436" s="223" t="s">
        <v>7091</v>
      </c>
      <c r="C2436" s="220" t="s">
        <v>7546</v>
      </c>
      <c r="D2436" s="221">
        <v>5.78</v>
      </c>
      <c r="E2436" s="221">
        <v>2.55</v>
      </c>
      <c r="F2436" s="221">
        <v>8.33</v>
      </c>
    </row>
    <row r="2437" spans="1:6" ht="27.75">
      <c r="A2437" s="225" t="s">
        <v>3913</v>
      </c>
      <c r="B2437" s="223" t="s">
        <v>7092</v>
      </c>
      <c r="C2437" s="220" t="s">
        <v>7546</v>
      </c>
      <c r="D2437" s="221">
        <v>10.39</v>
      </c>
      <c r="E2437" s="221">
        <v>2.91</v>
      </c>
      <c r="F2437" s="221">
        <v>13.3</v>
      </c>
    </row>
    <row r="2438" spans="1:6" ht="15">
      <c r="A2438" s="225" t="s">
        <v>3914</v>
      </c>
      <c r="B2438" s="223" t="s">
        <v>7989</v>
      </c>
      <c r="C2438" s="220"/>
      <c r="D2438" s="221"/>
      <c r="E2438" s="221"/>
      <c r="F2438" s="221"/>
    </row>
    <row r="2439" spans="1:6" ht="15">
      <c r="A2439" s="225" t="s">
        <v>3915</v>
      </c>
      <c r="B2439" s="223" t="s">
        <v>3916</v>
      </c>
      <c r="C2439" s="220" t="s">
        <v>7546</v>
      </c>
      <c r="D2439" s="221">
        <v>4.8</v>
      </c>
      <c r="E2439" s="221">
        <v>9.1</v>
      </c>
      <c r="F2439" s="221">
        <v>13.9</v>
      </c>
    </row>
    <row r="2440" spans="1:6" ht="15">
      <c r="A2440" s="225" t="s">
        <v>3917</v>
      </c>
      <c r="B2440" s="223" t="s">
        <v>7990</v>
      </c>
      <c r="C2440" s="220"/>
      <c r="D2440" s="221"/>
      <c r="E2440" s="221"/>
      <c r="F2440" s="221"/>
    </row>
    <row r="2441" spans="1:6" ht="15">
      <c r="A2441" s="225" t="s">
        <v>3918</v>
      </c>
      <c r="B2441" s="223" t="s">
        <v>7991</v>
      </c>
      <c r="C2441" s="220"/>
      <c r="D2441" s="221"/>
      <c r="E2441" s="221"/>
      <c r="F2441" s="221"/>
    </row>
    <row r="2442" spans="1:6" ht="15">
      <c r="A2442" s="225" t="s">
        <v>3919</v>
      </c>
      <c r="B2442" s="223" t="s">
        <v>3920</v>
      </c>
      <c r="C2442" s="220" t="s">
        <v>6583</v>
      </c>
      <c r="D2442" s="221">
        <v>2.35</v>
      </c>
      <c r="E2442" s="221">
        <v>9.1</v>
      </c>
      <c r="F2442" s="221">
        <v>11.45</v>
      </c>
    </row>
    <row r="2443" spans="1:6" ht="15">
      <c r="A2443" s="225" t="s">
        <v>3921</v>
      </c>
      <c r="B2443" s="223" t="s">
        <v>3922</v>
      </c>
      <c r="C2443" s="220" t="s">
        <v>6583</v>
      </c>
      <c r="D2443" s="221">
        <v>5.88</v>
      </c>
      <c r="E2443" s="221">
        <v>9.1</v>
      </c>
      <c r="F2443" s="221">
        <v>14.98</v>
      </c>
    </row>
    <row r="2444" spans="1:6" ht="15">
      <c r="A2444" s="225" t="s">
        <v>3923</v>
      </c>
      <c r="B2444" s="223" t="s">
        <v>3924</v>
      </c>
      <c r="C2444" s="220" t="s">
        <v>6583</v>
      </c>
      <c r="D2444" s="221">
        <v>4.48</v>
      </c>
      <c r="E2444" s="221">
        <v>10.92</v>
      </c>
      <c r="F2444" s="221">
        <v>15.4</v>
      </c>
    </row>
    <row r="2445" spans="1:6" ht="15">
      <c r="A2445" s="225" t="s">
        <v>3925</v>
      </c>
      <c r="B2445" s="223" t="s">
        <v>3926</v>
      </c>
      <c r="C2445" s="220" t="s">
        <v>6583</v>
      </c>
      <c r="D2445" s="221">
        <v>3.06</v>
      </c>
      <c r="E2445" s="221">
        <v>9.1</v>
      </c>
      <c r="F2445" s="221">
        <v>12.16</v>
      </c>
    </row>
    <row r="2446" spans="1:6" ht="15">
      <c r="A2446" s="225" t="s">
        <v>3927</v>
      </c>
      <c r="B2446" s="223" t="s">
        <v>7992</v>
      </c>
      <c r="C2446" s="220"/>
      <c r="D2446" s="221"/>
      <c r="E2446" s="221"/>
      <c r="F2446" s="221"/>
    </row>
    <row r="2447" spans="1:6" ht="15">
      <c r="A2447" s="225" t="s">
        <v>3928</v>
      </c>
      <c r="B2447" s="223" t="s">
        <v>3929</v>
      </c>
      <c r="C2447" s="220" t="s">
        <v>6583</v>
      </c>
      <c r="D2447" s="221">
        <v>31.62</v>
      </c>
      <c r="E2447" s="221">
        <v>29.12</v>
      </c>
      <c r="F2447" s="221">
        <v>60.74</v>
      </c>
    </row>
    <row r="2448" spans="1:6" ht="15">
      <c r="A2448" s="225" t="s">
        <v>3930</v>
      </c>
      <c r="B2448" s="223" t="s">
        <v>3931</v>
      </c>
      <c r="C2448" s="220" t="s">
        <v>6583</v>
      </c>
      <c r="D2448" s="221">
        <v>12.39</v>
      </c>
      <c r="E2448" s="221">
        <v>10.92</v>
      </c>
      <c r="F2448" s="221">
        <v>23.31</v>
      </c>
    </row>
    <row r="2449" spans="1:6" ht="15">
      <c r="A2449" s="225" t="s">
        <v>3932</v>
      </c>
      <c r="B2449" s="223" t="s">
        <v>3933</v>
      </c>
      <c r="C2449" s="220" t="s">
        <v>6583</v>
      </c>
      <c r="D2449" s="221">
        <v>19.71</v>
      </c>
      <c r="E2449" s="221">
        <v>10.92</v>
      </c>
      <c r="F2449" s="221">
        <v>30.63</v>
      </c>
    </row>
    <row r="2450" spans="1:6" ht="15">
      <c r="A2450" s="225" t="s">
        <v>3934</v>
      </c>
      <c r="B2450" s="223" t="s">
        <v>3935</v>
      </c>
      <c r="C2450" s="220" t="s">
        <v>6583</v>
      </c>
      <c r="D2450" s="221">
        <v>24.84</v>
      </c>
      <c r="E2450" s="221">
        <v>10.92</v>
      </c>
      <c r="F2450" s="221">
        <v>35.76</v>
      </c>
    </row>
    <row r="2451" spans="1:6" ht="15">
      <c r="A2451" s="225" t="s">
        <v>3936</v>
      </c>
      <c r="B2451" s="223" t="s">
        <v>3937</v>
      </c>
      <c r="C2451" s="220" t="s">
        <v>6583</v>
      </c>
      <c r="D2451" s="221">
        <v>57.72</v>
      </c>
      <c r="E2451" s="221">
        <v>14.56</v>
      </c>
      <c r="F2451" s="221">
        <v>72.28</v>
      </c>
    </row>
    <row r="2452" spans="1:6" ht="15">
      <c r="A2452" s="225" t="s">
        <v>3938</v>
      </c>
      <c r="B2452" s="223" t="s">
        <v>3939</v>
      </c>
      <c r="C2452" s="220" t="s">
        <v>6583</v>
      </c>
      <c r="D2452" s="221">
        <v>156.2</v>
      </c>
      <c r="E2452" s="221">
        <v>14.56</v>
      </c>
      <c r="F2452" s="221">
        <v>170.76</v>
      </c>
    </row>
    <row r="2453" spans="1:6" ht="15">
      <c r="A2453" s="225" t="s">
        <v>3940</v>
      </c>
      <c r="B2453" s="223" t="s">
        <v>3941</v>
      </c>
      <c r="C2453" s="220" t="s">
        <v>6583</v>
      </c>
      <c r="D2453" s="221">
        <v>206.49</v>
      </c>
      <c r="E2453" s="221">
        <v>18.2</v>
      </c>
      <c r="F2453" s="221">
        <v>224.69</v>
      </c>
    </row>
    <row r="2454" spans="1:6" ht="15">
      <c r="A2454" s="225" t="s">
        <v>3942</v>
      </c>
      <c r="B2454" s="223" t="s">
        <v>3943</v>
      </c>
      <c r="C2454" s="220" t="s">
        <v>6583</v>
      </c>
      <c r="D2454" s="221">
        <v>242.71</v>
      </c>
      <c r="E2454" s="221">
        <v>10.92</v>
      </c>
      <c r="F2454" s="221">
        <v>253.63</v>
      </c>
    </row>
    <row r="2455" spans="1:6" ht="15">
      <c r="A2455" s="225" t="s">
        <v>3944</v>
      </c>
      <c r="B2455" s="223" t="s">
        <v>3945</v>
      </c>
      <c r="C2455" s="220" t="s">
        <v>6583</v>
      </c>
      <c r="D2455" s="221">
        <v>423.96</v>
      </c>
      <c r="E2455" s="221">
        <v>10.92</v>
      </c>
      <c r="F2455" s="221">
        <v>434.88</v>
      </c>
    </row>
    <row r="2456" spans="1:6" ht="15">
      <c r="A2456" s="225" t="s">
        <v>3946</v>
      </c>
      <c r="B2456" s="223" t="s">
        <v>3947</v>
      </c>
      <c r="C2456" s="220" t="s">
        <v>6583</v>
      </c>
      <c r="D2456" s="221">
        <v>440.86</v>
      </c>
      <c r="E2456" s="221">
        <v>10.92</v>
      </c>
      <c r="F2456" s="221">
        <v>451.78</v>
      </c>
    </row>
    <row r="2457" spans="1:6" ht="15">
      <c r="A2457" s="225" t="s">
        <v>3948</v>
      </c>
      <c r="B2457" s="223" t="s">
        <v>3949</v>
      </c>
      <c r="C2457" s="220" t="s">
        <v>6583</v>
      </c>
      <c r="D2457" s="221">
        <v>1512.5</v>
      </c>
      <c r="E2457" s="221">
        <v>14.56</v>
      </c>
      <c r="F2457" s="221">
        <v>1527.06</v>
      </c>
    </row>
    <row r="2458" spans="1:6" ht="15">
      <c r="A2458" s="225" t="s">
        <v>3950</v>
      </c>
      <c r="B2458" s="223" t="s">
        <v>3951</v>
      </c>
      <c r="C2458" s="220" t="s">
        <v>6583</v>
      </c>
      <c r="D2458" s="221">
        <v>30.4</v>
      </c>
      <c r="E2458" s="221">
        <v>10.92</v>
      </c>
      <c r="F2458" s="221">
        <v>41.32</v>
      </c>
    </row>
    <row r="2459" spans="1:6" ht="15">
      <c r="A2459" s="225" t="s">
        <v>3952</v>
      </c>
      <c r="B2459" s="223" t="s">
        <v>3953</v>
      </c>
      <c r="C2459" s="220" t="s">
        <v>6583</v>
      </c>
      <c r="D2459" s="221">
        <v>78.29</v>
      </c>
      <c r="E2459" s="221">
        <v>10.92</v>
      </c>
      <c r="F2459" s="221">
        <v>89.21</v>
      </c>
    </row>
    <row r="2460" spans="1:6" ht="15">
      <c r="A2460" s="225" t="s">
        <v>3954</v>
      </c>
      <c r="B2460" s="223" t="s">
        <v>3955</v>
      </c>
      <c r="C2460" s="220" t="s">
        <v>6583</v>
      </c>
      <c r="D2460" s="221">
        <v>190.49</v>
      </c>
      <c r="E2460" s="221">
        <v>14.56</v>
      </c>
      <c r="F2460" s="221">
        <v>205.05</v>
      </c>
    </row>
    <row r="2461" spans="1:6" ht="15">
      <c r="A2461" s="225" t="s">
        <v>3956</v>
      </c>
      <c r="B2461" s="223" t="s">
        <v>7993</v>
      </c>
      <c r="C2461" s="220"/>
      <c r="D2461" s="221"/>
      <c r="E2461" s="221"/>
      <c r="F2461" s="221"/>
    </row>
    <row r="2462" spans="1:6" ht="15">
      <c r="A2462" s="225" t="s">
        <v>3957</v>
      </c>
      <c r="B2462" s="223" t="s">
        <v>6823</v>
      </c>
      <c r="C2462" s="220" t="s">
        <v>7553</v>
      </c>
      <c r="D2462" s="221">
        <v>12.32</v>
      </c>
      <c r="E2462" s="221">
        <v>10.92</v>
      </c>
      <c r="F2462" s="221">
        <v>23.24</v>
      </c>
    </row>
    <row r="2463" spans="1:6" ht="15">
      <c r="A2463" s="225" t="s">
        <v>3958</v>
      </c>
      <c r="B2463" s="223" t="s">
        <v>3959</v>
      </c>
      <c r="C2463" s="220" t="s">
        <v>6583</v>
      </c>
      <c r="D2463" s="221">
        <v>21.71</v>
      </c>
      <c r="E2463" s="221">
        <v>10.92</v>
      </c>
      <c r="F2463" s="221">
        <v>32.63</v>
      </c>
    </row>
    <row r="2464" spans="1:6" ht="15">
      <c r="A2464" s="225" t="s">
        <v>3960</v>
      </c>
      <c r="B2464" s="223" t="s">
        <v>3961</v>
      </c>
      <c r="C2464" s="220" t="s">
        <v>6583</v>
      </c>
      <c r="D2464" s="221">
        <v>57.68</v>
      </c>
      <c r="E2464" s="221">
        <v>10.92</v>
      </c>
      <c r="F2464" s="221">
        <v>68.6</v>
      </c>
    </row>
    <row r="2465" spans="1:6" ht="15">
      <c r="A2465" s="225" t="s">
        <v>3962</v>
      </c>
      <c r="B2465" s="223" t="s">
        <v>3963</v>
      </c>
      <c r="C2465" s="220" t="s">
        <v>7553</v>
      </c>
      <c r="D2465" s="221">
        <v>253.82</v>
      </c>
      <c r="E2465" s="221">
        <v>10.92</v>
      </c>
      <c r="F2465" s="221">
        <v>264.74</v>
      </c>
    </row>
    <row r="2466" spans="1:6" ht="15">
      <c r="A2466" s="225" t="s">
        <v>3964</v>
      </c>
      <c r="B2466" s="223" t="s">
        <v>3965</v>
      </c>
      <c r="C2466" s="220" t="s">
        <v>7553</v>
      </c>
      <c r="D2466" s="221">
        <v>227.82</v>
      </c>
      <c r="E2466" s="221">
        <v>10.92</v>
      </c>
      <c r="F2466" s="221">
        <v>238.74</v>
      </c>
    </row>
    <row r="2467" spans="1:6" ht="15">
      <c r="A2467" s="225" t="s">
        <v>3966</v>
      </c>
      <c r="B2467" s="223" t="s">
        <v>3967</v>
      </c>
      <c r="C2467" s="220" t="s">
        <v>7553</v>
      </c>
      <c r="D2467" s="221">
        <v>16.41</v>
      </c>
      <c r="E2467" s="221">
        <v>10.92</v>
      </c>
      <c r="F2467" s="221">
        <v>27.33</v>
      </c>
    </row>
    <row r="2468" spans="1:6" ht="15">
      <c r="A2468" s="225" t="s">
        <v>3968</v>
      </c>
      <c r="B2468" s="223" t="s">
        <v>3969</v>
      </c>
      <c r="C2468" s="220" t="s">
        <v>7553</v>
      </c>
      <c r="D2468" s="221">
        <v>332.71</v>
      </c>
      <c r="E2468" s="221">
        <v>10.92</v>
      </c>
      <c r="F2468" s="221">
        <v>343.63</v>
      </c>
    </row>
    <row r="2469" spans="1:6" ht="27.75">
      <c r="A2469" s="225" t="s">
        <v>3970</v>
      </c>
      <c r="B2469" s="223" t="s">
        <v>3971</v>
      </c>
      <c r="C2469" s="220" t="s">
        <v>6583</v>
      </c>
      <c r="D2469" s="221">
        <v>10.67</v>
      </c>
      <c r="E2469" s="221">
        <v>10.92</v>
      </c>
      <c r="F2469" s="221">
        <v>21.59</v>
      </c>
    </row>
    <row r="2470" spans="1:6" ht="15">
      <c r="A2470" s="225" t="s">
        <v>3972</v>
      </c>
      <c r="B2470" s="223" t="s">
        <v>3973</v>
      </c>
      <c r="C2470" s="220" t="s">
        <v>7553</v>
      </c>
      <c r="D2470" s="221">
        <v>11.24</v>
      </c>
      <c r="E2470" s="221">
        <v>10.92</v>
      </c>
      <c r="F2470" s="221">
        <v>22.16</v>
      </c>
    </row>
    <row r="2471" spans="1:6" ht="15">
      <c r="A2471" s="225" t="s">
        <v>3974</v>
      </c>
      <c r="B2471" s="223" t="s">
        <v>3975</v>
      </c>
      <c r="C2471" s="220" t="s">
        <v>7553</v>
      </c>
      <c r="D2471" s="221">
        <v>16.14</v>
      </c>
      <c r="E2471" s="221">
        <v>10.92</v>
      </c>
      <c r="F2471" s="221">
        <v>27.06</v>
      </c>
    </row>
    <row r="2472" spans="1:6" ht="15">
      <c r="A2472" s="225" t="s">
        <v>3976</v>
      </c>
      <c r="B2472" s="223" t="s">
        <v>3977</v>
      </c>
      <c r="C2472" s="220" t="s">
        <v>7553</v>
      </c>
      <c r="D2472" s="221">
        <v>22.82</v>
      </c>
      <c r="E2472" s="221">
        <v>10.92</v>
      </c>
      <c r="F2472" s="221">
        <v>33.74</v>
      </c>
    </row>
    <row r="2473" spans="1:6" ht="15">
      <c r="A2473" s="225" t="s">
        <v>3978</v>
      </c>
      <c r="B2473" s="223" t="s">
        <v>3979</v>
      </c>
      <c r="C2473" s="220" t="s">
        <v>7553</v>
      </c>
      <c r="D2473" s="221">
        <v>21.93</v>
      </c>
      <c r="E2473" s="221">
        <v>10.92</v>
      </c>
      <c r="F2473" s="221">
        <v>32.85</v>
      </c>
    </row>
    <row r="2474" spans="1:6" ht="15">
      <c r="A2474" s="225" t="s">
        <v>3980</v>
      </c>
      <c r="B2474" s="223" t="s">
        <v>3981</v>
      </c>
      <c r="C2474" s="220" t="s">
        <v>7553</v>
      </c>
      <c r="D2474" s="221">
        <v>30.36</v>
      </c>
      <c r="E2474" s="221">
        <v>10.92</v>
      </c>
      <c r="F2474" s="221">
        <v>41.28</v>
      </c>
    </row>
    <row r="2475" spans="1:6" ht="15">
      <c r="A2475" s="225" t="s">
        <v>3982</v>
      </c>
      <c r="B2475" s="223" t="s">
        <v>7994</v>
      </c>
      <c r="C2475" s="220"/>
      <c r="D2475" s="221"/>
      <c r="E2475" s="221"/>
      <c r="F2475" s="221"/>
    </row>
    <row r="2476" spans="1:6" ht="15">
      <c r="A2476" s="225" t="s">
        <v>3983</v>
      </c>
      <c r="B2476" s="223" t="s">
        <v>3984</v>
      </c>
      <c r="C2476" s="220" t="s">
        <v>7553</v>
      </c>
      <c r="D2476" s="221">
        <v>9.17</v>
      </c>
      <c r="E2476" s="221">
        <v>12.38</v>
      </c>
      <c r="F2476" s="221">
        <v>21.55</v>
      </c>
    </row>
    <row r="2477" spans="1:6" ht="15">
      <c r="A2477" s="225" t="s">
        <v>3985</v>
      </c>
      <c r="B2477" s="223" t="s">
        <v>3986</v>
      </c>
      <c r="C2477" s="220" t="s">
        <v>7553</v>
      </c>
      <c r="D2477" s="221">
        <v>18.59</v>
      </c>
      <c r="E2477" s="221">
        <v>12.73</v>
      </c>
      <c r="F2477" s="221">
        <v>31.32</v>
      </c>
    </row>
    <row r="2478" spans="1:6" ht="15">
      <c r="A2478" s="225" t="s">
        <v>3987</v>
      </c>
      <c r="B2478" s="223" t="s">
        <v>3988</v>
      </c>
      <c r="C2478" s="220" t="s">
        <v>7553</v>
      </c>
      <c r="D2478" s="221">
        <v>27.54</v>
      </c>
      <c r="E2478" s="221">
        <v>18.2</v>
      </c>
      <c r="F2478" s="221">
        <v>45.74</v>
      </c>
    </row>
    <row r="2479" spans="1:6" ht="15">
      <c r="A2479" s="225" t="s">
        <v>3989</v>
      </c>
      <c r="B2479" s="223" t="s">
        <v>3990</v>
      </c>
      <c r="C2479" s="220" t="s">
        <v>7553</v>
      </c>
      <c r="D2479" s="221">
        <v>12.92</v>
      </c>
      <c r="E2479" s="221">
        <v>9.82</v>
      </c>
      <c r="F2479" s="221">
        <v>22.74</v>
      </c>
    </row>
    <row r="2480" spans="1:6" ht="15">
      <c r="A2480" s="225" t="s">
        <v>3991</v>
      </c>
      <c r="B2480" s="223" t="s">
        <v>3992</v>
      </c>
      <c r="C2480" s="220" t="s">
        <v>7553</v>
      </c>
      <c r="D2480" s="221">
        <v>13.92</v>
      </c>
      <c r="E2480" s="221">
        <v>16.37</v>
      </c>
      <c r="F2480" s="221">
        <v>30.29</v>
      </c>
    </row>
    <row r="2481" spans="1:6" ht="15">
      <c r="A2481" s="225" t="s">
        <v>3993</v>
      </c>
      <c r="B2481" s="223" t="s">
        <v>3994</v>
      </c>
      <c r="C2481" s="220" t="s">
        <v>7553</v>
      </c>
      <c r="D2481" s="221">
        <v>12.97</v>
      </c>
      <c r="E2481" s="221">
        <v>13.83</v>
      </c>
      <c r="F2481" s="221">
        <v>26.8</v>
      </c>
    </row>
    <row r="2482" spans="1:6" ht="15">
      <c r="A2482" s="225" t="s">
        <v>3995</v>
      </c>
      <c r="B2482" s="223" t="s">
        <v>3996</v>
      </c>
      <c r="C2482" s="220" t="s">
        <v>7553</v>
      </c>
      <c r="D2482" s="221">
        <v>15.9</v>
      </c>
      <c r="E2482" s="221">
        <v>16.37</v>
      </c>
      <c r="F2482" s="221">
        <v>32.27</v>
      </c>
    </row>
    <row r="2483" spans="1:6" ht="15">
      <c r="A2483" s="225" t="s">
        <v>3997</v>
      </c>
      <c r="B2483" s="223" t="s">
        <v>3998</v>
      </c>
      <c r="C2483" s="220" t="s">
        <v>7553</v>
      </c>
      <c r="D2483" s="221">
        <v>24.7</v>
      </c>
      <c r="E2483" s="221">
        <v>18.2</v>
      </c>
      <c r="F2483" s="221">
        <v>42.9</v>
      </c>
    </row>
    <row r="2484" spans="1:6" ht="15">
      <c r="A2484" s="225" t="s">
        <v>3999</v>
      </c>
      <c r="B2484" s="223" t="s">
        <v>4000</v>
      </c>
      <c r="C2484" s="220" t="s">
        <v>7553</v>
      </c>
      <c r="D2484" s="221">
        <v>42.66</v>
      </c>
      <c r="E2484" s="221">
        <v>12.73</v>
      </c>
      <c r="F2484" s="221">
        <v>55.39</v>
      </c>
    </row>
    <row r="2485" spans="1:6" ht="15">
      <c r="A2485" s="225" t="s">
        <v>4001</v>
      </c>
      <c r="B2485" s="223" t="s">
        <v>4002</v>
      </c>
      <c r="C2485" s="220" t="s">
        <v>7553</v>
      </c>
      <c r="D2485" s="221">
        <v>30.64</v>
      </c>
      <c r="E2485" s="221">
        <v>12.73</v>
      </c>
      <c r="F2485" s="221">
        <v>43.37</v>
      </c>
    </row>
    <row r="2486" spans="1:6" ht="15">
      <c r="A2486" s="225" t="s">
        <v>4003</v>
      </c>
      <c r="B2486" s="223" t="s">
        <v>4004</v>
      </c>
      <c r="C2486" s="220" t="s">
        <v>7553</v>
      </c>
      <c r="D2486" s="221">
        <v>13.7</v>
      </c>
      <c r="E2486" s="221">
        <v>9.1</v>
      </c>
      <c r="F2486" s="221">
        <v>22.8</v>
      </c>
    </row>
    <row r="2487" spans="1:6" ht="15">
      <c r="A2487" s="225" t="s">
        <v>4005</v>
      </c>
      <c r="B2487" s="223" t="s">
        <v>4006</v>
      </c>
      <c r="C2487" s="220" t="s">
        <v>7553</v>
      </c>
      <c r="D2487" s="221">
        <v>80.66</v>
      </c>
      <c r="E2487" s="221">
        <v>13.83</v>
      </c>
      <c r="F2487" s="221">
        <v>94.49</v>
      </c>
    </row>
    <row r="2488" spans="1:6" ht="15">
      <c r="A2488" s="225" t="s">
        <v>4007</v>
      </c>
      <c r="B2488" s="223" t="s">
        <v>4008</v>
      </c>
      <c r="C2488" s="220" t="s">
        <v>6583</v>
      </c>
      <c r="D2488" s="221">
        <v>34.75</v>
      </c>
      <c r="E2488" s="221">
        <v>10.92</v>
      </c>
      <c r="F2488" s="221">
        <v>45.67</v>
      </c>
    </row>
    <row r="2489" spans="1:6" ht="15">
      <c r="A2489" s="225" t="s">
        <v>4009</v>
      </c>
      <c r="B2489" s="223" t="s">
        <v>4010</v>
      </c>
      <c r="C2489" s="220" t="s">
        <v>6583</v>
      </c>
      <c r="D2489" s="221">
        <v>89.57</v>
      </c>
      <c r="E2489" s="221">
        <v>18.2</v>
      </c>
      <c r="F2489" s="221">
        <v>107.77</v>
      </c>
    </row>
    <row r="2490" spans="1:6" ht="15">
      <c r="A2490" s="225" t="s">
        <v>4011</v>
      </c>
      <c r="B2490" s="223" t="s">
        <v>7995</v>
      </c>
      <c r="C2490" s="220"/>
      <c r="D2490" s="221"/>
      <c r="E2490" s="221"/>
      <c r="F2490" s="221"/>
    </row>
    <row r="2491" spans="1:6" ht="15">
      <c r="A2491" s="225" t="s">
        <v>4012</v>
      </c>
      <c r="B2491" s="223" t="s">
        <v>4013</v>
      </c>
      <c r="C2491" s="220" t="s">
        <v>7553</v>
      </c>
      <c r="D2491" s="221">
        <v>13.94</v>
      </c>
      <c r="E2491" s="221">
        <v>18.2</v>
      </c>
      <c r="F2491" s="221">
        <v>32.14</v>
      </c>
    </row>
    <row r="2492" spans="1:6" ht="15">
      <c r="A2492" s="225" t="s">
        <v>4014</v>
      </c>
      <c r="B2492" s="223" t="s">
        <v>4015</v>
      </c>
      <c r="C2492" s="220" t="s">
        <v>7553</v>
      </c>
      <c r="D2492" s="221">
        <v>20.07</v>
      </c>
      <c r="E2492" s="221">
        <v>18.2</v>
      </c>
      <c r="F2492" s="221">
        <v>38.27</v>
      </c>
    </row>
    <row r="2493" spans="1:6" ht="15">
      <c r="A2493" s="225" t="s">
        <v>4016</v>
      </c>
      <c r="B2493" s="223" t="s">
        <v>4017</v>
      </c>
      <c r="C2493" s="220" t="s">
        <v>7553</v>
      </c>
      <c r="D2493" s="221">
        <v>35.03</v>
      </c>
      <c r="E2493" s="221">
        <v>18.2</v>
      </c>
      <c r="F2493" s="221">
        <v>53.23</v>
      </c>
    </row>
    <row r="2494" spans="1:6" ht="15">
      <c r="A2494" s="225" t="s">
        <v>4018</v>
      </c>
      <c r="B2494" s="223" t="s">
        <v>4019</v>
      </c>
      <c r="C2494" s="220" t="s">
        <v>7553</v>
      </c>
      <c r="D2494" s="221">
        <v>34.49</v>
      </c>
      <c r="E2494" s="221">
        <v>18.2</v>
      </c>
      <c r="F2494" s="221">
        <v>52.69</v>
      </c>
    </row>
    <row r="2495" spans="1:6" ht="15">
      <c r="A2495" s="225" t="s">
        <v>4020</v>
      </c>
      <c r="B2495" s="223" t="s">
        <v>4021</v>
      </c>
      <c r="C2495" s="220" t="s">
        <v>7553</v>
      </c>
      <c r="D2495" s="221">
        <v>84.34</v>
      </c>
      <c r="E2495" s="221">
        <v>18.2</v>
      </c>
      <c r="F2495" s="221">
        <v>102.54</v>
      </c>
    </row>
    <row r="2496" spans="1:6" ht="15">
      <c r="A2496" s="225" t="s">
        <v>4022</v>
      </c>
      <c r="B2496" s="223" t="s">
        <v>4023</v>
      </c>
      <c r="C2496" s="220" t="s">
        <v>7553</v>
      </c>
      <c r="D2496" s="221">
        <v>182.09</v>
      </c>
      <c r="E2496" s="221">
        <v>18.2</v>
      </c>
      <c r="F2496" s="221">
        <v>200.29</v>
      </c>
    </row>
    <row r="2497" spans="1:6" ht="15">
      <c r="A2497" s="225" t="s">
        <v>4024</v>
      </c>
      <c r="B2497" s="223" t="s">
        <v>4025</v>
      </c>
      <c r="C2497" s="220" t="s">
        <v>7553</v>
      </c>
      <c r="D2497" s="221">
        <v>194.27</v>
      </c>
      <c r="E2497" s="221">
        <v>18.2</v>
      </c>
      <c r="F2497" s="221">
        <v>212.47</v>
      </c>
    </row>
    <row r="2498" spans="1:6" ht="15">
      <c r="A2498" s="225" t="s">
        <v>4026</v>
      </c>
      <c r="B2498" s="223" t="s">
        <v>4027</v>
      </c>
      <c r="C2498" s="220" t="s">
        <v>7553</v>
      </c>
      <c r="D2498" s="221">
        <v>310.67</v>
      </c>
      <c r="E2498" s="221">
        <v>18.2</v>
      </c>
      <c r="F2498" s="221">
        <v>328.87</v>
      </c>
    </row>
    <row r="2499" spans="1:6" ht="15">
      <c r="A2499" s="225" t="s">
        <v>4028</v>
      </c>
      <c r="B2499" s="223" t="s">
        <v>4029</v>
      </c>
      <c r="C2499" s="220" t="s">
        <v>7553</v>
      </c>
      <c r="D2499" s="221">
        <v>19.5</v>
      </c>
      <c r="E2499" s="221">
        <v>18.2</v>
      </c>
      <c r="F2499" s="221">
        <v>37.7</v>
      </c>
    </row>
    <row r="2500" spans="1:6" ht="15">
      <c r="A2500" s="225" t="s">
        <v>4030</v>
      </c>
      <c r="B2500" s="223" t="s">
        <v>7996</v>
      </c>
      <c r="C2500" s="220"/>
      <c r="D2500" s="221"/>
      <c r="E2500" s="221"/>
      <c r="F2500" s="221"/>
    </row>
    <row r="2501" spans="1:6" ht="15">
      <c r="A2501" s="225" t="s">
        <v>4031</v>
      </c>
      <c r="B2501" s="223" t="s">
        <v>4032</v>
      </c>
      <c r="C2501" s="220" t="s">
        <v>6583</v>
      </c>
      <c r="D2501" s="221">
        <v>3.45</v>
      </c>
      <c r="E2501" s="221">
        <v>9.1</v>
      </c>
      <c r="F2501" s="221">
        <v>12.55</v>
      </c>
    </row>
    <row r="2502" spans="1:6" ht="15">
      <c r="A2502" s="225" t="s">
        <v>4033</v>
      </c>
      <c r="B2502" s="223" t="s">
        <v>4034</v>
      </c>
      <c r="C2502" s="220" t="s">
        <v>6583</v>
      </c>
      <c r="D2502" s="221">
        <v>7.62</v>
      </c>
      <c r="E2502" s="221">
        <v>9.1</v>
      </c>
      <c r="F2502" s="221">
        <v>16.72</v>
      </c>
    </row>
    <row r="2503" spans="1:6" ht="15">
      <c r="A2503" s="225" t="s">
        <v>4035</v>
      </c>
      <c r="B2503" s="223" t="s">
        <v>4036</v>
      </c>
      <c r="C2503" s="220" t="s">
        <v>6583</v>
      </c>
      <c r="D2503" s="221">
        <v>8.21</v>
      </c>
      <c r="E2503" s="221">
        <v>9.1</v>
      </c>
      <c r="F2503" s="221">
        <v>17.31</v>
      </c>
    </row>
    <row r="2504" spans="1:6" ht="15">
      <c r="A2504" s="225" t="s">
        <v>4037</v>
      </c>
      <c r="B2504" s="223" t="s">
        <v>7997</v>
      </c>
      <c r="C2504" s="220"/>
      <c r="D2504" s="221"/>
      <c r="E2504" s="221"/>
      <c r="F2504" s="221"/>
    </row>
    <row r="2505" spans="1:6" ht="15">
      <c r="A2505" s="225" t="s">
        <v>4038</v>
      </c>
      <c r="B2505" s="223" t="s">
        <v>4039</v>
      </c>
      <c r="C2505" s="220" t="s">
        <v>6583</v>
      </c>
      <c r="D2505" s="221">
        <v>232.27</v>
      </c>
      <c r="E2505" s="221">
        <v>18.2</v>
      </c>
      <c r="F2505" s="221">
        <v>250.47</v>
      </c>
    </row>
    <row r="2506" spans="1:6" ht="15">
      <c r="A2506" s="225" t="s">
        <v>4040</v>
      </c>
      <c r="B2506" s="223" t="s">
        <v>4041</v>
      </c>
      <c r="C2506" s="220" t="s">
        <v>6583</v>
      </c>
      <c r="D2506" s="221">
        <v>258.19</v>
      </c>
      <c r="E2506" s="221">
        <v>18.2</v>
      </c>
      <c r="F2506" s="221">
        <v>276.39</v>
      </c>
    </row>
    <row r="2507" spans="1:6" ht="15">
      <c r="A2507" s="225" t="s">
        <v>4042</v>
      </c>
      <c r="B2507" s="223" t="s">
        <v>4043</v>
      </c>
      <c r="C2507" s="220" t="s">
        <v>6583</v>
      </c>
      <c r="D2507" s="221">
        <v>288.32</v>
      </c>
      <c r="E2507" s="221">
        <v>18.2</v>
      </c>
      <c r="F2507" s="221">
        <v>306.52</v>
      </c>
    </row>
    <row r="2508" spans="1:6" ht="15">
      <c r="A2508" s="225" t="s">
        <v>4044</v>
      </c>
      <c r="B2508" s="223" t="s">
        <v>4045</v>
      </c>
      <c r="C2508" s="220" t="s">
        <v>6583</v>
      </c>
      <c r="D2508" s="221">
        <v>292.18</v>
      </c>
      <c r="E2508" s="221">
        <v>18.2</v>
      </c>
      <c r="F2508" s="221">
        <v>310.38</v>
      </c>
    </row>
    <row r="2509" spans="1:6" ht="15">
      <c r="A2509" s="225" t="s">
        <v>4046</v>
      </c>
      <c r="B2509" s="223" t="s">
        <v>4047</v>
      </c>
      <c r="C2509" s="220" t="s">
        <v>6583</v>
      </c>
      <c r="D2509" s="221">
        <v>344.41</v>
      </c>
      <c r="E2509" s="221">
        <v>18.2</v>
      </c>
      <c r="F2509" s="221">
        <v>362.61</v>
      </c>
    </row>
    <row r="2510" spans="1:6" ht="15">
      <c r="A2510" s="225" t="s">
        <v>4048</v>
      </c>
      <c r="B2510" s="223" t="s">
        <v>4049</v>
      </c>
      <c r="C2510" s="220" t="s">
        <v>6583</v>
      </c>
      <c r="D2510" s="221">
        <v>515.88</v>
      </c>
      <c r="E2510" s="221">
        <v>18.2</v>
      </c>
      <c r="F2510" s="221">
        <v>534.08</v>
      </c>
    </row>
    <row r="2511" spans="1:6" ht="15">
      <c r="A2511" s="225" t="s">
        <v>4050</v>
      </c>
      <c r="B2511" s="223" t="s">
        <v>6824</v>
      </c>
      <c r="C2511" s="220" t="s">
        <v>6583</v>
      </c>
      <c r="D2511" s="221">
        <v>779.23</v>
      </c>
      <c r="E2511" s="221">
        <v>18.2</v>
      </c>
      <c r="F2511" s="221">
        <v>797.43</v>
      </c>
    </row>
    <row r="2512" spans="1:6" ht="15">
      <c r="A2512" s="225" t="s">
        <v>4051</v>
      </c>
      <c r="B2512" s="223" t="s">
        <v>4052</v>
      </c>
      <c r="C2512" s="220" t="s">
        <v>6583</v>
      </c>
      <c r="D2512" s="221">
        <v>959.99</v>
      </c>
      <c r="E2512" s="221">
        <v>18.2</v>
      </c>
      <c r="F2512" s="221">
        <v>978.19</v>
      </c>
    </row>
    <row r="2513" spans="1:6" ht="15">
      <c r="A2513" s="225" t="s">
        <v>4053</v>
      </c>
      <c r="B2513" s="223" t="s">
        <v>4054</v>
      </c>
      <c r="C2513" s="220" t="s">
        <v>6583</v>
      </c>
      <c r="D2513" s="221">
        <v>1199.84</v>
      </c>
      <c r="E2513" s="221">
        <v>18.2</v>
      </c>
      <c r="F2513" s="221">
        <v>1218.04</v>
      </c>
    </row>
    <row r="2514" spans="1:6" ht="15">
      <c r="A2514" s="225" t="s">
        <v>4055</v>
      </c>
      <c r="B2514" s="223" t="s">
        <v>4056</v>
      </c>
      <c r="C2514" s="220" t="s">
        <v>6583</v>
      </c>
      <c r="D2514" s="221">
        <v>2626.12</v>
      </c>
      <c r="E2514" s="221">
        <v>18.2</v>
      </c>
      <c r="F2514" s="221">
        <v>2644.32</v>
      </c>
    </row>
    <row r="2515" spans="1:6" ht="15">
      <c r="A2515" s="225" t="s">
        <v>4057</v>
      </c>
      <c r="B2515" s="223" t="s">
        <v>4058</v>
      </c>
      <c r="C2515" s="220" t="s">
        <v>6583</v>
      </c>
      <c r="D2515" s="221">
        <v>3031.28</v>
      </c>
      <c r="E2515" s="221">
        <v>18.2</v>
      </c>
      <c r="F2515" s="221">
        <v>3049.48</v>
      </c>
    </row>
    <row r="2516" spans="1:6" ht="15">
      <c r="A2516" s="225" t="s">
        <v>4059</v>
      </c>
      <c r="B2516" s="223" t="s">
        <v>4060</v>
      </c>
      <c r="C2516" s="220" t="s">
        <v>6583</v>
      </c>
      <c r="D2516" s="221">
        <v>6443.48</v>
      </c>
      <c r="E2516" s="221">
        <v>18.2</v>
      </c>
      <c r="F2516" s="221">
        <v>6461.68</v>
      </c>
    </row>
    <row r="2517" spans="1:6" ht="15">
      <c r="A2517" s="225" t="s">
        <v>4061</v>
      </c>
      <c r="B2517" s="223" t="s">
        <v>4062</v>
      </c>
      <c r="C2517" s="220" t="s">
        <v>6583</v>
      </c>
      <c r="D2517" s="221">
        <v>100.38</v>
      </c>
      <c r="E2517" s="221">
        <v>18.2</v>
      </c>
      <c r="F2517" s="221">
        <v>118.58</v>
      </c>
    </row>
    <row r="2518" spans="1:6" ht="15">
      <c r="A2518" s="225" t="s">
        <v>4063</v>
      </c>
      <c r="B2518" s="223" t="s">
        <v>4064</v>
      </c>
      <c r="C2518" s="220" t="s">
        <v>6583</v>
      </c>
      <c r="D2518" s="221">
        <v>127.08</v>
      </c>
      <c r="E2518" s="221">
        <v>18.2</v>
      </c>
      <c r="F2518" s="221">
        <v>145.28</v>
      </c>
    </row>
    <row r="2519" spans="1:6" ht="15">
      <c r="A2519" s="225" t="s">
        <v>4065</v>
      </c>
      <c r="B2519" s="223" t="s">
        <v>4066</v>
      </c>
      <c r="C2519" s="220" t="s">
        <v>6583</v>
      </c>
      <c r="D2519" s="221">
        <v>155.59</v>
      </c>
      <c r="E2519" s="221">
        <v>18.2</v>
      </c>
      <c r="F2519" s="221">
        <v>173.79</v>
      </c>
    </row>
    <row r="2520" spans="1:6" ht="15">
      <c r="A2520" s="225" t="s">
        <v>4067</v>
      </c>
      <c r="B2520" s="223" t="s">
        <v>7998</v>
      </c>
      <c r="C2520" s="220"/>
      <c r="D2520" s="221"/>
      <c r="E2520" s="221"/>
      <c r="F2520" s="221"/>
    </row>
    <row r="2521" spans="1:6" ht="15">
      <c r="A2521" s="225" t="s">
        <v>4068</v>
      </c>
      <c r="B2521" s="223" t="s">
        <v>6825</v>
      </c>
      <c r="C2521" s="220" t="s">
        <v>6583</v>
      </c>
      <c r="D2521" s="221">
        <v>70.25</v>
      </c>
      <c r="E2521" s="221">
        <v>16.37</v>
      </c>
      <c r="F2521" s="221">
        <v>86.62</v>
      </c>
    </row>
    <row r="2522" spans="1:6" ht="15">
      <c r="A2522" s="225" t="s">
        <v>4069</v>
      </c>
      <c r="B2522" s="223" t="s">
        <v>7357</v>
      </c>
      <c r="C2522" s="220" t="s">
        <v>6583</v>
      </c>
      <c r="D2522" s="221">
        <v>237.55</v>
      </c>
      <c r="E2522" s="221">
        <v>18.2</v>
      </c>
      <c r="F2522" s="221">
        <v>255.75</v>
      </c>
    </row>
    <row r="2523" spans="1:6" ht="15">
      <c r="A2523" s="225" t="s">
        <v>4070</v>
      </c>
      <c r="B2523" s="223" t="s">
        <v>4071</v>
      </c>
      <c r="C2523" s="220" t="s">
        <v>6583</v>
      </c>
      <c r="D2523" s="221">
        <v>404.09</v>
      </c>
      <c r="E2523" s="221">
        <v>18.2</v>
      </c>
      <c r="F2523" s="221">
        <v>422.29</v>
      </c>
    </row>
    <row r="2524" spans="1:6" ht="15">
      <c r="A2524" s="225" t="s">
        <v>4072</v>
      </c>
      <c r="B2524" s="223" t="s">
        <v>7358</v>
      </c>
      <c r="C2524" s="220" t="s">
        <v>6583</v>
      </c>
      <c r="D2524" s="221">
        <v>302</v>
      </c>
      <c r="E2524" s="221">
        <v>18.2</v>
      </c>
      <c r="F2524" s="221">
        <v>320.2</v>
      </c>
    </row>
    <row r="2525" spans="1:6" ht="15">
      <c r="A2525" s="225" t="s">
        <v>4073</v>
      </c>
      <c r="B2525" s="223" t="s">
        <v>6826</v>
      </c>
      <c r="C2525" s="220" t="s">
        <v>6583</v>
      </c>
      <c r="D2525" s="221">
        <v>85.02</v>
      </c>
      <c r="E2525" s="221">
        <v>36.39</v>
      </c>
      <c r="F2525" s="221">
        <v>121.41</v>
      </c>
    </row>
    <row r="2526" spans="1:6" ht="15">
      <c r="A2526" s="225" t="s">
        <v>4074</v>
      </c>
      <c r="B2526" s="223" t="s">
        <v>4075</v>
      </c>
      <c r="C2526" s="220" t="s">
        <v>6583</v>
      </c>
      <c r="D2526" s="221">
        <v>2223.1</v>
      </c>
      <c r="E2526" s="221">
        <v>36.39</v>
      </c>
      <c r="F2526" s="221">
        <v>2259.49</v>
      </c>
    </row>
    <row r="2527" spans="1:6" ht="15">
      <c r="A2527" s="225" t="s">
        <v>4076</v>
      </c>
      <c r="B2527" s="223" t="s">
        <v>6827</v>
      </c>
      <c r="C2527" s="220" t="s">
        <v>6583</v>
      </c>
      <c r="D2527" s="221">
        <v>76.43</v>
      </c>
      <c r="E2527" s="221">
        <v>36.39</v>
      </c>
      <c r="F2527" s="221">
        <v>112.82</v>
      </c>
    </row>
    <row r="2528" spans="1:6" ht="15">
      <c r="A2528" s="225" t="s">
        <v>4077</v>
      </c>
      <c r="B2528" s="223" t="s">
        <v>6828</v>
      </c>
      <c r="C2528" s="220" t="s">
        <v>6583</v>
      </c>
      <c r="D2528" s="221">
        <v>2964.21</v>
      </c>
      <c r="E2528" s="221">
        <v>18.2</v>
      </c>
      <c r="F2528" s="221">
        <v>2982.41</v>
      </c>
    </row>
    <row r="2529" spans="1:6" ht="15">
      <c r="A2529" s="225" t="s">
        <v>4078</v>
      </c>
      <c r="B2529" s="223" t="s">
        <v>6829</v>
      </c>
      <c r="C2529" s="220" t="s">
        <v>6583</v>
      </c>
      <c r="D2529" s="221">
        <v>86.64</v>
      </c>
      <c r="E2529" s="221">
        <v>36.39</v>
      </c>
      <c r="F2529" s="221">
        <v>123.03</v>
      </c>
    </row>
    <row r="2530" spans="1:6" ht="15">
      <c r="A2530" s="225" t="s">
        <v>4079</v>
      </c>
      <c r="B2530" s="223" t="s">
        <v>4080</v>
      </c>
      <c r="C2530" s="220" t="s">
        <v>6583</v>
      </c>
      <c r="D2530" s="221">
        <v>214.18</v>
      </c>
      <c r="E2530" s="221">
        <v>21.83</v>
      </c>
      <c r="F2530" s="221">
        <v>236.01</v>
      </c>
    </row>
    <row r="2531" spans="1:6" ht="15">
      <c r="A2531" s="225" t="s">
        <v>4081</v>
      </c>
      <c r="B2531" s="223" t="s">
        <v>7999</v>
      </c>
      <c r="C2531" s="220"/>
      <c r="D2531" s="221"/>
      <c r="E2531" s="221"/>
      <c r="F2531" s="221"/>
    </row>
    <row r="2532" spans="1:6" ht="15">
      <c r="A2532" s="225" t="s">
        <v>4082</v>
      </c>
      <c r="B2532" s="223" t="s">
        <v>4083</v>
      </c>
      <c r="C2532" s="220" t="s">
        <v>6583</v>
      </c>
      <c r="D2532" s="221">
        <v>560.01</v>
      </c>
      <c r="E2532" s="221">
        <v>14.56</v>
      </c>
      <c r="F2532" s="221">
        <v>574.57</v>
      </c>
    </row>
    <row r="2533" spans="1:6" ht="15">
      <c r="A2533" s="225" t="s">
        <v>4084</v>
      </c>
      <c r="B2533" s="223" t="s">
        <v>4085</v>
      </c>
      <c r="C2533" s="220" t="s">
        <v>6583</v>
      </c>
      <c r="D2533" s="221">
        <v>268.63</v>
      </c>
      <c r="E2533" s="221">
        <v>14.56</v>
      </c>
      <c r="F2533" s="221">
        <v>283.19</v>
      </c>
    </row>
    <row r="2534" spans="1:6" ht="15">
      <c r="A2534" s="225" t="s">
        <v>4086</v>
      </c>
      <c r="B2534" s="223" t="s">
        <v>7359</v>
      </c>
      <c r="C2534" s="220" t="s">
        <v>6583</v>
      </c>
      <c r="D2534" s="221">
        <v>149.59</v>
      </c>
      <c r="E2534" s="221">
        <v>14.56</v>
      </c>
      <c r="F2534" s="221">
        <v>164.15</v>
      </c>
    </row>
    <row r="2535" spans="1:6" ht="15">
      <c r="A2535" s="225" t="s">
        <v>4087</v>
      </c>
      <c r="B2535" s="223" t="s">
        <v>4088</v>
      </c>
      <c r="C2535" s="220" t="s">
        <v>6583</v>
      </c>
      <c r="D2535" s="221">
        <v>343.43</v>
      </c>
      <c r="E2535" s="221">
        <v>14.56</v>
      </c>
      <c r="F2535" s="221">
        <v>357.99</v>
      </c>
    </row>
    <row r="2536" spans="1:6" ht="15">
      <c r="A2536" s="225" t="s">
        <v>4089</v>
      </c>
      <c r="B2536" s="223" t="s">
        <v>8000</v>
      </c>
      <c r="C2536" s="220"/>
      <c r="D2536" s="221"/>
      <c r="E2536" s="221"/>
      <c r="F2536" s="221"/>
    </row>
    <row r="2537" spans="1:6" ht="15">
      <c r="A2537" s="225" t="s">
        <v>4090</v>
      </c>
      <c r="B2537" s="223" t="s">
        <v>4091</v>
      </c>
      <c r="C2537" s="220" t="s">
        <v>6583</v>
      </c>
      <c r="D2537" s="221">
        <v>137.08</v>
      </c>
      <c r="E2537" s="221">
        <v>14.56</v>
      </c>
      <c r="F2537" s="221">
        <v>151.64</v>
      </c>
    </row>
    <row r="2538" spans="1:6" ht="27.75">
      <c r="A2538" s="225" t="s">
        <v>4092</v>
      </c>
      <c r="B2538" s="223" t="s">
        <v>7360</v>
      </c>
      <c r="C2538" s="220" t="s">
        <v>6583</v>
      </c>
      <c r="D2538" s="221">
        <v>381.73</v>
      </c>
      <c r="E2538" s="221">
        <v>9.1</v>
      </c>
      <c r="F2538" s="221">
        <v>390.83</v>
      </c>
    </row>
    <row r="2539" spans="1:6" ht="15">
      <c r="A2539" s="225" t="s">
        <v>4093</v>
      </c>
      <c r="B2539" s="223" t="s">
        <v>8001</v>
      </c>
      <c r="C2539" s="220"/>
      <c r="D2539" s="221"/>
      <c r="E2539" s="221"/>
      <c r="F2539" s="221"/>
    </row>
    <row r="2540" spans="1:6" ht="15">
      <c r="A2540" s="225" t="s">
        <v>4094</v>
      </c>
      <c r="B2540" s="223" t="s">
        <v>4095</v>
      </c>
      <c r="C2540" s="220" t="s">
        <v>6583</v>
      </c>
      <c r="D2540" s="221">
        <v>105.82</v>
      </c>
      <c r="E2540" s="221">
        <v>14.56</v>
      </c>
      <c r="F2540" s="221">
        <v>120.38</v>
      </c>
    </row>
    <row r="2541" spans="1:6" ht="27.75">
      <c r="A2541" s="225" t="s">
        <v>4096</v>
      </c>
      <c r="B2541" s="223" t="s">
        <v>4097</v>
      </c>
      <c r="C2541" s="220" t="s">
        <v>6583</v>
      </c>
      <c r="D2541" s="221">
        <v>126.27</v>
      </c>
      <c r="E2541" s="221">
        <v>18.2</v>
      </c>
      <c r="F2541" s="221">
        <v>144.47</v>
      </c>
    </row>
    <row r="2542" spans="1:6" ht="15">
      <c r="A2542" s="225" t="s">
        <v>4098</v>
      </c>
      <c r="B2542" s="223" t="s">
        <v>8002</v>
      </c>
      <c r="C2542" s="220"/>
      <c r="D2542" s="221"/>
      <c r="E2542" s="221"/>
      <c r="F2542" s="221"/>
    </row>
    <row r="2543" spans="1:6" ht="15">
      <c r="A2543" s="225" t="s">
        <v>4099</v>
      </c>
      <c r="B2543" s="223" t="s">
        <v>4100</v>
      </c>
      <c r="C2543" s="220" t="s">
        <v>6583</v>
      </c>
      <c r="D2543" s="221">
        <v>97.86</v>
      </c>
      <c r="E2543" s="221">
        <v>29.12</v>
      </c>
      <c r="F2543" s="221">
        <v>126.98</v>
      </c>
    </row>
    <row r="2544" spans="1:6" ht="15">
      <c r="A2544" s="225" t="s">
        <v>4101</v>
      </c>
      <c r="B2544" s="223" t="s">
        <v>4102</v>
      </c>
      <c r="C2544" s="220" t="s">
        <v>6583</v>
      </c>
      <c r="D2544" s="221">
        <v>60.74</v>
      </c>
      <c r="E2544" s="221">
        <v>29.12</v>
      </c>
      <c r="F2544" s="221">
        <v>89.86</v>
      </c>
    </row>
    <row r="2545" spans="1:6" ht="15">
      <c r="A2545" s="225" t="s">
        <v>4103</v>
      </c>
      <c r="B2545" s="223" t="s">
        <v>4104</v>
      </c>
      <c r="C2545" s="220" t="s">
        <v>6583</v>
      </c>
      <c r="D2545" s="221">
        <v>33.65</v>
      </c>
      <c r="E2545" s="221">
        <v>10.92</v>
      </c>
      <c r="F2545" s="221">
        <v>44.57</v>
      </c>
    </row>
    <row r="2546" spans="1:6" ht="15">
      <c r="A2546" s="225" t="s">
        <v>4105</v>
      </c>
      <c r="B2546" s="223" t="s">
        <v>4106</v>
      </c>
      <c r="C2546" s="220" t="s">
        <v>6583</v>
      </c>
      <c r="D2546" s="221">
        <v>172.01</v>
      </c>
      <c r="E2546" s="221">
        <v>10.92</v>
      </c>
      <c r="F2546" s="221">
        <v>182.93</v>
      </c>
    </row>
    <row r="2547" spans="1:6" ht="15">
      <c r="A2547" s="225" t="s">
        <v>4107</v>
      </c>
      <c r="B2547" s="223" t="s">
        <v>4108</v>
      </c>
      <c r="C2547" s="220" t="s">
        <v>6583</v>
      </c>
      <c r="D2547" s="221">
        <v>424.47</v>
      </c>
      <c r="E2547" s="221">
        <v>10.92</v>
      </c>
      <c r="F2547" s="221">
        <v>435.39</v>
      </c>
    </row>
    <row r="2548" spans="1:6" ht="15">
      <c r="A2548" s="225" t="s">
        <v>4109</v>
      </c>
      <c r="B2548" s="223" t="s">
        <v>4110</v>
      </c>
      <c r="C2548" s="220" t="s">
        <v>6583</v>
      </c>
      <c r="D2548" s="221">
        <v>2.98</v>
      </c>
      <c r="E2548" s="221">
        <v>1.16</v>
      </c>
      <c r="F2548" s="221">
        <v>4.14</v>
      </c>
    </row>
    <row r="2549" spans="1:6" ht="15">
      <c r="A2549" s="225" t="s">
        <v>4111</v>
      </c>
      <c r="B2549" s="223" t="s">
        <v>4112</v>
      </c>
      <c r="C2549" s="220" t="s">
        <v>6583</v>
      </c>
      <c r="D2549" s="221">
        <v>8.77</v>
      </c>
      <c r="E2549" s="221">
        <v>1.16</v>
      </c>
      <c r="F2549" s="221">
        <v>9.93</v>
      </c>
    </row>
    <row r="2550" spans="1:6" ht="15">
      <c r="A2550" s="225" t="s">
        <v>4113</v>
      </c>
      <c r="B2550" s="223" t="s">
        <v>4114</v>
      </c>
      <c r="C2550" s="220" t="s">
        <v>6583</v>
      </c>
      <c r="D2550" s="221">
        <v>47.56</v>
      </c>
      <c r="E2550" s="221">
        <v>14.56</v>
      </c>
      <c r="F2550" s="221">
        <v>62.12</v>
      </c>
    </row>
    <row r="2551" spans="1:6" ht="15">
      <c r="A2551" s="225" t="s">
        <v>4115</v>
      </c>
      <c r="B2551" s="223" t="s">
        <v>4116</v>
      </c>
      <c r="C2551" s="220" t="s">
        <v>6583</v>
      </c>
      <c r="D2551" s="221">
        <v>7.03</v>
      </c>
      <c r="E2551" s="221">
        <v>7.27</v>
      </c>
      <c r="F2551" s="221">
        <v>14.3</v>
      </c>
    </row>
    <row r="2552" spans="1:6" ht="15">
      <c r="A2552" s="225" t="s">
        <v>4117</v>
      </c>
      <c r="B2552" s="223" t="s">
        <v>4118</v>
      </c>
      <c r="C2552" s="220" t="s">
        <v>6583</v>
      </c>
      <c r="D2552" s="221">
        <v>8.84</v>
      </c>
      <c r="E2552" s="221">
        <v>7.27</v>
      </c>
      <c r="F2552" s="221">
        <v>16.11</v>
      </c>
    </row>
    <row r="2553" spans="1:6" ht="15">
      <c r="A2553" s="225" t="s">
        <v>4119</v>
      </c>
      <c r="B2553" s="223" t="s">
        <v>7361</v>
      </c>
      <c r="C2553" s="220" t="s">
        <v>6583</v>
      </c>
      <c r="D2553" s="221">
        <v>369.28</v>
      </c>
      <c r="E2553" s="221">
        <v>36.39</v>
      </c>
      <c r="F2553" s="221">
        <v>405.67</v>
      </c>
    </row>
    <row r="2554" spans="1:6" ht="15">
      <c r="A2554" s="225" t="s">
        <v>4120</v>
      </c>
      <c r="B2554" s="223" t="s">
        <v>4121</v>
      </c>
      <c r="C2554" s="220" t="s">
        <v>6583</v>
      </c>
      <c r="D2554" s="221">
        <v>30.24</v>
      </c>
      <c r="E2554" s="221">
        <v>16.27</v>
      </c>
      <c r="F2554" s="221">
        <v>46.51</v>
      </c>
    </row>
    <row r="2555" spans="1:6" ht="15">
      <c r="A2555" s="225" t="s">
        <v>4122</v>
      </c>
      <c r="B2555" s="223" t="s">
        <v>4123</v>
      </c>
      <c r="C2555" s="220" t="s">
        <v>6583</v>
      </c>
      <c r="D2555" s="221">
        <v>26.35</v>
      </c>
      <c r="E2555" s="221">
        <v>16.27</v>
      </c>
      <c r="F2555" s="221">
        <v>42.62</v>
      </c>
    </row>
    <row r="2556" spans="1:6" ht="15">
      <c r="A2556" s="225" t="s">
        <v>4124</v>
      </c>
      <c r="B2556" s="223" t="s">
        <v>8003</v>
      </c>
      <c r="C2556" s="220"/>
      <c r="D2556" s="221"/>
      <c r="E2556" s="221"/>
      <c r="F2556" s="221"/>
    </row>
    <row r="2557" spans="1:6" ht="15">
      <c r="A2557" s="225" t="s">
        <v>4125</v>
      </c>
      <c r="B2557" s="223" t="s">
        <v>8004</v>
      </c>
      <c r="C2557" s="220"/>
      <c r="D2557" s="221"/>
      <c r="E2557" s="221"/>
      <c r="F2557" s="221"/>
    </row>
    <row r="2558" spans="1:6" ht="15">
      <c r="A2558" s="225" t="s">
        <v>6830</v>
      </c>
      <c r="B2558" s="223" t="s">
        <v>8005</v>
      </c>
      <c r="C2558" s="220" t="s">
        <v>6583</v>
      </c>
      <c r="D2558" s="221">
        <v>21.72</v>
      </c>
      <c r="E2558" s="221">
        <v>2.9</v>
      </c>
      <c r="F2558" s="221">
        <v>24.62</v>
      </c>
    </row>
    <row r="2559" spans="1:6" ht="15">
      <c r="A2559" s="225" t="s">
        <v>6831</v>
      </c>
      <c r="B2559" s="223" t="s">
        <v>8006</v>
      </c>
      <c r="C2559" s="220" t="s">
        <v>6583</v>
      </c>
      <c r="D2559" s="221">
        <v>37.23</v>
      </c>
      <c r="E2559" s="221">
        <v>2.9</v>
      </c>
      <c r="F2559" s="221">
        <v>40.13</v>
      </c>
    </row>
    <row r="2560" spans="1:6" ht="15">
      <c r="A2560" s="225" t="s">
        <v>6832</v>
      </c>
      <c r="B2560" s="223" t="s">
        <v>8007</v>
      </c>
      <c r="C2560" s="220" t="s">
        <v>6583</v>
      </c>
      <c r="D2560" s="221">
        <v>84.03</v>
      </c>
      <c r="E2560" s="221">
        <v>2.9</v>
      </c>
      <c r="F2560" s="221">
        <v>86.93</v>
      </c>
    </row>
    <row r="2561" spans="1:6" ht="15">
      <c r="A2561" s="225" t="s">
        <v>4126</v>
      </c>
      <c r="B2561" s="223" t="s">
        <v>4127</v>
      </c>
      <c r="C2561" s="220" t="s">
        <v>6583</v>
      </c>
      <c r="D2561" s="221">
        <v>33.84</v>
      </c>
      <c r="E2561" s="221">
        <v>2.9</v>
      </c>
      <c r="F2561" s="221">
        <v>36.74</v>
      </c>
    </row>
    <row r="2562" spans="1:6" ht="15">
      <c r="A2562" s="225" t="s">
        <v>4128</v>
      </c>
      <c r="B2562" s="223" t="s">
        <v>8008</v>
      </c>
      <c r="C2562" s="220"/>
      <c r="D2562" s="221"/>
      <c r="E2562" s="221"/>
      <c r="F2562" s="221"/>
    </row>
    <row r="2563" spans="1:6" ht="15">
      <c r="A2563" s="225" t="s">
        <v>4129</v>
      </c>
      <c r="B2563" s="223" t="s">
        <v>4130</v>
      </c>
      <c r="C2563" s="220" t="s">
        <v>6583</v>
      </c>
      <c r="D2563" s="221">
        <v>5.41</v>
      </c>
      <c r="E2563" s="221">
        <v>2.92</v>
      </c>
      <c r="F2563" s="221">
        <v>8.33</v>
      </c>
    </row>
    <row r="2564" spans="1:6" ht="27.75">
      <c r="A2564" s="225" t="s">
        <v>4131</v>
      </c>
      <c r="B2564" s="223" t="s">
        <v>4132</v>
      </c>
      <c r="C2564" s="220" t="s">
        <v>7546</v>
      </c>
      <c r="D2564" s="221">
        <v>121.88</v>
      </c>
      <c r="E2564" s="221">
        <v>14.56</v>
      </c>
      <c r="F2564" s="221">
        <v>136.44</v>
      </c>
    </row>
    <row r="2565" spans="1:6" ht="15">
      <c r="A2565" s="225" t="s">
        <v>4133</v>
      </c>
      <c r="B2565" s="223" t="s">
        <v>8009</v>
      </c>
      <c r="C2565" s="220"/>
      <c r="D2565" s="221"/>
      <c r="E2565" s="221"/>
      <c r="F2565" s="221"/>
    </row>
    <row r="2566" spans="1:6" ht="15">
      <c r="A2566" s="225" t="s">
        <v>4134</v>
      </c>
      <c r="B2566" s="223" t="s">
        <v>4135</v>
      </c>
      <c r="C2566" s="220" t="s">
        <v>6583</v>
      </c>
      <c r="D2566" s="221">
        <v>127.24</v>
      </c>
      <c r="E2566" s="221">
        <v>2.9</v>
      </c>
      <c r="F2566" s="221">
        <v>130.14</v>
      </c>
    </row>
    <row r="2567" spans="1:6" ht="15">
      <c r="A2567" s="225" t="s">
        <v>4136</v>
      </c>
      <c r="B2567" s="223" t="s">
        <v>4137</v>
      </c>
      <c r="C2567" s="220" t="s">
        <v>6583</v>
      </c>
      <c r="D2567" s="221">
        <v>125.43</v>
      </c>
      <c r="E2567" s="221">
        <v>2.9</v>
      </c>
      <c r="F2567" s="221">
        <v>128.33</v>
      </c>
    </row>
    <row r="2568" spans="1:6" ht="15">
      <c r="A2568" s="225" t="s">
        <v>4138</v>
      </c>
      <c r="B2568" s="223" t="s">
        <v>4139</v>
      </c>
      <c r="C2568" s="220" t="s">
        <v>6583</v>
      </c>
      <c r="D2568" s="221">
        <v>93.08</v>
      </c>
      <c r="E2568" s="221">
        <v>2.9</v>
      </c>
      <c r="F2568" s="221">
        <v>95.98</v>
      </c>
    </row>
    <row r="2569" spans="1:6" ht="15">
      <c r="A2569" s="225" t="s">
        <v>4140</v>
      </c>
      <c r="B2569" s="223" t="s">
        <v>8010</v>
      </c>
      <c r="C2569" s="220"/>
      <c r="D2569" s="221"/>
      <c r="E2569" s="221"/>
      <c r="F2569" s="221"/>
    </row>
    <row r="2570" spans="1:6" ht="15">
      <c r="A2570" s="225" t="s">
        <v>4141</v>
      </c>
      <c r="B2570" s="223" t="s">
        <v>4142</v>
      </c>
      <c r="C2570" s="220" t="s">
        <v>6583</v>
      </c>
      <c r="D2570" s="221">
        <v>31.35</v>
      </c>
      <c r="E2570" s="221">
        <v>2.9</v>
      </c>
      <c r="F2570" s="221">
        <v>34.25</v>
      </c>
    </row>
    <row r="2571" spans="1:6" ht="15">
      <c r="A2571" s="225" t="s">
        <v>4143</v>
      </c>
      <c r="B2571" s="223" t="s">
        <v>7362</v>
      </c>
      <c r="C2571" s="220" t="s">
        <v>6583</v>
      </c>
      <c r="D2571" s="221">
        <v>21.18</v>
      </c>
      <c r="E2571" s="221">
        <v>2.9</v>
      </c>
      <c r="F2571" s="221">
        <v>24.08</v>
      </c>
    </row>
    <row r="2572" spans="1:6" ht="15">
      <c r="A2572" s="225" t="s">
        <v>4144</v>
      </c>
      <c r="B2572" s="223" t="s">
        <v>4145</v>
      </c>
      <c r="C2572" s="220" t="s">
        <v>6583</v>
      </c>
      <c r="D2572" s="221">
        <v>15.62</v>
      </c>
      <c r="E2572" s="221">
        <v>2.9</v>
      </c>
      <c r="F2572" s="221">
        <v>18.52</v>
      </c>
    </row>
    <row r="2573" spans="1:6" ht="15">
      <c r="A2573" s="225" t="s">
        <v>4146</v>
      </c>
      <c r="B2573" s="223" t="s">
        <v>8011</v>
      </c>
      <c r="C2573" s="220"/>
      <c r="D2573" s="221"/>
      <c r="E2573" s="221"/>
      <c r="F2573" s="221"/>
    </row>
    <row r="2574" spans="1:6" ht="15">
      <c r="A2574" s="225" t="s">
        <v>4147</v>
      </c>
      <c r="B2574" s="223" t="s">
        <v>4148</v>
      </c>
      <c r="C2574" s="220" t="s">
        <v>6583</v>
      </c>
      <c r="D2574" s="221">
        <v>23.26</v>
      </c>
      <c r="E2574" s="221">
        <v>2.9</v>
      </c>
      <c r="F2574" s="221">
        <v>26.16</v>
      </c>
    </row>
    <row r="2575" spans="1:6" ht="15">
      <c r="A2575" s="225" t="s">
        <v>4149</v>
      </c>
      <c r="B2575" s="223" t="s">
        <v>4150</v>
      </c>
      <c r="C2575" s="220" t="s">
        <v>6583</v>
      </c>
      <c r="D2575" s="221">
        <v>10.08</v>
      </c>
      <c r="E2575" s="221">
        <v>2.9</v>
      </c>
      <c r="F2575" s="221">
        <v>12.98</v>
      </c>
    </row>
    <row r="2576" spans="1:6" ht="15">
      <c r="A2576" s="225" t="s">
        <v>4151</v>
      </c>
      <c r="B2576" s="223" t="s">
        <v>4152</v>
      </c>
      <c r="C2576" s="220" t="s">
        <v>6583</v>
      </c>
      <c r="D2576" s="221">
        <v>11.05</v>
      </c>
      <c r="E2576" s="221">
        <v>2.9</v>
      </c>
      <c r="F2576" s="221">
        <v>13.95</v>
      </c>
    </row>
    <row r="2577" spans="1:6" ht="15">
      <c r="A2577" s="225" t="s">
        <v>4153</v>
      </c>
      <c r="B2577" s="223" t="s">
        <v>4154</v>
      </c>
      <c r="C2577" s="220" t="s">
        <v>6583</v>
      </c>
      <c r="D2577" s="221">
        <v>13.18</v>
      </c>
      <c r="E2577" s="221">
        <v>2.9</v>
      </c>
      <c r="F2577" s="221">
        <v>16.08</v>
      </c>
    </row>
    <row r="2578" spans="1:6" ht="15">
      <c r="A2578" s="225" t="s">
        <v>4155</v>
      </c>
      <c r="B2578" s="223" t="s">
        <v>4156</v>
      </c>
      <c r="C2578" s="220" t="s">
        <v>6583</v>
      </c>
      <c r="D2578" s="221">
        <v>10.79</v>
      </c>
      <c r="E2578" s="221">
        <v>2.9</v>
      </c>
      <c r="F2578" s="221">
        <v>13.69</v>
      </c>
    </row>
    <row r="2579" spans="1:6" ht="15">
      <c r="A2579" s="225" t="s">
        <v>4157</v>
      </c>
      <c r="B2579" s="223" t="s">
        <v>4158</v>
      </c>
      <c r="C2579" s="220" t="s">
        <v>6583</v>
      </c>
      <c r="D2579" s="221">
        <v>13.56</v>
      </c>
      <c r="E2579" s="221">
        <v>2.9</v>
      </c>
      <c r="F2579" s="221">
        <v>16.46</v>
      </c>
    </row>
    <row r="2580" spans="1:6" ht="15">
      <c r="A2580" s="225" t="s">
        <v>4159</v>
      </c>
      <c r="B2580" s="223" t="s">
        <v>4160</v>
      </c>
      <c r="C2580" s="220" t="s">
        <v>6583</v>
      </c>
      <c r="D2580" s="221">
        <v>16.95</v>
      </c>
      <c r="E2580" s="221">
        <v>2.9</v>
      </c>
      <c r="F2580" s="221">
        <v>19.85</v>
      </c>
    </row>
    <row r="2581" spans="1:6" ht="15">
      <c r="A2581" s="225" t="s">
        <v>4161</v>
      </c>
      <c r="B2581" s="223" t="s">
        <v>4162</v>
      </c>
      <c r="C2581" s="220" t="s">
        <v>6583</v>
      </c>
      <c r="D2581" s="221">
        <v>14.54</v>
      </c>
      <c r="E2581" s="221">
        <v>2.9</v>
      </c>
      <c r="F2581" s="221">
        <v>17.44</v>
      </c>
    </row>
    <row r="2582" spans="1:6" ht="15">
      <c r="A2582" s="225" t="s">
        <v>4163</v>
      </c>
      <c r="B2582" s="223" t="s">
        <v>4164</v>
      </c>
      <c r="C2582" s="220" t="s">
        <v>6583</v>
      </c>
      <c r="D2582" s="221">
        <v>18.52</v>
      </c>
      <c r="E2582" s="221">
        <v>2.9</v>
      </c>
      <c r="F2582" s="221">
        <v>21.42</v>
      </c>
    </row>
    <row r="2583" spans="1:6" ht="15">
      <c r="A2583" s="225" t="s">
        <v>4165</v>
      </c>
      <c r="B2583" s="223" t="s">
        <v>4166</v>
      </c>
      <c r="C2583" s="220" t="s">
        <v>6583</v>
      </c>
      <c r="D2583" s="221">
        <v>14.34</v>
      </c>
      <c r="E2583" s="221">
        <v>2.9</v>
      </c>
      <c r="F2583" s="221">
        <v>17.24</v>
      </c>
    </row>
    <row r="2584" spans="1:6" ht="15">
      <c r="A2584" s="225" t="s">
        <v>4167</v>
      </c>
      <c r="B2584" s="223" t="s">
        <v>4168</v>
      </c>
      <c r="C2584" s="220" t="s">
        <v>6583</v>
      </c>
      <c r="D2584" s="221">
        <v>11.57</v>
      </c>
      <c r="E2584" s="221">
        <v>2.9</v>
      </c>
      <c r="F2584" s="221">
        <v>14.47</v>
      </c>
    </row>
    <row r="2585" spans="1:6" ht="15">
      <c r="A2585" s="225" t="s">
        <v>4169</v>
      </c>
      <c r="B2585" s="223" t="s">
        <v>4170</v>
      </c>
      <c r="C2585" s="220" t="s">
        <v>6583</v>
      </c>
      <c r="D2585" s="221">
        <v>15.43</v>
      </c>
      <c r="E2585" s="221">
        <v>2.9</v>
      </c>
      <c r="F2585" s="221">
        <v>18.33</v>
      </c>
    </row>
    <row r="2586" spans="1:6" ht="15">
      <c r="A2586" s="225" t="s">
        <v>4171</v>
      </c>
      <c r="B2586" s="223" t="s">
        <v>4172</v>
      </c>
      <c r="C2586" s="220" t="s">
        <v>6583</v>
      </c>
      <c r="D2586" s="221">
        <v>16.39</v>
      </c>
      <c r="E2586" s="221">
        <v>2.9</v>
      </c>
      <c r="F2586" s="221">
        <v>19.29</v>
      </c>
    </row>
    <row r="2587" spans="1:6" ht="15">
      <c r="A2587" s="225" t="s">
        <v>4173</v>
      </c>
      <c r="B2587" s="223" t="s">
        <v>6833</v>
      </c>
      <c r="C2587" s="220" t="s">
        <v>6583</v>
      </c>
      <c r="D2587" s="221">
        <v>39.26</v>
      </c>
      <c r="E2587" s="221">
        <v>2.9</v>
      </c>
      <c r="F2587" s="221">
        <v>42.16</v>
      </c>
    </row>
    <row r="2588" spans="1:6" ht="15">
      <c r="A2588" s="225" t="s">
        <v>4174</v>
      </c>
      <c r="B2588" s="223" t="s">
        <v>6834</v>
      </c>
      <c r="C2588" s="220" t="s">
        <v>6583</v>
      </c>
      <c r="D2588" s="221">
        <v>19.48</v>
      </c>
      <c r="E2588" s="221">
        <v>2.9</v>
      </c>
      <c r="F2588" s="221">
        <v>22.38</v>
      </c>
    </row>
    <row r="2589" spans="1:6" ht="15">
      <c r="A2589" s="225" t="s">
        <v>4175</v>
      </c>
      <c r="B2589" s="223" t="s">
        <v>8012</v>
      </c>
      <c r="C2589" s="220"/>
      <c r="D2589" s="221"/>
      <c r="E2589" s="221"/>
      <c r="F2589" s="221"/>
    </row>
    <row r="2590" spans="1:6" ht="15">
      <c r="A2590" s="225" t="s">
        <v>4176</v>
      </c>
      <c r="B2590" s="223" t="s">
        <v>7363</v>
      </c>
      <c r="C2590" s="220" t="s">
        <v>6583</v>
      </c>
      <c r="D2590" s="221">
        <v>24.56</v>
      </c>
      <c r="E2590" s="221">
        <v>7.27</v>
      </c>
      <c r="F2590" s="221">
        <v>31.83</v>
      </c>
    </row>
    <row r="2591" spans="1:6" ht="15">
      <c r="A2591" s="225" t="s">
        <v>4177</v>
      </c>
      <c r="B2591" s="223" t="s">
        <v>4178</v>
      </c>
      <c r="C2591" s="220" t="s">
        <v>6583</v>
      </c>
      <c r="D2591" s="221">
        <v>102.75</v>
      </c>
      <c r="E2591" s="221">
        <v>7.27</v>
      </c>
      <c r="F2591" s="221">
        <v>110.02</v>
      </c>
    </row>
    <row r="2592" spans="1:6" ht="15">
      <c r="A2592" s="225" t="s">
        <v>4179</v>
      </c>
      <c r="B2592" s="223" t="s">
        <v>4180</v>
      </c>
      <c r="C2592" s="220" t="s">
        <v>6583</v>
      </c>
      <c r="D2592" s="221">
        <v>144.54</v>
      </c>
      <c r="E2592" s="221">
        <v>7.27</v>
      </c>
      <c r="F2592" s="221">
        <v>151.81</v>
      </c>
    </row>
    <row r="2593" spans="1:6" ht="15">
      <c r="A2593" s="225" t="s">
        <v>4181</v>
      </c>
      <c r="B2593" s="223" t="s">
        <v>4182</v>
      </c>
      <c r="C2593" s="220" t="s">
        <v>6583</v>
      </c>
      <c r="D2593" s="221">
        <v>176.63</v>
      </c>
      <c r="E2593" s="221">
        <v>7.27</v>
      </c>
      <c r="F2593" s="221">
        <v>183.9</v>
      </c>
    </row>
    <row r="2594" spans="1:6" ht="15">
      <c r="A2594" s="225" t="s">
        <v>4183</v>
      </c>
      <c r="B2594" s="223" t="s">
        <v>4184</v>
      </c>
      <c r="C2594" s="220" t="s">
        <v>6583</v>
      </c>
      <c r="D2594" s="221">
        <v>481.44</v>
      </c>
      <c r="E2594" s="221">
        <v>7.27</v>
      </c>
      <c r="F2594" s="221">
        <v>488.71</v>
      </c>
    </row>
    <row r="2595" spans="1:6" ht="15">
      <c r="A2595" s="225" t="s">
        <v>4185</v>
      </c>
      <c r="B2595" s="223" t="s">
        <v>4186</v>
      </c>
      <c r="C2595" s="220" t="s">
        <v>6583</v>
      </c>
      <c r="D2595" s="221">
        <v>93.4</v>
      </c>
      <c r="E2595" s="221">
        <v>7.27</v>
      </c>
      <c r="F2595" s="221">
        <v>100.67</v>
      </c>
    </row>
    <row r="2596" spans="1:6" ht="15">
      <c r="A2596" s="225" t="s">
        <v>4187</v>
      </c>
      <c r="B2596" s="223" t="s">
        <v>4188</v>
      </c>
      <c r="C2596" s="220" t="s">
        <v>6583</v>
      </c>
      <c r="D2596" s="221">
        <v>105.66</v>
      </c>
      <c r="E2596" s="221">
        <v>7.27</v>
      </c>
      <c r="F2596" s="221">
        <v>112.93</v>
      </c>
    </row>
    <row r="2597" spans="1:6" ht="15">
      <c r="A2597" s="225" t="s">
        <v>4189</v>
      </c>
      <c r="B2597" s="223" t="s">
        <v>4190</v>
      </c>
      <c r="C2597" s="220" t="s">
        <v>6583</v>
      </c>
      <c r="D2597" s="221">
        <v>129.3</v>
      </c>
      <c r="E2597" s="221">
        <v>7.27</v>
      </c>
      <c r="F2597" s="221">
        <v>136.57</v>
      </c>
    </row>
    <row r="2598" spans="1:6" ht="15">
      <c r="A2598" s="225" t="s">
        <v>4191</v>
      </c>
      <c r="B2598" s="223" t="s">
        <v>4192</v>
      </c>
      <c r="C2598" s="220" t="s">
        <v>6583</v>
      </c>
      <c r="D2598" s="221">
        <v>136.53</v>
      </c>
      <c r="E2598" s="221">
        <v>7.27</v>
      </c>
      <c r="F2598" s="221">
        <v>143.8</v>
      </c>
    </row>
    <row r="2599" spans="1:6" ht="15">
      <c r="A2599" s="225" t="s">
        <v>4193</v>
      </c>
      <c r="B2599" s="223" t="s">
        <v>8013</v>
      </c>
      <c r="C2599" s="220"/>
      <c r="D2599" s="221"/>
      <c r="E2599" s="221"/>
      <c r="F2599" s="221"/>
    </row>
    <row r="2600" spans="1:6" ht="27.75">
      <c r="A2600" s="225" t="s">
        <v>4194</v>
      </c>
      <c r="B2600" s="223" t="s">
        <v>4195</v>
      </c>
      <c r="C2600" s="220" t="s">
        <v>6583</v>
      </c>
      <c r="D2600" s="221">
        <v>36.39</v>
      </c>
      <c r="E2600" s="221">
        <v>14.56</v>
      </c>
      <c r="F2600" s="221">
        <v>50.95</v>
      </c>
    </row>
    <row r="2601" spans="1:6" ht="27.75">
      <c r="A2601" s="225" t="s">
        <v>4196</v>
      </c>
      <c r="B2601" s="223" t="s">
        <v>6835</v>
      </c>
      <c r="C2601" s="220" t="s">
        <v>6583</v>
      </c>
      <c r="D2601" s="221">
        <v>78.45</v>
      </c>
      <c r="E2601" s="221">
        <v>7.27</v>
      </c>
      <c r="F2601" s="221">
        <v>85.72</v>
      </c>
    </row>
    <row r="2602" spans="1:6" ht="27.75">
      <c r="A2602" s="225" t="s">
        <v>4197</v>
      </c>
      <c r="B2602" s="223" t="s">
        <v>4198</v>
      </c>
      <c r="C2602" s="220" t="s">
        <v>6583</v>
      </c>
      <c r="D2602" s="221">
        <v>45.07</v>
      </c>
      <c r="E2602" s="221">
        <v>14.56</v>
      </c>
      <c r="F2602" s="221">
        <v>59.63</v>
      </c>
    </row>
    <row r="2603" spans="1:6" ht="27.75">
      <c r="A2603" s="225" t="s">
        <v>4199</v>
      </c>
      <c r="B2603" s="223" t="s">
        <v>4200</v>
      </c>
      <c r="C2603" s="220" t="s">
        <v>6583</v>
      </c>
      <c r="D2603" s="221">
        <v>105.96</v>
      </c>
      <c r="E2603" s="221">
        <v>14.56</v>
      </c>
      <c r="F2603" s="221">
        <v>120.52</v>
      </c>
    </row>
    <row r="2604" spans="1:6" ht="27.75">
      <c r="A2604" s="225" t="s">
        <v>4201</v>
      </c>
      <c r="B2604" s="223" t="s">
        <v>6836</v>
      </c>
      <c r="C2604" s="220" t="s">
        <v>6583</v>
      </c>
      <c r="D2604" s="221">
        <v>31.36</v>
      </c>
      <c r="E2604" s="221">
        <v>7.27</v>
      </c>
      <c r="F2604" s="221">
        <v>38.63</v>
      </c>
    </row>
    <row r="2605" spans="1:6" ht="27.75">
      <c r="A2605" s="225" t="s">
        <v>4202</v>
      </c>
      <c r="B2605" s="223" t="s">
        <v>6837</v>
      </c>
      <c r="C2605" s="220" t="s">
        <v>6583</v>
      </c>
      <c r="D2605" s="221">
        <v>44.31</v>
      </c>
      <c r="E2605" s="221">
        <v>14.56</v>
      </c>
      <c r="F2605" s="221">
        <v>58.87</v>
      </c>
    </row>
    <row r="2606" spans="1:6" ht="15">
      <c r="A2606" s="225" t="s">
        <v>4203</v>
      </c>
      <c r="B2606" s="223" t="s">
        <v>8014</v>
      </c>
      <c r="C2606" s="220"/>
      <c r="D2606" s="221"/>
      <c r="E2606" s="221"/>
      <c r="F2606" s="221"/>
    </row>
    <row r="2607" spans="1:6" ht="15">
      <c r="A2607" s="225" t="s">
        <v>4204</v>
      </c>
      <c r="B2607" s="223" t="s">
        <v>8015</v>
      </c>
      <c r="C2607" s="220" t="s">
        <v>6583</v>
      </c>
      <c r="D2607" s="221">
        <v>68.26</v>
      </c>
      <c r="E2607" s="221">
        <v>50.91</v>
      </c>
      <c r="F2607" s="221">
        <v>119.17</v>
      </c>
    </row>
    <row r="2608" spans="1:6" ht="15">
      <c r="A2608" s="225" t="s">
        <v>4205</v>
      </c>
      <c r="B2608" s="223" t="s">
        <v>4206</v>
      </c>
      <c r="C2608" s="220" t="s">
        <v>6583</v>
      </c>
      <c r="D2608" s="221">
        <v>727.01</v>
      </c>
      <c r="E2608" s="221">
        <v>50.91</v>
      </c>
      <c r="F2608" s="221">
        <v>777.92</v>
      </c>
    </row>
    <row r="2609" spans="1:6" ht="15">
      <c r="A2609" s="225" t="s">
        <v>4207</v>
      </c>
      <c r="B2609" s="223" t="s">
        <v>4208</v>
      </c>
      <c r="C2609" s="220" t="s">
        <v>6583</v>
      </c>
      <c r="D2609" s="221">
        <v>470.06</v>
      </c>
      <c r="E2609" s="221">
        <v>50.91</v>
      </c>
      <c r="F2609" s="221">
        <v>520.97</v>
      </c>
    </row>
    <row r="2610" spans="1:6" ht="15">
      <c r="A2610" s="225" t="s">
        <v>4209</v>
      </c>
      <c r="B2610" s="223" t="s">
        <v>4210</v>
      </c>
      <c r="C2610" s="220" t="s">
        <v>6583</v>
      </c>
      <c r="D2610" s="221">
        <v>2087.52</v>
      </c>
      <c r="E2610" s="221">
        <v>218.2</v>
      </c>
      <c r="F2610" s="221">
        <v>2305.72</v>
      </c>
    </row>
    <row r="2611" spans="1:6" ht="15">
      <c r="A2611" s="225" t="s">
        <v>4211</v>
      </c>
      <c r="B2611" s="223" t="s">
        <v>4212</v>
      </c>
      <c r="C2611" s="220" t="s">
        <v>6583</v>
      </c>
      <c r="D2611" s="221">
        <v>2676.1</v>
      </c>
      <c r="E2611" s="221">
        <v>80.96</v>
      </c>
      <c r="F2611" s="221">
        <v>2757.06</v>
      </c>
    </row>
    <row r="2612" spans="1:6" ht="15">
      <c r="A2612" s="225" t="s">
        <v>4213</v>
      </c>
      <c r="B2612" s="223" t="s">
        <v>4214</v>
      </c>
      <c r="C2612" s="220" t="s">
        <v>6583</v>
      </c>
      <c r="D2612" s="221">
        <v>2111.8</v>
      </c>
      <c r="E2612" s="221">
        <v>80.96</v>
      </c>
      <c r="F2612" s="221">
        <v>2192.76</v>
      </c>
    </row>
    <row r="2613" spans="1:6" ht="27.75">
      <c r="A2613" s="225" t="s">
        <v>4215</v>
      </c>
      <c r="B2613" s="223" t="s">
        <v>4216</v>
      </c>
      <c r="C2613" s="220" t="s">
        <v>6583</v>
      </c>
      <c r="D2613" s="221">
        <v>681.36</v>
      </c>
      <c r="E2613" s="221">
        <v>52.15</v>
      </c>
      <c r="F2613" s="221">
        <v>733.51</v>
      </c>
    </row>
    <row r="2614" spans="1:6" ht="27.75">
      <c r="A2614" s="225" t="s">
        <v>4217</v>
      </c>
      <c r="B2614" s="223" t="s">
        <v>4218</v>
      </c>
      <c r="C2614" s="220" t="s">
        <v>6583</v>
      </c>
      <c r="D2614" s="221">
        <v>800.83</v>
      </c>
      <c r="E2614" s="221">
        <v>52.15</v>
      </c>
      <c r="F2614" s="221">
        <v>852.98</v>
      </c>
    </row>
    <row r="2615" spans="1:6" ht="15">
      <c r="A2615" s="225" t="s">
        <v>4219</v>
      </c>
      <c r="B2615" s="223" t="s">
        <v>4220</v>
      </c>
      <c r="C2615" s="220" t="s">
        <v>6583</v>
      </c>
      <c r="D2615" s="221">
        <v>1496.15</v>
      </c>
      <c r="E2615" s="221">
        <v>80.96</v>
      </c>
      <c r="F2615" s="221">
        <v>1577.11</v>
      </c>
    </row>
    <row r="2616" spans="1:6" ht="15">
      <c r="A2616" s="225" t="s">
        <v>4221</v>
      </c>
      <c r="B2616" s="223" t="s">
        <v>6838</v>
      </c>
      <c r="C2616" s="220" t="s">
        <v>6583</v>
      </c>
      <c r="D2616" s="221">
        <v>1597.18</v>
      </c>
      <c r="E2616" s="221">
        <v>367.4</v>
      </c>
      <c r="F2616" s="221">
        <v>1964.58</v>
      </c>
    </row>
    <row r="2617" spans="1:6" ht="15">
      <c r="A2617" s="225" t="s">
        <v>4222</v>
      </c>
      <c r="B2617" s="223" t="s">
        <v>4223</v>
      </c>
      <c r="C2617" s="220" t="s">
        <v>6583</v>
      </c>
      <c r="D2617" s="221">
        <v>1062.27</v>
      </c>
      <c r="E2617" s="221">
        <v>80.96</v>
      </c>
      <c r="F2617" s="221">
        <v>1143.23</v>
      </c>
    </row>
    <row r="2618" spans="1:6" ht="15">
      <c r="A2618" s="225" t="s">
        <v>4224</v>
      </c>
      <c r="B2618" s="223" t="s">
        <v>8016</v>
      </c>
      <c r="C2618" s="220"/>
      <c r="D2618" s="221"/>
      <c r="E2618" s="221"/>
      <c r="F2618" s="221"/>
    </row>
    <row r="2619" spans="1:6" ht="15">
      <c r="A2619" s="225" t="s">
        <v>4225</v>
      </c>
      <c r="B2619" s="223" t="s">
        <v>4226</v>
      </c>
      <c r="C2619" s="220" t="s">
        <v>6583</v>
      </c>
      <c r="D2619" s="221">
        <v>645.68</v>
      </c>
      <c r="E2619" s="221">
        <v>25.46</v>
      </c>
      <c r="F2619" s="221">
        <v>671.14</v>
      </c>
    </row>
    <row r="2620" spans="1:6" ht="15">
      <c r="A2620" s="225" t="s">
        <v>8017</v>
      </c>
      <c r="B2620" s="223" t="s">
        <v>8018</v>
      </c>
      <c r="C2620" s="220" t="s">
        <v>6583</v>
      </c>
      <c r="D2620" s="221">
        <v>39.62</v>
      </c>
      <c r="E2620" s="221">
        <v>10.92</v>
      </c>
      <c r="F2620" s="221">
        <v>50.54</v>
      </c>
    </row>
    <row r="2621" spans="1:6" ht="15">
      <c r="A2621" s="225" t="s">
        <v>4227</v>
      </c>
      <c r="B2621" s="223" t="s">
        <v>4228</v>
      </c>
      <c r="C2621" s="220" t="s">
        <v>6583</v>
      </c>
      <c r="D2621" s="221">
        <v>502.5</v>
      </c>
      <c r="E2621" s="221">
        <v>25.46</v>
      </c>
      <c r="F2621" s="221">
        <v>527.96</v>
      </c>
    </row>
    <row r="2622" spans="1:6" ht="15">
      <c r="A2622" s="225" t="s">
        <v>4229</v>
      </c>
      <c r="B2622" s="223" t="s">
        <v>4230</v>
      </c>
      <c r="C2622" s="220" t="s">
        <v>6583</v>
      </c>
      <c r="D2622" s="221">
        <v>445.07</v>
      </c>
      <c r="E2622" s="221">
        <v>25.46</v>
      </c>
      <c r="F2622" s="221">
        <v>470.53</v>
      </c>
    </row>
    <row r="2623" spans="1:6" ht="27.75">
      <c r="A2623" s="225" t="s">
        <v>8019</v>
      </c>
      <c r="B2623" s="223" t="s">
        <v>8020</v>
      </c>
      <c r="C2623" s="220" t="s">
        <v>6583</v>
      </c>
      <c r="D2623" s="221">
        <v>107.51</v>
      </c>
      <c r="E2623" s="221">
        <v>18.2</v>
      </c>
      <c r="F2623" s="221">
        <v>125.71</v>
      </c>
    </row>
    <row r="2624" spans="1:6" ht="15">
      <c r="A2624" s="225" t="s">
        <v>7364</v>
      </c>
      <c r="B2624" s="223" t="s">
        <v>7365</v>
      </c>
      <c r="C2624" s="220" t="s">
        <v>6583</v>
      </c>
      <c r="D2624" s="221">
        <v>87.58</v>
      </c>
      <c r="E2624" s="221">
        <v>10.92</v>
      </c>
      <c r="F2624" s="221">
        <v>98.5</v>
      </c>
    </row>
    <row r="2625" spans="1:6" ht="15">
      <c r="A2625" s="225" t="s">
        <v>7366</v>
      </c>
      <c r="B2625" s="223" t="s">
        <v>7367</v>
      </c>
      <c r="C2625" s="220" t="s">
        <v>6583</v>
      </c>
      <c r="D2625" s="221">
        <v>111.56</v>
      </c>
      <c r="E2625" s="221">
        <v>10.92</v>
      </c>
      <c r="F2625" s="221">
        <v>122.48</v>
      </c>
    </row>
    <row r="2626" spans="1:6" ht="27.75">
      <c r="A2626" s="225" t="s">
        <v>7368</v>
      </c>
      <c r="B2626" s="223" t="s">
        <v>8021</v>
      </c>
      <c r="C2626" s="220" t="s">
        <v>6583</v>
      </c>
      <c r="D2626" s="221">
        <v>6900.18</v>
      </c>
      <c r="E2626" s="221">
        <v>25.46</v>
      </c>
      <c r="F2626" s="221">
        <v>6925.64</v>
      </c>
    </row>
    <row r="2627" spans="1:6" ht="27.75">
      <c r="A2627" s="225" t="s">
        <v>6839</v>
      </c>
      <c r="B2627" s="223" t="s">
        <v>8022</v>
      </c>
      <c r="C2627" s="220" t="s">
        <v>6583</v>
      </c>
      <c r="D2627" s="221">
        <v>1283.56</v>
      </c>
      <c r="E2627" s="221">
        <v>25.46</v>
      </c>
      <c r="F2627" s="221">
        <v>1309.02</v>
      </c>
    </row>
    <row r="2628" spans="1:6" ht="27.75">
      <c r="A2628" s="225" t="s">
        <v>8023</v>
      </c>
      <c r="B2628" s="223" t="s">
        <v>8024</v>
      </c>
      <c r="C2628" s="220" t="s">
        <v>6583</v>
      </c>
      <c r="D2628" s="221">
        <v>1007.64</v>
      </c>
      <c r="E2628" s="221">
        <v>25.46</v>
      </c>
      <c r="F2628" s="221">
        <v>1033.1</v>
      </c>
    </row>
    <row r="2629" spans="1:6" ht="27.75">
      <c r="A2629" s="225" t="s">
        <v>8025</v>
      </c>
      <c r="B2629" s="223" t="s">
        <v>8026</v>
      </c>
      <c r="C2629" s="220" t="s">
        <v>6583</v>
      </c>
      <c r="D2629" s="221">
        <v>1300.9</v>
      </c>
      <c r="E2629" s="221">
        <v>25.46</v>
      </c>
      <c r="F2629" s="221">
        <v>1326.36</v>
      </c>
    </row>
    <row r="2630" spans="1:6" ht="27.75">
      <c r="A2630" s="225" t="s">
        <v>6840</v>
      </c>
      <c r="B2630" s="223" t="s">
        <v>8027</v>
      </c>
      <c r="C2630" s="220" t="s">
        <v>6583</v>
      </c>
      <c r="D2630" s="221">
        <v>793.5</v>
      </c>
      <c r="E2630" s="221">
        <v>25.46</v>
      </c>
      <c r="F2630" s="221">
        <v>818.96</v>
      </c>
    </row>
    <row r="2631" spans="1:6" ht="27.75">
      <c r="A2631" s="225" t="s">
        <v>8028</v>
      </c>
      <c r="B2631" s="223" t="s">
        <v>8029</v>
      </c>
      <c r="C2631" s="220" t="s">
        <v>6583</v>
      </c>
      <c r="D2631" s="221">
        <v>112.6</v>
      </c>
      <c r="E2631" s="221">
        <v>25.46</v>
      </c>
      <c r="F2631" s="221">
        <v>138.06</v>
      </c>
    </row>
    <row r="2632" spans="1:6" ht="27.75">
      <c r="A2632" s="225" t="s">
        <v>6841</v>
      </c>
      <c r="B2632" s="223" t="s">
        <v>8030</v>
      </c>
      <c r="C2632" s="220" t="s">
        <v>6583</v>
      </c>
      <c r="D2632" s="221">
        <v>956.74</v>
      </c>
      <c r="E2632" s="221">
        <v>25.46</v>
      </c>
      <c r="F2632" s="221">
        <v>982.2</v>
      </c>
    </row>
    <row r="2633" spans="1:6" ht="15">
      <c r="A2633" s="225" t="s">
        <v>4231</v>
      </c>
      <c r="B2633" s="223" t="s">
        <v>8031</v>
      </c>
      <c r="C2633" s="220"/>
      <c r="D2633" s="221"/>
      <c r="E2633" s="221"/>
      <c r="F2633" s="221"/>
    </row>
    <row r="2634" spans="1:6" ht="27.75">
      <c r="A2634" s="225" t="s">
        <v>4232</v>
      </c>
      <c r="B2634" s="223" t="s">
        <v>6842</v>
      </c>
      <c r="C2634" s="220" t="s">
        <v>6583</v>
      </c>
      <c r="D2634" s="221">
        <v>1274.39</v>
      </c>
      <c r="E2634" s="221">
        <v>18.2</v>
      </c>
      <c r="F2634" s="221">
        <v>1292.59</v>
      </c>
    </row>
    <row r="2635" spans="1:6" ht="15">
      <c r="A2635" s="225" t="s">
        <v>4233</v>
      </c>
      <c r="B2635" s="223" t="s">
        <v>7369</v>
      </c>
      <c r="C2635" s="220" t="s">
        <v>6583</v>
      </c>
      <c r="D2635" s="221">
        <v>786.41</v>
      </c>
      <c r="E2635" s="221">
        <v>18.2</v>
      </c>
      <c r="F2635" s="221">
        <v>804.61</v>
      </c>
    </row>
    <row r="2636" spans="1:6" ht="27.75">
      <c r="A2636" s="225" t="s">
        <v>4234</v>
      </c>
      <c r="B2636" s="223" t="s">
        <v>6843</v>
      </c>
      <c r="C2636" s="220" t="s">
        <v>6583</v>
      </c>
      <c r="D2636" s="221">
        <v>710.5</v>
      </c>
      <c r="E2636" s="221">
        <v>18.2</v>
      </c>
      <c r="F2636" s="221">
        <v>728.7</v>
      </c>
    </row>
    <row r="2637" spans="1:6" ht="15">
      <c r="A2637" s="225" t="s">
        <v>4235</v>
      </c>
      <c r="B2637" s="223" t="s">
        <v>6844</v>
      </c>
      <c r="C2637" s="220" t="s">
        <v>6583</v>
      </c>
      <c r="D2637" s="221">
        <v>376.33</v>
      </c>
      <c r="E2637" s="221">
        <v>18.2</v>
      </c>
      <c r="F2637" s="221">
        <v>394.53</v>
      </c>
    </row>
    <row r="2638" spans="1:6" ht="27.75">
      <c r="A2638" s="225" t="s">
        <v>4236</v>
      </c>
      <c r="B2638" s="223" t="s">
        <v>6845</v>
      </c>
      <c r="C2638" s="220" t="s">
        <v>6583</v>
      </c>
      <c r="D2638" s="221">
        <v>808.68</v>
      </c>
      <c r="E2638" s="221">
        <v>18.2</v>
      </c>
      <c r="F2638" s="221">
        <v>826.88</v>
      </c>
    </row>
    <row r="2639" spans="1:6" ht="15">
      <c r="A2639" s="225" t="s">
        <v>7370</v>
      </c>
      <c r="B2639" s="223" t="s">
        <v>8032</v>
      </c>
      <c r="C2639" s="220" t="s">
        <v>6583</v>
      </c>
      <c r="D2639" s="221">
        <v>956.5</v>
      </c>
      <c r="E2639" s="221">
        <v>18.2</v>
      </c>
      <c r="F2639" s="221">
        <v>974.7</v>
      </c>
    </row>
    <row r="2640" spans="1:6" ht="15">
      <c r="A2640" s="225" t="s">
        <v>4237</v>
      </c>
      <c r="B2640" s="223" t="s">
        <v>8033</v>
      </c>
      <c r="C2640" s="220"/>
      <c r="D2640" s="221"/>
      <c r="E2640" s="221"/>
      <c r="F2640" s="221"/>
    </row>
    <row r="2641" spans="1:6" ht="15">
      <c r="A2641" s="225" t="s">
        <v>4238</v>
      </c>
      <c r="B2641" s="223" t="s">
        <v>7093</v>
      </c>
      <c r="C2641" s="220" t="s">
        <v>6583</v>
      </c>
      <c r="D2641" s="221">
        <v>278.53</v>
      </c>
      <c r="E2641" s="221">
        <v>14.56</v>
      </c>
      <c r="F2641" s="221">
        <v>293.09</v>
      </c>
    </row>
    <row r="2642" spans="1:6" ht="27.75">
      <c r="A2642" s="225" t="s">
        <v>4239</v>
      </c>
      <c r="B2642" s="223" t="s">
        <v>6846</v>
      </c>
      <c r="C2642" s="220" t="s">
        <v>6583</v>
      </c>
      <c r="D2642" s="221">
        <v>272.88</v>
      </c>
      <c r="E2642" s="221">
        <v>14.56</v>
      </c>
      <c r="F2642" s="221">
        <v>287.44</v>
      </c>
    </row>
    <row r="2643" spans="1:6" ht="27.75">
      <c r="A2643" s="225" t="s">
        <v>4240</v>
      </c>
      <c r="B2643" s="223" t="s">
        <v>6847</v>
      </c>
      <c r="C2643" s="220" t="s">
        <v>6583</v>
      </c>
      <c r="D2643" s="221">
        <v>231.95</v>
      </c>
      <c r="E2643" s="221">
        <v>14.56</v>
      </c>
      <c r="F2643" s="221">
        <v>246.51</v>
      </c>
    </row>
    <row r="2644" spans="1:6" ht="15">
      <c r="A2644" s="225" t="s">
        <v>7220</v>
      </c>
      <c r="B2644" s="223" t="s">
        <v>7221</v>
      </c>
      <c r="C2644" s="220" t="s">
        <v>6583</v>
      </c>
      <c r="D2644" s="221">
        <v>226.12</v>
      </c>
      <c r="E2644" s="221">
        <v>14.56</v>
      </c>
      <c r="F2644" s="221">
        <v>240.68</v>
      </c>
    </row>
    <row r="2645" spans="1:6" ht="15">
      <c r="A2645" s="225" t="s">
        <v>4241</v>
      </c>
      <c r="B2645" s="223" t="s">
        <v>6848</v>
      </c>
      <c r="C2645" s="220" t="s">
        <v>6583</v>
      </c>
      <c r="D2645" s="221">
        <v>98.53</v>
      </c>
      <c r="E2645" s="221">
        <v>14.56</v>
      </c>
      <c r="F2645" s="221">
        <v>113.09</v>
      </c>
    </row>
    <row r="2646" spans="1:6" ht="15">
      <c r="A2646" s="225" t="s">
        <v>4242</v>
      </c>
      <c r="B2646" s="223" t="s">
        <v>8034</v>
      </c>
      <c r="C2646" s="220"/>
      <c r="D2646" s="221"/>
      <c r="E2646" s="221"/>
      <c r="F2646" s="221"/>
    </row>
    <row r="2647" spans="1:6" ht="27.75">
      <c r="A2647" s="225" t="s">
        <v>4243</v>
      </c>
      <c r="B2647" s="223" t="s">
        <v>7371</v>
      </c>
      <c r="C2647" s="220" t="s">
        <v>6583</v>
      </c>
      <c r="D2647" s="221">
        <v>166.56</v>
      </c>
      <c r="E2647" s="221">
        <v>14.56</v>
      </c>
      <c r="F2647" s="221">
        <v>181.12</v>
      </c>
    </row>
    <row r="2648" spans="1:6" ht="15">
      <c r="A2648" s="225" t="s">
        <v>4244</v>
      </c>
      <c r="B2648" s="223" t="s">
        <v>6849</v>
      </c>
      <c r="C2648" s="220" t="s">
        <v>6583</v>
      </c>
      <c r="D2648" s="221">
        <v>59.63</v>
      </c>
      <c r="E2648" s="221">
        <v>14.56</v>
      </c>
      <c r="F2648" s="221">
        <v>74.19</v>
      </c>
    </row>
    <row r="2649" spans="1:6" ht="27.75">
      <c r="A2649" s="225" t="s">
        <v>4245</v>
      </c>
      <c r="B2649" s="223" t="s">
        <v>7372</v>
      </c>
      <c r="C2649" s="220" t="s">
        <v>6583</v>
      </c>
      <c r="D2649" s="221">
        <v>165.1</v>
      </c>
      <c r="E2649" s="221">
        <v>14.56</v>
      </c>
      <c r="F2649" s="221">
        <v>179.66</v>
      </c>
    </row>
    <row r="2650" spans="1:6" ht="27.75">
      <c r="A2650" s="225" t="s">
        <v>4246</v>
      </c>
      <c r="B2650" s="223" t="s">
        <v>6850</v>
      </c>
      <c r="C2650" s="220" t="s">
        <v>6583</v>
      </c>
      <c r="D2650" s="221">
        <v>58.84</v>
      </c>
      <c r="E2650" s="221">
        <v>18.2</v>
      </c>
      <c r="F2650" s="221">
        <v>77.04</v>
      </c>
    </row>
    <row r="2651" spans="1:6" ht="27.75">
      <c r="A2651" s="225" t="s">
        <v>4247</v>
      </c>
      <c r="B2651" s="223" t="s">
        <v>6851</v>
      </c>
      <c r="C2651" s="220" t="s">
        <v>6583</v>
      </c>
      <c r="D2651" s="221">
        <v>90.75</v>
      </c>
      <c r="E2651" s="221">
        <v>14.56</v>
      </c>
      <c r="F2651" s="221">
        <v>105.31</v>
      </c>
    </row>
    <row r="2652" spans="1:6" ht="27.75">
      <c r="A2652" s="225" t="s">
        <v>4248</v>
      </c>
      <c r="B2652" s="223" t="s">
        <v>6852</v>
      </c>
      <c r="C2652" s="220" t="s">
        <v>6583</v>
      </c>
      <c r="D2652" s="221">
        <v>114.77</v>
      </c>
      <c r="E2652" s="221">
        <v>14.56</v>
      </c>
      <c r="F2652" s="221">
        <v>129.33</v>
      </c>
    </row>
    <row r="2653" spans="1:6" ht="27.75">
      <c r="A2653" s="225" t="s">
        <v>4249</v>
      </c>
      <c r="B2653" s="223" t="s">
        <v>6853</v>
      </c>
      <c r="C2653" s="220" t="s">
        <v>6583</v>
      </c>
      <c r="D2653" s="221">
        <v>195.25</v>
      </c>
      <c r="E2653" s="221">
        <v>14.56</v>
      </c>
      <c r="F2653" s="221">
        <v>209.81</v>
      </c>
    </row>
    <row r="2654" spans="1:6" ht="27.75">
      <c r="A2654" s="225" t="s">
        <v>4250</v>
      </c>
      <c r="B2654" s="223" t="s">
        <v>8035</v>
      </c>
      <c r="C2654" s="220" t="s">
        <v>6583</v>
      </c>
      <c r="D2654" s="221">
        <v>152.66</v>
      </c>
      <c r="E2654" s="221">
        <v>10.92</v>
      </c>
      <c r="F2654" s="221">
        <v>163.58</v>
      </c>
    </row>
    <row r="2655" spans="1:6" ht="27.75">
      <c r="A2655" s="225" t="s">
        <v>4251</v>
      </c>
      <c r="B2655" s="223" t="s">
        <v>8036</v>
      </c>
      <c r="C2655" s="220" t="s">
        <v>6583</v>
      </c>
      <c r="D2655" s="221">
        <v>56.93</v>
      </c>
      <c r="E2655" s="221">
        <v>10.92</v>
      </c>
      <c r="F2655" s="221">
        <v>67.85</v>
      </c>
    </row>
    <row r="2656" spans="1:6" ht="27.75">
      <c r="A2656" s="225" t="s">
        <v>4252</v>
      </c>
      <c r="B2656" s="223" t="s">
        <v>8037</v>
      </c>
      <c r="C2656" s="220" t="s">
        <v>6583</v>
      </c>
      <c r="D2656" s="221">
        <v>128.67</v>
      </c>
      <c r="E2656" s="221">
        <v>14.56</v>
      </c>
      <c r="F2656" s="221">
        <v>143.23</v>
      </c>
    </row>
    <row r="2657" spans="1:6" ht="27.75">
      <c r="A2657" s="225" t="s">
        <v>4253</v>
      </c>
      <c r="B2657" s="223" t="s">
        <v>8038</v>
      </c>
      <c r="C2657" s="220" t="s">
        <v>6583</v>
      </c>
      <c r="D2657" s="221">
        <v>75.61</v>
      </c>
      <c r="E2657" s="221">
        <v>18.2</v>
      </c>
      <c r="F2657" s="221">
        <v>93.81</v>
      </c>
    </row>
    <row r="2658" spans="1:6" ht="27.75">
      <c r="A2658" s="225" t="s">
        <v>4254</v>
      </c>
      <c r="B2658" s="223" t="s">
        <v>8039</v>
      </c>
      <c r="C2658" s="220" t="s">
        <v>6583</v>
      </c>
      <c r="D2658" s="221">
        <v>95.1</v>
      </c>
      <c r="E2658" s="221">
        <v>18.2</v>
      </c>
      <c r="F2658" s="221">
        <v>113.3</v>
      </c>
    </row>
    <row r="2659" spans="1:6" ht="27.75">
      <c r="A2659" s="225" t="s">
        <v>4255</v>
      </c>
      <c r="B2659" s="223" t="s">
        <v>8040</v>
      </c>
      <c r="C2659" s="220" t="s">
        <v>6583</v>
      </c>
      <c r="D2659" s="221">
        <v>165.01</v>
      </c>
      <c r="E2659" s="221">
        <v>18.2</v>
      </c>
      <c r="F2659" s="221">
        <v>183.21</v>
      </c>
    </row>
    <row r="2660" spans="1:6" ht="27.75">
      <c r="A2660" s="225" t="s">
        <v>4256</v>
      </c>
      <c r="B2660" s="223" t="s">
        <v>8041</v>
      </c>
      <c r="C2660" s="220" t="s">
        <v>6583</v>
      </c>
      <c r="D2660" s="221">
        <v>91.23</v>
      </c>
      <c r="E2660" s="221">
        <v>18.2</v>
      </c>
      <c r="F2660" s="221">
        <v>109.43</v>
      </c>
    </row>
    <row r="2661" spans="1:6" ht="15">
      <c r="A2661" s="225" t="s">
        <v>4257</v>
      </c>
      <c r="B2661" s="223" t="s">
        <v>8042</v>
      </c>
      <c r="C2661" s="220" t="s">
        <v>6583</v>
      </c>
      <c r="D2661" s="221">
        <v>72.11</v>
      </c>
      <c r="E2661" s="221">
        <v>18.2</v>
      </c>
      <c r="F2661" s="221">
        <v>90.31</v>
      </c>
    </row>
    <row r="2662" spans="1:6" ht="27.75">
      <c r="A2662" s="225" t="s">
        <v>4258</v>
      </c>
      <c r="B2662" s="223" t="s">
        <v>8043</v>
      </c>
      <c r="C2662" s="220" t="s">
        <v>6583</v>
      </c>
      <c r="D2662" s="221">
        <v>60.67</v>
      </c>
      <c r="E2662" s="221">
        <v>14.56</v>
      </c>
      <c r="F2662" s="221">
        <v>75.23</v>
      </c>
    </row>
    <row r="2663" spans="1:6" ht="15">
      <c r="A2663" s="225" t="s">
        <v>4259</v>
      </c>
      <c r="B2663" s="223" t="s">
        <v>8044</v>
      </c>
      <c r="C2663" s="220" t="s">
        <v>6583</v>
      </c>
      <c r="D2663" s="221">
        <v>113.17</v>
      </c>
      <c r="E2663" s="221">
        <v>14.56</v>
      </c>
      <c r="F2663" s="221">
        <v>127.73</v>
      </c>
    </row>
    <row r="2664" spans="1:6" ht="27.75">
      <c r="A2664" s="225" t="s">
        <v>4260</v>
      </c>
      <c r="B2664" s="223" t="s">
        <v>8045</v>
      </c>
      <c r="C2664" s="220" t="s">
        <v>6583</v>
      </c>
      <c r="D2664" s="221">
        <v>400.78</v>
      </c>
      <c r="E2664" s="221">
        <v>14.56</v>
      </c>
      <c r="F2664" s="221">
        <v>415.34</v>
      </c>
    </row>
    <row r="2665" spans="1:6" ht="27.75">
      <c r="A2665" s="225" t="s">
        <v>4261</v>
      </c>
      <c r="B2665" s="223" t="s">
        <v>8046</v>
      </c>
      <c r="C2665" s="220" t="s">
        <v>6583</v>
      </c>
      <c r="D2665" s="221">
        <v>196.54</v>
      </c>
      <c r="E2665" s="221">
        <v>14.56</v>
      </c>
      <c r="F2665" s="221">
        <v>211.1</v>
      </c>
    </row>
    <row r="2666" spans="1:6" ht="27.75">
      <c r="A2666" s="225" t="s">
        <v>4262</v>
      </c>
      <c r="B2666" s="223" t="s">
        <v>8047</v>
      </c>
      <c r="C2666" s="220" t="s">
        <v>6583</v>
      </c>
      <c r="D2666" s="221">
        <v>166.53</v>
      </c>
      <c r="E2666" s="221">
        <v>14.56</v>
      </c>
      <c r="F2666" s="221">
        <v>181.09</v>
      </c>
    </row>
    <row r="2667" spans="1:6" ht="15">
      <c r="A2667" s="225" t="s">
        <v>4263</v>
      </c>
      <c r="B2667" s="223" t="s">
        <v>8048</v>
      </c>
      <c r="C2667" s="220"/>
      <c r="D2667" s="221"/>
      <c r="E2667" s="221"/>
      <c r="F2667" s="221"/>
    </row>
    <row r="2668" spans="1:6" ht="27.75">
      <c r="A2668" s="225" t="s">
        <v>4264</v>
      </c>
      <c r="B2668" s="223" t="s">
        <v>4265</v>
      </c>
      <c r="C2668" s="220" t="s">
        <v>6583</v>
      </c>
      <c r="D2668" s="221">
        <v>36.14</v>
      </c>
      <c r="E2668" s="221">
        <v>10.92</v>
      </c>
      <c r="F2668" s="221">
        <v>47.06</v>
      </c>
    </row>
    <row r="2669" spans="1:6" ht="15">
      <c r="A2669" s="225" t="s">
        <v>4266</v>
      </c>
      <c r="B2669" s="223" t="s">
        <v>8049</v>
      </c>
      <c r="C2669" s="220"/>
      <c r="D2669" s="221"/>
      <c r="E2669" s="221"/>
      <c r="F2669" s="221"/>
    </row>
    <row r="2670" spans="1:6" ht="15">
      <c r="A2670" s="225" t="s">
        <v>4267</v>
      </c>
      <c r="B2670" s="223" t="s">
        <v>4268</v>
      </c>
      <c r="C2670" s="220" t="s">
        <v>6583</v>
      </c>
      <c r="D2670" s="221">
        <v>0.37</v>
      </c>
      <c r="E2670" s="221">
        <v>14.56</v>
      </c>
      <c r="F2670" s="221">
        <v>14.93</v>
      </c>
    </row>
    <row r="2671" spans="1:6" ht="27.75">
      <c r="A2671" s="225" t="s">
        <v>4269</v>
      </c>
      <c r="B2671" s="223" t="s">
        <v>4270</v>
      </c>
      <c r="C2671" s="220" t="s">
        <v>6583</v>
      </c>
      <c r="D2671" s="221">
        <v>6.58</v>
      </c>
      <c r="E2671" s="221">
        <v>2.9</v>
      </c>
      <c r="F2671" s="221">
        <v>9.48</v>
      </c>
    </row>
    <row r="2672" spans="1:6" ht="15">
      <c r="A2672" s="225" t="s">
        <v>7222</v>
      </c>
      <c r="B2672" s="223" t="s">
        <v>7223</v>
      </c>
      <c r="C2672" s="220" t="s">
        <v>6583</v>
      </c>
      <c r="D2672" s="221"/>
      <c r="E2672" s="221">
        <v>14.56</v>
      </c>
      <c r="F2672" s="221">
        <v>14.56</v>
      </c>
    </row>
    <row r="2673" spans="1:6" ht="15">
      <c r="A2673" s="225" t="s">
        <v>7224</v>
      </c>
      <c r="B2673" s="223" t="s">
        <v>7225</v>
      </c>
      <c r="C2673" s="220" t="s">
        <v>6583</v>
      </c>
      <c r="D2673" s="221"/>
      <c r="E2673" s="221">
        <v>2.9</v>
      </c>
      <c r="F2673" s="221">
        <v>2.9</v>
      </c>
    </row>
    <row r="2674" spans="1:6" ht="15">
      <c r="A2674" s="225" t="s">
        <v>4271</v>
      </c>
      <c r="B2674" s="223" t="s">
        <v>8050</v>
      </c>
      <c r="C2674" s="220"/>
      <c r="D2674" s="221"/>
      <c r="E2674" s="221"/>
      <c r="F2674" s="221"/>
    </row>
    <row r="2675" spans="1:6" ht="27.75">
      <c r="A2675" s="225" t="s">
        <v>4272</v>
      </c>
      <c r="B2675" s="223" t="s">
        <v>8051</v>
      </c>
      <c r="C2675" s="220" t="s">
        <v>6583</v>
      </c>
      <c r="D2675" s="221">
        <v>352.12</v>
      </c>
      <c r="E2675" s="221">
        <v>14.56</v>
      </c>
      <c r="F2675" s="221">
        <v>366.68</v>
      </c>
    </row>
    <row r="2676" spans="1:6" ht="27.75">
      <c r="A2676" s="225" t="s">
        <v>4273</v>
      </c>
      <c r="B2676" s="223" t="s">
        <v>8052</v>
      </c>
      <c r="C2676" s="220" t="s">
        <v>6583</v>
      </c>
      <c r="D2676" s="221">
        <v>266.67</v>
      </c>
      <c r="E2676" s="221">
        <v>10.92</v>
      </c>
      <c r="F2676" s="221">
        <v>277.59</v>
      </c>
    </row>
    <row r="2677" spans="1:6" ht="27.75">
      <c r="A2677" s="225" t="s">
        <v>4274</v>
      </c>
      <c r="B2677" s="223" t="s">
        <v>8053</v>
      </c>
      <c r="C2677" s="220" t="s">
        <v>6583</v>
      </c>
      <c r="D2677" s="221">
        <v>144.47</v>
      </c>
      <c r="E2677" s="221">
        <v>14.56</v>
      </c>
      <c r="F2677" s="221">
        <v>159.03</v>
      </c>
    </row>
    <row r="2678" spans="1:6" ht="27.75">
      <c r="A2678" s="225" t="s">
        <v>6854</v>
      </c>
      <c r="B2678" s="223" t="s">
        <v>8054</v>
      </c>
      <c r="C2678" s="220" t="s">
        <v>6583</v>
      </c>
      <c r="D2678" s="221">
        <v>248.18</v>
      </c>
      <c r="E2678" s="221">
        <v>10.92</v>
      </c>
      <c r="F2678" s="221">
        <v>259.1</v>
      </c>
    </row>
    <row r="2679" spans="1:6" ht="15">
      <c r="A2679" s="225" t="s">
        <v>8055</v>
      </c>
      <c r="B2679" s="223" t="s">
        <v>8056</v>
      </c>
      <c r="C2679" s="220" t="s">
        <v>6583</v>
      </c>
      <c r="D2679" s="221">
        <v>39.34</v>
      </c>
      <c r="E2679" s="221">
        <v>10.92</v>
      </c>
      <c r="F2679" s="221">
        <v>50.26</v>
      </c>
    </row>
    <row r="2680" spans="1:6" ht="27.75">
      <c r="A2680" s="225" t="s">
        <v>8057</v>
      </c>
      <c r="B2680" s="223" t="s">
        <v>8058</v>
      </c>
      <c r="C2680" s="220" t="s">
        <v>6583</v>
      </c>
      <c r="D2680" s="221">
        <v>69.24</v>
      </c>
      <c r="E2680" s="221">
        <v>18.2</v>
      </c>
      <c r="F2680" s="221">
        <v>87.44</v>
      </c>
    </row>
    <row r="2681" spans="1:6" ht="15">
      <c r="A2681" s="225" t="s">
        <v>4275</v>
      </c>
      <c r="B2681" s="223" t="s">
        <v>8059</v>
      </c>
      <c r="C2681" s="220"/>
      <c r="D2681" s="221"/>
      <c r="E2681" s="221"/>
      <c r="F2681" s="221"/>
    </row>
    <row r="2682" spans="1:6" ht="15">
      <c r="A2682" s="225" t="s">
        <v>4276</v>
      </c>
      <c r="B2682" s="223" t="s">
        <v>8060</v>
      </c>
      <c r="C2682" s="220"/>
      <c r="D2682" s="221"/>
      <c r="E2682" s="221"/>
      <c r="F2682" s="221"/>
    </row>
    <row r="2683" spans="1:6" ht="15">
      <c r="A2683" s="225" t="s">
        <v>4277</v>
      </c>
      <c r="B2683" s="223" t="s">
        <v>4278</v>
      </c>
      <c r="C2683" s="220" t="s">
        <v>6583</v>
      </c>
      <c r="D2683" s="221">
        <v>82.32</v>
      </c>
      <c r="E2683" s="221">
        <v>9.1</v>
      </c>
      <c r="F2683" s="221">
        <v>91.42</v>
      </c>
    </row>
    <row r="2684" spans="1:6" ht="15">
      <c r="A2684" s="225" t="s">
        <v>4279</v>
      </c>
      <c r="B2684" s="223" t="s">
        <v>4280</v>
      </c>
      <c r="C2684" s="220" t="s">
        <v>6583</v>
      </c>
      <c r="D2684" s="221">
        <v>131.16</v>
      </c>
      <c r="E2684" s="221">
        <v>9.1</v>
      </c>
      <c r="F2684" s="221">
        <v>140.26</v>
      </c>
    </row>
    <row r="2685" spans="1:6" ht="15">
      <c r="A2685" s="225" t="s">
        <v>4281</v>
      </c>
      <c r="B2685" s="223" t="s">
        <v>4282</v>
      </c>
      <c r="C2685" s="220" t="s">
        <v>6583</v>
      </c>
      <c r="D2685" s="221">
        <v>73.66</v>
      </c>
      <c r="E2685" s="221">
        <v>9.1</v>
      </c>
      <c r="F2685" s="221">
        <v>82.76</v>
      </c>
    </row>
    <row r="2686" spans="1:6" ht="15">
      <c r="A2686" s="225" t="s">
        <v>4283</v>
      </c>
      <c r="B2686" s="223" t="s">
        <v>4284</v>
      </c>
      <c r="C2686" s="220" t="s">
        <v>6583</v>
      </c>
      <c r="D2686" s="221">
        <v>49.93</v>
      </c>
      <c r="E2686" s="221">
        <v>9.1</v>
      </c>
      <c r="F2686" s="221">
        <v>59.03</v>
      </c>
    </row>
    <row r="2687" spans="1:6" ht="15">
      <c r="A2687" s="225" t="s">
        <v>4285</v>
      </c>
      <c r="B2687" s="223" t="s">
        <v>4286</v>
      </c>
      <c r="C2687" s="220" t="s">
        <v>6583</v>
      </c>
      <c r="D2687" s="221">
        <v>5.31</v>
      </c>
      <c r="E2687" s="221">
        <v>9.1</v>
      </c>
      <c r="F2687" s="221">
        <v>14.41</v>
      </c>
    </row>
    <row r="2688" spans="1:6" ht="15">
      <c r="A2688" s="225" t="s">
        <v>4287</v>
      </c>
      <c r="B2688" s="223" t="s">
        <v>4288</v>
      </c>
      <c r="C2688" s="220" t="s">
        <v>6583</v>
      </c>
      <c r="D2688" s="221">
        <v>10.76</v>
      </c>
      <c r="E2688" s="221">
        <v>9.1</v>
      </c>
      <c r="F2688" s="221">
        <v>19.86</v>
      </c>
    </row>
    <row r="2689" spans="1:6" ht="15">
      <c r="A2689" s="225" t="s">
        <v>4289</v>
      </c>
      <c r="B2689" s="223" t="s">
        <v>4290</v>
      </c>
      <c r="C2689" s="220" t="s">
        <v>6583</v>
      </c>
      <c r="D2689" s="221">
        <v>11.92</v>
      </c>
      <c r="E2689" s="221">
        <v>9.1</v>
      </c>
      <c r="F2689" s="221">
        <v>21.02</v>
      </c>
    </row>
    <row r="2690" spans="1:6" ht="15">
      <c r="A2690" s="225" t="s">
        <v>4291</v>
      </c>
      <c r="B2690" s="223" t="s">
        <v>4292</v>
      </c>
      <c r="C2690" s="220" t="s">
        <v>6583</v>
      </c>
      <c r="D2690" s="221">
        <v>15.18</v>
      </c>
      <c r="E2690" s="221">
        <v>9.1</v>
      </c>
      <c r="F2690" s="221">
        <v>24.28</v>
      </c>
    </row>
    <row r="2691" spans="1:6" ht="15">
      <c r="A2691" s="225" t="s">
        <v>4293</v>
      </c>
      <c r="B2691" s="223" t="s">
        <v>8061</v>
      </c>
      <c r="C2691" s="220"/>
      <c r="D2691" s="221"/>
      <c r="E2691" s="221"/>
      <c r="F2691" s="221"/>
    </row>
    <row r="2692" spans="1:6" ht="15">
      <c r="A2692" s="225" t="s">
        <v>4294</v>
      </c>
      <c r="B2692" s="223" t="s">
        <v>4295</v>
      </c>
      <c r="C2692" s="220" t="s">
        <v>6583</v>
      </c>
      <c r="D2692" s="221">
        <v>5.88</v>
      </c>
      <c r="E2692" s="221">
        <v>9.1</v>
      </c>
      <c r="F2692" s="221">
        <v>14.98</v>
      </c>
    </row>
    <row r="2693" spans="1:6" ht="15">
      <c r="A2693" s="225" t="s">
        <v>4296</v>
      </c>
      <c r="B2693" s="223" t="s">
        <v>4297</v>
      </c>
      <c r="C2693" s="220" t="s">
        <v>6583</v>
      </c>
      <c r="D2693" s="221">
        <v>15.75</v>
      </c>
      <c r="E2693" s="221">
        <v>9.1</v>
      </c>
      <c r="F2693" s="221">
        <v>24.85</v>
      </c>
    </row>
    <row r="2694" spans="1:6" ht="15">
      <c r="A2694" s="225" t="s">
        <v>4298</v>
      </c>
      <c r="B2694" s="223" t="s">
        <v>4299</v>
      </c>
      <c r="C2694" s="220" t="s">
        <v>6583</v>
      </c>
      <c r="D2694" s="221">
        <v>5.43</v>
      </c>
      <c r="E2694" s="221">
        <v>9.1</v>
      </c>
      <c r="F2694" s="221">
        <v>14.53</v>
      </c>
    </row>
    <row r="2695" spans="1:6" ht="15">
      <c r="A2695" s="225" t="s">
        <v>4300</v>
      </c>
      <c r="B2695" s="223" t="s">
        <v>4301</v>
      </c>
      <c r="C2695" s="220" t="s">
        <v>6583</v>
      </c>
      <c r="D2695" s="221">
        <v>8.15</v>
      </c>
      <c r="E2695" s="221">
        <v>9.1</v>
      </c>
      <c r="F2695" s="221">
        <v>17.25</v>
      </c>
    </row>
    <row r="2696" spans="1:6" ht="15">
      <c r="A2696" s="225" t="s">
        <v>4302</v>
      </c>
      <c r="B2696" s="223" t="s">
        <v>4303</v>
      </c>
      <c r="C2696" s="220" t="s">
        <v>6583</v>
      </c>
      <c r="D2696" s="221">
        <v>14</v>
      </c>
      <c r="E2696" s="221">
        <v>9.1</v>
      </c>
      <c r="F2696" s="221">
        <v>23.1</v>
      </c>
    </row>
    <row r="2697" spans="1:6" ht="15">
      <c r="A2697" s="225" t="s">
        <v>4304</v>
      </c>
      <c r="B2697" s="223" t="s">
        <v>4305</v>
      </c>
      <c r="C2697" s="220" t="s">
        <v>6583</v>
      </c>
      <c r="D2697" s="221">
        <v>16.42</v>
      </c>
      <c r="E2697" s="221">
        <v>9.1</v>
      </c>
      <c r="F2697" s="221">
        <v>25.52</v>
      </c>
    </row>
    <row r="2698" spans="1:6" ht="15">
      <c r="A2698" s="225" t="s">
        <v>4306</v>
      </c>
      <c r="B2698" s="223" t="s">
        <v>8062</v>
      </c>
      <c r="C2698" s="220"/>
      <c r="D2698" s="221"/>
      <c r="E2698" s="221"/>
      <c r="F2698" s="221"/>
    </row>
    <row r="2699" spans="1:6" ht="15">
      <c r="A2699" s="225" t="s">
        <v>4307</v>
      </c>
      <c r="B2699" s="223" t="s">
        <v>4308</v>
      </c>
      <c r="C2699" s="220" t="s">
        <v>6583</v>
      </c>
      <c r="D2699" s="221">
        <v>13.69</v>
      </c>
      <c r="E2699" s="221">
        <v>9.1</v>
      </c>
      <c r="F2699" s="221">
        <v>22.79</v>
      </c>
    </row>
    <row r="2700" spans="1:6" ht="15">
      <c r="A2700" s="225" t="s">
        <v>4309</v>
      </c>
      <c r="B2700" s="223" t="s">
        <v>4310</v>
      </c>
      <c r="C2700" s="220" t="s">
        <v>6583</v>
      </c>
      <c r="D2700" s="221">
        <v>14.97</v>
      </c>
      <c r="E2700" s="221">
        <v>9.1</v>
      </c>
      <c r="F2700" s="221">
        <v>24.07</v>
      </c>
    </row>
    <row r="2701" spans="1:6" ht="15">
      <c r="A2701" s="225" t="s">
        <v>4311</v>
      </c>
      <c r="B2701" s="223" t="s">
        <v>4312</v>
      </c>
      <c r="C2701" s="220" t="s">
        <v>6583</v>
      </c>
      <c r="D2701" s="221">
        <v>13.78</v>
      </c>
      <c r="E2701" s="221">
        <v>9.1</v>
      </c>
      <c r="F2701" s="221">
        <v>22.88</v>
      </c>
    </row>
    <row r="2702" spans="1:6" ht="15">
      <c r="A2702" s="225" t="s">
        <v>4313</v>
      </c>
      <c r="B2702" s="223" t="s">
        <v>4314</v>
      </c>
      <c r="C2702" s="220" t="s">
        <v>6583</v>
      </c>
      <c r="D2702" s="221">
        <v>19.99</v>
      </c>
      <c r="E2702" s="221">
        <v>9.1</v>
      </c>
      <c r="F2702" s="221">
        <v>29.09</v>
      </c>
    </row>
    <row r="2703" spans="1:6" ht="15">
      <c r="A2703" s="225" t="s">
        <v>4315</v>
      </c>
      <c r="B2703" s="223" t="s">
        <v>8063</v>
      </c>
      <c r="C2703" s="220"/>
      <c r="D2703" s="221"/>
      <c r="E2703" s="221"/>
      <c r="F2703" s="221"/>
    </row>
    <row r="2704" spans="1:6" ht="15">
      <c r="A2704" s="225" t="s">
        <v>4316</v>
      </c>
      <c r="B2704" s="223" t="s">
        <v>4317</v>
      </c>
      <c r="C2704" s="220" t="s">
        <v>6583</v>
      </c>
      <c r="D2704" s="221">
        <v>13.12</v>
      </c>
      <c r="E2704" s="221">
        <v>9.1</v>
      </c>
      <c r="F2704" s="221">
        <v>22.22</v>
      </c>
    </row>
    <row r="2705" spans="1:6" ht="15">
      <c r="A2705" s="225" t="s">
        <v>4318</v>
      </c>
      <c r="B2705" s="223" t="s">
        <v>4319</v>
      </c>
      <c r="C2705" s="220" t="s">
        <v>6583</v>
      </c>
      <c r="D2705" s="221">
        <v>13.14</v>
      </c>
      <c r="E2705" s="221">
        <v>9.1</v>
      </c>
      <c r="F2705" s="221">
        <v>22.24</v>
      </c>
    </row>
    <row r="2706" spans="1:6" ht="15">
      <c r="A2706" s="225" t="s">
        <v>4320</v>
      </c>
      <c r="B2706" s="223" t="s">
        <v>4321</v>
      </c>
      <c r="C2706" s="220" t="s">
        <v>6583</v>
      </c>
      <c r="D2706" s="221">
        <v>78.44</v>
      </c>
      <c r="E2706" s="221">
        <v>9.1</v>
      </c>
      <c r="F2706" s="221">
        <v>87.54</v>
      </c>
    </row>
    <row r="2707" spans="1:6" ht="15">
      <c r="A2707" s="225" t="s">
        <v>4322</v>
      </c>
      <c r="B2707" s="223" t="s">
        <v>4323</v>
      </c>
      <c r="C2707" s="220" t="s">
        <v>6583</v>
      </c>
      <c r="D2707" s="221">
        <v>189.25</v>
      </c>
      <c r="E2707" s="221">
        <v>10.92</v>
      </c>
      <c r="F2707" s="221">
        <v>200.17</v>
      </c>
    </row>
    <row r="2708" spans="1:6" ht="15">
      <c r="A2708" s="225" t="s">
        <v>4324</v>
      </c>
      <c r="B2708" s="223" t="s">
        <v>4325</v>
      </c>
      <c r="C2708" s="220" t="s">
        <v>7546</v>
      </c>
      <c r="D2708" s="221">
        <v>86.01</v>
      </c>
      <c r="E2708" s="221">
        <v>10.92</v>
      </c>
      <c r="F2708" s="221">
        <v>96.93</v>
      </c>
    </row>
    <row r="2709" spans="1:6" ht="15">
      <c r="A2709" s="225" t="s">
        <v>4326</v>
      </c>
      <c r="B2709" s="223" t="s">
        <v>4327</v>
      </c>
      <c r="C2709" s="220" t="s">
        <v>6583</v>
      </c>
      <c r="D2709" s="221">
        <v>17.62</v>
      </c>
      <c r="E2709" s="221">
        <v>9.1</v>
      </c>
      <c r="F2709" s="221">
        <v>26.72</v>
      </c>
    </row>
    <row r="2710" spans="1:6" ht="15">
      <c r="A2710" s="225" t="s">
        <v>4328</v>
      </c>
      <c r="B2710" s="223" t="s">
        <v>4329</v>
      </c>
      <c r="C2710" s="220" t="s">
        <v>6583</v>
      </c>
      <c r="D2710" s="221">
        <v>35.44</v>
      </c>
      <c r="E2710" s="221">
        <v>9.1</v>
      </c>
      <c r="F2710" s="221">
        <v>44.54</v>
      </c>
    </row>
    <row r="2711" spans="1:6" ht="15">
      <c r="A2711" s="225" t="s">
        <v>4330</v>
      </c>
      <c r="B2711" s="223" t="s">
        <v>8064</v>
      </c>
      <c r="C2711" s="220"/>
      <c r="D2711" s="221"/>
      <c r="E2711" s="221"/>
      <c r="F2711" s="221"/>
    </row>
    <row r="2712" spans="1:6" ht="15">
      <c r="A2712" s="225" t="s">
        <v>4331</v>
      </c>
      <c r="B2712" s="223" t="s">
        <v>4332</v>
      </c>
      <c r="C2712" s="220" t="s">
        <v>6583</v>
      </c>
      <c r="D2712" s="221">
        <v>40.72</v>
      </c>
      <c r="E2712" s="221">
        <v>9.1</v>
      </c>
      <c r="F2712" s="221">
        <v>49.82</v>
      </c>
    </row>
    <row r="2713" spans="1:6" ht="15">
      <c r="A2713" s="225" t="s">
        <v>4333</v>
      </c>
      <c r="B2713" s="223" t="s">
        <v>4334</v>
      </c>
      <c r="C2713" s="220" t="s">
        <v>6583</v>
      </c>
      <c r="D2713" s="221">
        <v>17.02</v>
      </c>
      <c r="E2713" s="221">
        <v>9.1</v>
      </c>
      <c r="F2713" s="221">
        <v>26.12</v>
      </c>
    </row>
    <row r="2714" spans="1:6" ht="15">
      <c r="A2714" s="225" t="s">
        <v>4335</v>
      </c>
      <c r="B2714" s="223" t="s">
        <v>4336</v>
      </c>
      <c r="C2714" s="220" t="s">
        <v>6583</v>
      </c>
      <c r="D2714" s="221">
        <v>77.94</v>
      </c>
      <c r="E2714" s="221">
        <v>9.1</v>
      </c>
      <c r="F2714" s="221">
        <v>87.04</v>
      </c>
    </row>
    <row r="2715" spans="1:6" ht="15">
      <c r="A2715" s="225" t="s">
        <v>4337</v>
      </c>
      <c r="B2715" s="223" t="s">
        <v>4338</v>
      </c>
      <c r="C2715" s="220" t="s">
        <v>6583</v>
      </c>
      <c r="D2715" s="221">
        <v>60.99</v>
      </c>
      <c r="E2715" s="221">
        <v>9.1</v>
      </c>
      <c r="F2715" s="221">
        <v>70.09</v>
      </c>
    </row>
    <row r="2716" spans="1:6" ht="15">
      <c r="A2716" s="225" t="s">
        <v>4339</v>
      </c>
      <c r="B2716" s="223" t="s">
        <v>4340</v>
      </c>
      <c r="C2716" s="220" t="s">
        <v>6583</v>
      </c>
      <c r="D2716" s="221">
        <v>128.12</v>
      </c>
      <c r="E2716" s="221">
        <v>9.1</v>
      </c>
      <c r="F2716" s="221">
        <v>137.22</v>
      </c>
    </row>
    <row r="2717" spans="1:6" ht="15">
      <c r="A2717" s="225" t="s">
        <v>4341</v>
      </c>
      <c r="B2717" s="223" t="s">
        <v>4342</v>
      </c>
      <c r="C2717" s="220" t="s">
        <v>6583</v>
      </c>
      <c r="D2717" s="221">
        <v>19.22</v>
      </c>
      <c r="E2717" s="221">
        <v>36.39</v>
      </c>
      <c r="F2717" s="221">
        <v>55.61</v>
      </c>
    </row>
    <row r="2718" spans="1:6" ht="15">
      <c r="A2718" s="225" t="s">
        <v>4343</v>
      </c>
      <c r="B2718" s="223" t="s">
        <v>4344</v>
      </c>
      <c r="C2718" s="220" t="s">
        <v>6583</v>
      </c>
      <c r="D2718" s="221">
        <v>21.73</v>
      </c>
      <c r="E2718" s="221">
        <v>3.64</v>
      </c>
      <c r="F2718" s="221">
        <v>25.37</v>
      </c>
    </row>
    <row r="2719" spans="1:6" ht="15">
      <c r="A2719" s="225" t="s">
        <v>4345</v>
      </c>
      <c r="B2719" s="223" t="s">
        <v>4346</v>
      </c>
      <c r="C2719" s="220" t="s">
        <v>6583</v>
      </c>
      <c r="D2719" s="221">
        <v>27.09</v>
      </c>
      <c r="E2719" s="221">
        <v>3.64</v>
      </c>
      <c r="F2719" s="221">
        <v>30.73</v>
      </c>
    </row>
    <row r="2720" spans="1:6" ht="15">
      <c r="A2720" s="225" t="s">
        <v>4347</v>
      </c>
      <c r="B2720" s="223" t="s">
        <v>4348</v>
      </c>
      <c r="C2720" s="220" t="s">
        <v>6583</v>
      </c>
      <c r="D2720" s="221">
        <v>16.23</v>
      </c>
      <c r="E2720" s="221">
        <v>3.64</v>
      </c>
      <c r="F2720" s="221">
        <v>19.87</v>
      </c>
    </row>
    <row r="2721" spans="1:6" ht="15">
      <c r="A2721" s="225" t="s">
        <v>4349</v>
      </c>
      <c r="B2721" s="223" t="s">
        <v>4350</v>
      </c>
      <c r="C2721" s="220" t="s">
        <v>6583</v>
      </c>
      <c r="D2721" s="221">
        <v>5.84</v>
      </c>
      <c r="E2721" s="221">
        <v>3.64</v>
      </c>
      <c r="F2721" s="221">
        <v>9.48</v>
      </c>
    </row>
    <row r="2722" spans="1:6" ht="15">
      <c r="A2722" s="225" t="s">
        <v>4351</v>
      </c>
      <c r="B2722" s="223" t="s">
        <v>4352</v>
      </c>
      <c r="C2722" s="220" t="s">
        <v>7546</v>
      </c>
      <c r="D2722" s="221">
        <v>15.4</v>
      </c>
      <c r="E2722" s="221">
        <v>14.56</v>
      </c>
      <c r="F2722" s="221">
        <v>29.96</v>
      </c>
    </row>
    <row r="2723" spans="1:6" ht="15">
      <c r="A2723" s="225" t="s">
        <v>4353</v>
      </c>
      <c r="B2723" s="223" t="s">
        <v>4354</v>
      </c>
      <c r="C2723" s="220" t="s">
        <v>6583</v>
      </c>
      <c r="D2723" s="221">
        <v>19.32</v>
      </c>
      <c r="E2723" s="221">
        <v>9.1</v>
      </c>
      <c r="F2723" s="221">
        <v>28.42</v>
      </c>
    </row>
    <row r="2724" spans="1:6" ht="15">
      <c r="A2724" s="225" t="s">
        <v>4355</v>
      </c>
      <c r="B2724" s="223" t="s">
        <v>7226</v>
      </c>
      <c r="C2724" s="220" t="s">
        <v>6583</v>
      </c>
      <c r="D2724" s="221">
        <v>228.43</v>
      </c>
      <c r="E2724" s="221">
        <v>18.2</v>
      </c>
      <c r="F2724" s="221">
        <v>246.63</v>
      </c>
    </row>
    <row r="2725" spans="1:6" ht="15">
      <c r="A2725" s="225" t="s">
        <v>4356</v>
      </c>
      <c r="B2725" s="223" t="s">
        <v>7227</v>
      </c>
      <c r="C2725" s="220" t="s">
        <v>6583</v>
      </c>
      <c r="D2725" s="221">
        <v>128.32</v>
      </c>
      <c r="E2725" s="221">
        <v>18.2</v>
      </c>
      <c r="F2725" s="221">
        <v>146.52</v>
      </c>
    </row>
    <row r="2726" spans="1:6" ht="15">
      <c r="A2726" s="225" t="s">
        <v>4357</v>
      </c>
      <c r="B2726" s="223" t="s">
        <v>7228</v>
      </c>
      <c r="C2726" s="220" t="s">
        <v>6583</v>
      </c>
      <c r="D2726" s="221">
        <v>153.52</v>
      </c>
      <c r="E2726" s="221">
        <v>18.2</v>
      </c>
      <c r="F2726" s="221">
        <v>171.72</v>
      </c>
    </row>
    <row r="2727" spans="1:6" ht="15">
      <c r="A2727" s="225" t="s">
        <v>4358</v>
      </c>
      <c r="B2727" s="223" t="s">
        <v>7229</v>
      </c>
      <c r="C2727" s="220" t="s">
        <v>6583</v>
      </c>
      <c r="D2727" s="221">
        <v>51.43</v>
      </c>
      <c r="E2727" s="221">
        <v>9.1</v>
      </c>
      <c r="F2727" s="221">
        <v>60.53</v>
      </c>
    </row>
    <row r="2728" spans="1:6" ht="15">
      <c r="A2728" s="225" t="s">
        <v>4359</v>
      </c>
      <c r="B2728" s="223" t="s">
        <v>4360</v>
      </c>
      <c r="C2728" s="220" t="s">
        <v>6583</v>
      </c>
      <c r="D2728" s="221">
        <v>3.69</v>
      </c>
      <c r="E2728" s="221">
        <v>7.27</v>
      </c>
      <c r="F2728" s="221">
        <v>10.96</v>
      </c>
    </row>
    <row r="2729" spans="1:6" ht="15">
      <c r="A2729" s="225" t="s">
        <v>4361</v>
      </c>
      <c r="B2729" s="223" t="s">
        <v>4362</v>
      </c>
      <c r="C2729" s="220" t="s">
        <v>6583</v>
      </c>
      <c r="D2729" s="221">
        <v>10.57</v>
      </c>
      <c r="E2729" s="221">
        <v>9.1</v>
      </c>
      <c r="F2729" s="221">
        <v>19.67</v>
      </c>
    </row>
    <row r="2730" spans="1:6" ht="15">
      <c r="A2730" s="225" t="s">
        <v>4363</v>
      </c>
      <c r="B2730" s="223" t="s">
        <v>7094</v>
      </c>
      <c r="C2730" s="220" t="s">
        <v>7546</v>
      </c>
      <c r="D2730" s="221">
        <v>17.18</v>
      </c>
      <c r="E2730" s="221">
        <v>18.2</v>
      </c>
      <c r="F2730" s="221">
        <v>35.38</v>
      </c>
    </row>
    <row r="2731" spans="1:6" ht="15">
      <c r="A2731" s="225" t="s">
        <v>4364</v>
      </c>
      <c r="B2731" s="223" t="s">
        <v>4365</v>
      </c>
      <c r="C2731" s="220" t="s">
        <v>6583</v>
      </c>
      <c r="D2731" s="221">
        <v>11.92</v>
      </c>
      <c r="E2731" s="221">
        <v>9.1</v>
      </c>
      <c r="F2731" s="221">
        <v>21.02</v>
      </c>
    </row>
    <row r="2732" spans="1:6" ht="15">
      <c r="A2732" s="225" t="s">
        <v>4366</v>
      </c>
      <c r="B2732" s="223" t="s">
        <v>6855</v>
      </c>
      <c r="C2732" s="220" t="s">
        <v>6583</v>
      </c>
      <c r="D2732" s="221">
        <v>36.74</v>
      </c>
      <c r="E2732" s="221">
        <v>7.27</v>
      </c>
      <c r="F2732" s="221">
        <v>44.01</v>
      </c>
    </row>
    <row r="2733" spans="1:6" ht="15">
      <c r="A2733" s="225" t="s">
        <v>4367</v>
      </c>
      <c r="B2733" s="223" t="s">
        <v>4368</v>
      </c>
      <c r="C2733" s="220" t="s">
        <v>6583</v>
      </c>
      <c r="D2733" s="221">
        <v>4.98</v>
      </c>
      <c r="E2733" s="221">
        <v>9.1</v>
      </c>
      <c r="F2733" s="221">
        <v>14.08</v>
      </c>
    </row>
    <row r="2734" spans="1:6" ht="15">
      <c r="A2734" s="225" t="s">
        <v>4369</v>
      </c>
      <c r="B2734" s="223" t="s">
        <v>4370</v>
      </c>
      <c r="C2734" s="220" t="s">
        <v>6583</v>
      </c>
      <c r="D2734" s="221">
        <v>50.71</v>
      </c>
      <c r="E2734" s="221">
        <v>1.82</v>
      </c>
      <c r="F2734" s="221">
        <v>52.53</v>
      </c>
    </row>
    <row r="2735" spans="1:6" ht="15">
      <c r="A2735" s="225" t="s">
        <v>4371</v>
      </c>
      <c r="B2735" s="223" t="s">
        <v>4372</v>
      </c>
      <c r="C2735" s="220" t="s">
        <v>6583</v>
      </c>
      <c r="D2735" s="221">
        <v>22.35</v>
      </c>
      <c r="E2735" s="221">
        <v>9.1</v>
      </c>
      <c r="F2735" s="221">
        <v>31.45</v>
      </c>
    </row>
    <row r="2736" spans="1:6" ht="15">
      <c r="A2736" s="225" t="s">
        <v>4373</v>
      </c>
      <c r="B2736" s="223" t="s">
        <v>4374</v>
      </c>
      <c r="C2736" s="220" t="s">
        <v>6583</v>
      </c>
      <c r="D2736" s="221">
        <v>39.39</v>
      </c>
      <c r="E2736" s="221">
        <v>9.1</v>
      </c>
      <c r="F2736" s="221">
        <v>48.49</v>
      </c>
    </row>
    <row r="2737" spans="1:6" ht="15">
      <c r="A2737" s="225" t="s">
        <v>4375</v>
      </c>
      <c r="B2737" s="223" t="s">
        <v>4376</v>
      </c>
      <c r="C2737" s="220" t="s">
        <v>6583</v>
      </c>
      <c r="D2737" s="221">
        <v>53.11</v>
      </c>
      <c r="E2737" s="221">
        <v>9.1</v>
      </c>
      <c r="F2737" s="221">
        <v>62.21</v>
      </c>
    </row>
    <row r="2738" spans="1:6" ht="15">
      <c r="A2738" s="225" t="s">
        <v>4377</v>
      </c>
      <c r="B2738" s="223" t="s">
        <v>7095</v>
      </c>
      <c r="C2738" s="220" t="s">
        <v>7546</v>
      </c>
      <c r="D2738" s="221">
        <v>188.79</v>
      </c>
      <c r="E2738" s="221">
        <v>18.2</v>
      </c>
      <c r="F2738" s="221">
        <v>206.99</v>
      </c>
    </row>
    <row r="2739" spans="1:6" ht="15">
      <c r="A2739" s="225" t="s">
        <v>4378</v>
      </c>
      <c r="B2739" s="223" t="s">
        <v>6856</v>
      </c>
      <c r="C2739" s="220" t="s">
        <v>6583</v>
      </c>
      <c r="D2739" s="221">
        <v>574.75</v>
      </c>
      <c r="E2739" s="221">
        <v>36.39</v>
      </c>
      <c r="F2739" s="221">
        <v>611.14</v>
      </c>
    </row>
    <row r="2740" spans="1:6" ht="15">
      <c r="A2740" s="225" t="s">
        <v>4379</v>
      </c>
      <c r="B2740" s="223" t="s">
        <v>6857</v>
      </c>
      <c r="C2740" s="220" t="s">
        <v>6583</v>
      </c>
      <c r="D2740" s="221">
        <v>401.71</v>
      </c>
      <c r="E2740" s="221">
        <v>36.39</v>
      </c>
      <c r="F2740" s="221">
        <v>438.1</v>
      </c>
    </row>
    <row r="2741" spans="1:6" ht="15">
      <c r="A2741" s="225" t="s">
        <v>4380</v>
      </c>
      <c r="B2741" s="223" t="s">
        <v>4381</v>
      </c>
      <c r="C2741" s="220" t="s">
        <v>6583</v>
      </c>
      <c r="D2741" s="221">
        <v>1.61</v>
      </c>
      <c r="E2741" s="221">
        <v>1.45</v>
      </c>
      <c r="F2741" s="221">
        <v>3.06</v>
      </c>
    </row>
    <row r="2742" spans="1:6" ht="15">
      <c r="A2742" s="225" t="s">
        <v>4382</v>
      </c>
      <c r="B2742" s="223" t="s">
        <v>4383</v>
      </c>
      <c r="C2742" s="220" t="s">
        <v>6583</v>
      </c>
      <c r="D2742" s="221">
        <v>6.53</v>
      </c>
      <c r="E2742" s="221">
        <v>9.1</v>
      </c>
      <c r="F2742" s="221">
        <v>15.63</v>
      </c>
    </row>
    <row r="2743" spans="1:6" ht="15">
      <c r="A2743" s="225" t="s">
        <v>4384</v>
      </c>
      <c r="B2743" s="223" t="s">
        <v>7096</v>
      </c>
      <c r="C2743" s="220" t="s">
        <v>7546</v>
      </c>
      <c r="D2743" s="221">
        <v>10.31</v>
      </c>
      <c r="E2743" s="221">
        <v>18.2</v>
      </c>
      <c r="F2743" s="221">
        <v>28.51</v>
      </c>
    </row>
    <row r="2744" spans="1:6" ht="15">
      <c r="A2744" s="225" t="s">
        <v>4385</v>
      </c>
      <c r="B2744" s="223" t="s">
        <v>4386</v>
      </c>
      <c r="C2744" s="220" t="s">
        <v>6583</v>
      </c>
      <c r="D2744" s="221">
        <v>17.82</v>
      </c>
      <c r="E2744" s="221">
        <v>3.64</v>
      </c>
      <c r="F2744" s="221">
        <v>21.46</v>
      </c>
    </row>
    <row r="2745" spans="1:6" ht="15">
      <c r="A2745" s="225" t="s">
        <v>4387</v>
      </c>
      <c r="B2745" s="223" t="s">
        <v>7373</v>
      </c>
      <c r="C2745" s="220" t="s">
        <v>6583</v>
      </c>
      <c r="D2745" s="221">
        <v>6.54</v>
      </c>
      <c r="E2745" s="221">
        <v>9.1</v>
      </c>
      <c r="F2745" s="221">
        <v>15.64</v>
      </c>
    </row>
    <row r="2746" spans="1:6" ht="15">
      <c r="A2746" s="225" t="s">
        <v>4388</v>
      </c>
      <c r="B2746" s="223" t="s">
        <v>6858</v>
      </c>
      <c r="C2746" s="220" t="s">
        <v>6583</v>
      </c>
      <c r="D2746" s="221">
        <v>5.25</v>
      </c>
      <c r="E2746" s="221">
        <v>9.1</v>
      </c>
      <c r="F2746" s="221">
        <v>14.35</v>
      </c>
    </row>
    <row r="2747" spans="1:6" ht="15">
      <c r="A2747" s="225" t="s">
        <v>4389</v>
      </c>
      <c r="B2747" s="223" t="s">
        <v>4390</v>
      </c>
      <c r="C2747" s="220" t="s">
        <v>7546</v>
      </c>
      <c r="D2747" s="221">
        <v>64.14</v>
      </c>
      <c r="E2747" s="221">
        <v>9.1</v>
      </c>
      <c r="F2747" s="221">
        <v>73.24</v>
      </c>
    </row>
    <row r="2748" spans="1:6" ht="15">
      <c r="A2748" s="225" t="s">
        <v>4391</v>
      </c>
      <c r="B2748" s="223" t="s">
        <v>6859</v>
      </c>
      <c r="C2748" s="220" t="s">
        <v>6583</v>
      </c>
      <c r="D2748" s="221">
        <v>58.06</v>
      </c>
      <c r="E2748" s="221">
        <v>9.1</v>
      </c>
      <c r="F2748" s="221">
        <v>67.16</v>
      </c>
    </row>
    <row r="2749" spans="1:6" ht="15">
      <c r="A2749" s="225" t="s">
        <v>4392</v>
      </c>
      <c r="B2749" s="223" t="s">
        <v>6860</v>
      </c>
      <c r="C2749" s="220" t="s">
        <v>6583</v>
      </c>
      <c r="D2749" s="221">
        <v>67.45</v>
      </c>
      <c r="E2749" s="221">
        <v>9.1</v>
      </c>
      <c r="F2749" s="221">
        <v>76.55</v>
      </c>
    </row>
    <row r="2750" spans="1:6" ht="15">
      <c r="A2750" s="225" t="s">
        <v>4393</v>
      </c>
      <c r="B2750" s="223" t="s">
        <v>4394</v>
      </c>
      <c r="C2750" s="220" t="s">
        <v>6583</v>
      </c>
      <c r="D2750" s="221">
        <v>5.85</v>
      </c>
      <c r="E2750" s="221">
        <v>9.1</v>
      </c>
      <c r="F2750" s="221">
        <v>14.95</v>
      </c>
    </row>
    <row r="2751" spans="1:6" ht="15">
      <c r="A2751" s="225" t="s">
        <v>4395</v>
      </c>
      <c r="B2751" s="223" t="s">
        <v>4396</v>
      </c>
      <c r="C2751" s="220" t="s">
        <v>6583</v>
      </c>
      <c r="D2751" s="221">
        <v>8.3</v>
      </c>
      <c r="E2751" s="221">
        <v>9.1</v>
      </c>
      <c r="F2751" s="221">
        <v>17.4</v>
      </c>
    </row>
    <row r="2752" spans="1:6" ht="15">
      <c r="A2752" s="225" t="s">
        <v>4397</v>
      </c>
      <c r="B2752" s="223" t="s">
        <v>4398</v>
      </c>
      <c r="C2752" s="220" t="s">
        <v>6583</v>
      </c>
      <c r="D2752" s="221">
        <v>12.09</v>
      </c>
      <c r="E2752" s="221">
        <v>9.1</v>
      </c>
      <c r="F2752" s="221">
        <v>21.19</v>
      </c>
    </row>
    <row r="2753" spans="1:6" ht="15">
      <c r="A2753" s="225" t="s">
        <v>4399</v>
      </c>
      <c r="B2753" s="223" t="s">
        <v>4400</v>
      </c>
      <c r="C2753" s="220" t="s">
        <v>6583</v>
      </c>
      <c r="D2753" s="221">
        <v>19.37</v>
      </c>
      <c r="E2753" s="221">
        <v>9.1</v>
      </c>
      <c r="F2753" s="221">
        <v>28.47</v>
      </c>
    </row>
    <row r="2754" spans="1:6" ht="15">
      <c r="A2754" s="225" t="s">
        <v>4401</v>
      </c>
      <c r="B2754" s="223" t="s">
        <v>6861</v>
      </c>
      <c r="C2754" s="220" t="s">
        <v>6583</v>
      </c>
      <c r="D2754" s="221">
        <v>90.39</v>
      </c>
      <c r="E2754" s="221">
        <v>9.1</v>
      </c>
      <c r="F2754" s="221">
        <v>99.49</v>
      </c>
    </row>
    <row r="2755" spans="1:6" ht="15">
      <c r="A2755" s="225" t="s">
        <v>4402</v>
      </c>
      <c r="B2755" s="223" t="s">
        <v>4403</v>
      </c>
      <c r="C2755" s="220" t="s">
        <v>7543</v>
      </c>
      <c r="D2755" s="221">
        <v>205.7</v>
      </c>
      <c r="E2755" s="221">
        <v>3.63</v>
      </c>
      <c r="F2755" s="221">
        <v>209.33</v>
      </c>
    </row>
    <row r="2756" spans="1:6" ht="15">
      <c r="A2756" s="225" t="s">
        <v>4404</v>
      </c>
      <c r="B2756" s="223" t="s">
        <v>8065</v>
      </c>
      <c r="C2756" s="220"/>
      <c r="D2756" s="221"/>
      <c r="E2756" s="221"/>
      <c r="F2756" s="221"/>
    </row>
    <row r="2757" spans="1:6" ht="15">
      <c r="A2757" s="225" t="s">
        <v>4405</v>
      </c>
      <c r="B2757" s="223" t="s">
        <v>4406</v>
      </c>
      <c r="C2757" s="220" t="s">
        <v>6583</v>
      </c>
      <c r="D2757" s="221">
        <v>8.63</v>
      </c>
      <c r="E2757" s="221">
        <v>18.2</v>
      </c>
      <c r="F2757" s="221">
        <v>26.83</v>
      </c>
    </row>
    <row r="2758" spans="1:6" ht="15">
      <c r="A2758" s="225" t="s">
        <v>4407</v>
      </c>
      <c r="B2758" s="223" t="s">
        <v>4408</v>
      </c>
      <c r="C2758" s="220" t="s">
        <v>6583</v>
      </c>
      <c r="D2758" s="221">
        <v>17.3</v>
      </c>
      <c r="E2758" s="221">
        <v>18.2</v>
      </c>
      <c r="F2758" s="221">
        <v>35.5</v>
      </c>
    </row>
    <row r="2759" spans="1:6" ht="27.75">
      <c r="A2759" s="225" t="s">
        <v>4409</v>
      </c>
      <c r="B2759" s="223" t="s">
        <v>4410</v>
      </c>
      <c r="C2759" s="220" t="s">
        <v>6583</v>
      </c>
      <c r="D2759" s="221">
        <v>17.31</v>
      </c>
      <c r="E2759" s="221">
        <v>18.2</v>
      </c>
      <c r="F2759" s="221">
        <v>35.51</v>
      </c>
    </row>
    <row r="2760" spans="1:6" ht="27.75">
      <c r="A2760" s="225" t="s">
        <v>4411</v>
      </c>
      <c r="B2760" s="223" t="s">
        <v>4412</v>
      </c>
      <c r="C2760" s="220" t="s">
        <v>6583</v>
      </c>
      <c r="D2760" s="221">
        <v>30.93</v>
      </c>
      <c r="E2760" s="221">
        <v>18.2</v>
      </c>
      <c r="F2760" s="221">
        <v>49.13</v>
      </c>
    </row>
    <row r="2761" spans="1:6" ht="27.75">
      <c r="A2761" s="225" t="s">
        <v>4413</v>
      </c>
      <c r="B2761" s="223" t="s">
        <v>4414</v>
      </c>
      <c r="C2761" s="220" t="s">
        <v>6583</v>
      </c>
      <c r="D2761" s="221">
        <v>8.81</v>
      </c>
      <c r="E2761" s="221">
        <v>18.2</v>
      </c>
      <c r="F2761" s="221">
        <v>27.01</v>
      </c>
    </row>
    <row r="2762" spans="1:6" ht="15">
      <c r="A2762" s="225" t="s">
        <v>4415</v>
      </c>
      <c r="B2762" s="223" t="s">
        <v>4416</v>
      </c>
      <c r="C2762" s="220" t="s">
        <v>6583</v>
      </c>
      <c r="D2762" s="221">
        <v>17.17</v>
      </c>
      <c r="E2762" s="221">
        <v>18.2</v>
      </c>
      <c r="F2762" s="221">
        <v>35.37</v>
      </c>
    </row>
    <row r="2763" spans="1:6" ht="15">
      <c r="A2763" s="225" t="s">
        <v>4417</v>
      </c>
      <c r="B2763" s="223" t="s">
        <v>4418</v>
      </c>
      <c r="C2763" s="220" t="s">
        <v>6583</v>
      </c>
      <c r="D2763" s="221">
        <v>8.63</v>
      </c>
      <c r="E2763" s="221">
        <v>18.2</v>
      </c>
      <c r="F2763" s="221">
        <v>26.83</v>
      </c>
    </row>
    <row r="2764" spans="1:6" ht="27.75">
      <c r="A2764" s="225" t="s">
        <v>4419</v>
      </c>
      <c r="B2764" s="223" t="s">
        <v>6862</v>
      </c>
      <c r="C2764" s="220" t="s">
        <v>6583</v>
      </c>
      <c r="D2764" s="221">
        <v>30.97</v>
      </c>
      <c r="E2764" s="221">
        <v>18.2</v>
      </c>
      <c r="F2764" s="221">
        <v>49.17</v>
      </c>
    </row>
    <row r="2765" spans="1:6" ht="15">
      <c r="A2765" s="225" t="s">
        <v>4420</v>
      </c>
      <c r="B2765" s="223" t="s">
        <v>6863</v>
      </c>
      <c r="C2765" s="220" t="s">
        <v>6583</v>
      </c>
      <c r="D2765" s="221">
        <v>17.27</v>
      </c>
      <c r="E2765" s="221">
        <v>18.2</v>
      </c>
      <c r="F2765" s="221">
        <v>35.47</v>
      </c>
    </row>
    <row r="2766" spans="1:6" ht="27.75">
      <c r="A2766" s="225" t="s">
        <v>4421</v>
      </c>
      <c r="B2766" s="223" t="s">
        <v>6864</v>
      </c>
      <c r="C2766" s="220" t="s">
        <v>6583</v>
      </c>
      <c r="D2766" s="221">
        <v>30.85</v>
      </c>
      <c r="E2766" s="221">
        <v>18.2</v>
      </c>
      <c r="F2766" s="221">
        <v>49.05</v>
      </c>
    </row>
    <row r="2767" spans="1:6" ht="27.75">
      <c r="A2767" s="225" t="s">
        <v>4422</v>
      </c>
      <c r="B2767" s="223" t="s">
        <v>6865</v>
      </c>
      <c r="C2767" s="220" t="s">
        <v>6583</v>
      </c>
      <c r="D2767" s="221">
        <v>17.75</v>
      </c>
      <c r="E2767" s="221">
        <v>18.2</v>
      </c>
      <c r="F2767" s="221">
        <v>35.95</v>
      </c>
    </row>
    <row r="2768" spans="1:6" ht="15">
      <c r="A2768" s="225" t="s">
        <v>4423</v>
      </c>
      <c r="B2768" s="223" t="s">
        <v>6866</v>
      </c>
      <c r="C2768" s="220" t="s">
        <v>6583</v>
      </c>
      <c r="D2768" s="221">
        <v>16.62</v>
      </c>
      <c r="E2768" s="221">
        <v>18.2</v>
      </c>
      <c r="F2768" s="221">
        <v>34.82</v>
      </c>
    </row>
    <row r="2769" spans="1:6" ht="27.75">
      <c r="A2769" s="225" t="s">
        <v>4424</v>
      </c>
      <c r="B2769" s="223" t="s">
        <v>6867</v>
      </c>
      <c r="C2769" s="220" t="s">
        <v>6583</v>
      </c>
      <c r="D2769" s="221">
        <v>17.25</v>
      </c>
      <c r="E2769" s="221">
        <v>18.2</v>
      </c>
      <c r="F2769" s="221">
        <v>35.45</v>
      </c>
    </row>
    <row r="2770" spans="1:6" ht="27.75">
      <c r="A2770" s="225" t="s">
        <v>4425</v>
      </c>
      <c r="B2770" s="223" t="s">
        <v>6868</v>
      </c>
      <c r="C2770" s="220" t="s">
        <v>6583</v>
      </c>
      <c r="D2770" s="221">
        <v>8.8</v>
      </c>
      <c r="E2770" s="221">
        <v>18.2</v>
      </c>
      <c r="F2770" s="221">
        <v>27</v>
      </c>
    </row>
    <row r="2771" spans="1:6" ht="27.75">
      <c r="A2771" s="225" t="s">
        <v>4426</v>
      </c>
      <c r="B2771" s="223" t="s">
        <v>6869</v>
      </c>
      <c r="C2771" s="220" t="s">
        <v>6583</v>
      </c>
      <c r="D2771" s="221">
        <v>18.91</v>
      </c>
      <c r="E2771" s="221">
        <v>18.2</v>
      </c>
      <c r="F2771" s="221">
        <v>37.11</v>
      </c>
    </row>
    <row r="2772" spans="1:6" ht="27.75">
      <c r="A2772" s="225" t="s">
        <v>4427</v>
      </c>
      <c r="B2772" s="223" t="s">
        <v>6870</v>
      </c>
      <c r="C2772" s="220" t="s">
        <v>6583</v>
      </c>
      <c r="D2772" s="221">
        <v>17.11</v>
      </c>
      <c r="E2772" s="221">
        <v>18.2</v>
      </c>
      <c r="F2772" s="221">
        <v>35.31</v>
      </c>
    </row>
    <row r="2773" spans="1:6" ht="27.75">
      <c r="A2773" s="225" t="s">
        <v>4428</v>
      </c>
      <c r="B2773" s="223" t="s">
        <v>6871</v>
      </c>
      <c r="C2773" s="220" t="s">
        <v>6583</v>
      </c>
      <c r="D2773" s="221">
        <v>17.13</v>
      </c>
      <c r="E2773" s="221">
        <v>18.2</v>
      </c>
      <c r="F2773" s="221">
        <v>35.33</v>
      </c>
    </row>
    <row r="2774" spans="1:6" ht="27.75">
      <c r="A2774" s="225" t="s">
        <v>4429</v>
      </c>
      <c r="B2774" s="223" t="s">
        <v>4430</v>
      </c>
      <c r="C2774" s="220" t="s">
        <v>6583</v>
      </c>
      <c r="D2774" s="221">
        <v>8.57</v>
      </c>
      <c r="E2774" s="221">
        <v>18.2</v>
      </c>
      <c r="F2774" s="221">
        <v>26.77</v>
      </c>
    </row>
    <row r="2775" spans="1:6" ht="15">
      <c r="A2775" s="225" t="s">
        <v>4431</v>
      </c>
      <c r="B2775" s="223" t="s">
        <v>4432</v>
      </c>
      <c r="C2775" s="220" t="s">
        <v>6583</v>
      </c>
      <c r="D2775" s="221">
        <v>9.1</v>
      </c>
      <c r="E2775" s="221">
        <v>18.2</v>
      </c>
      <c r="F2775" s="221">
        <v>27.3</v>
      </c>
    </row>
    <row r="2776" spans="1:6" ht="15">
      <c r="A2776" s="225" t="s">
        <v>4433</v>
      </c>
      <c r="B2776" s="223" t="s">
        <v>4434</v>
      </c>
      <c r="C2776" s="220" t="s">
        <v>6583</v>
      </c>
      <c r="D2776" s="221">
        <v>17.37</v>
      </c>
      <c r="E2776" s="221">
        <v>18.2</v>
      </c>
      <c r="F2776" s="221">
        <v>35.57</v>
      </c>
    </row>
    <row r="2777" spans="1:6" ht="15">
      <c r="A2777" s="225" t="s">
        <v>4435</v>
      </c>
      <c r="B2777" s="223" t="s">
        <v>8066</v>
      </c>
      <c r="C2777" s="220"/>
      <c r="D2777" s="221"/>
      <c r="E2777" s="221"/>
      <c r="F2777" s="221"/>
    </row>
    <row r="2778" spans="1:6" ht="15">
      <c r="A2778" s="225" t="s">
        <v>4436</v>
      </c>
      <c r="B2778" s="223" t="s">
        <v>8067</v>
      </c>
      <c r="C2778" s="220"/>
      <c r="D2778" s="221"/>
      <c r="E2778" s="221"/>
      <c r="F2778" s="221"/>
    </row>
    <row r="2779" spans="1:6" ht="27.75">
      <c r="A2779" s="225" t="s">
        <v>7374</v>
      </c>
      <c r="B2779" s="223" t="s">
        <v>7375</v>
      </c>
      <c r="C2779" s="220" t="s">
        <v>6583</v>
      </c>
      <c r="D2779" s="221">
        <v>1246.13</v>
      </c>
      <c r="E2779" s="221">
        <v>50.91</v>
      </c>
      <c r="F2779" s="221">
        <v>1297.04</v>
      </c>
    </row>
    <row r="2780" spans="1:6" ht="27.75">
      <c r="A2780" s="225" t="s">
        <v>7376</v>
      </c>
      <c r="B2780" s="223" t="s">
        <v>7377</v>
      </c>
      <c r="C2780" s="220" t="s">
        <v>6583</v>
      </c>
      <c r="D2780" s="221">
        <v>1460.65</v>
      </c>
      <c r="E2780" s="221">
        <v>50.91</v>
      </c>
      <c r="F2780" s="221">
        <v>1511.56</v>
      </c>
    </row>
    <row r="2781" spans="1:6" ht="15">
      <c r="A2781" s="225" t="s">
        <v>4437</v>
      </c>
      <c r="B2781" s="223" t="s">
        <v>8068</v>
      </c>
      <c r="C2781" s="220"/>
      <c r="D2781" s="221"/>
      <c r="E2781" s="221"/>
      <c r="F2781" s="221"/>
    </row>
    <row r="2782" spans="1:6" ht="15">
      <c r="A2782" s="225" t="s">
        <v>4438</v>
      </c>
      <c r="B2782" s="223" t="s">
        <v>4439</v>
      </c>
      <c r="C2782" s="220" t="s">
        <v>6583</v>
      </c>
      <c r="D2782" s="221">
        <v>9.39</v>
      </c>
      <c r="E2782" s="221">
        <v>18.2</v>
      </c>
      <c r="F2782" s="221">
        <v>27.59</v>
      </c>
    </row>
    <row r="2783" spans="1:6" ht="15">
      <c r="A2783" s="225" t="s">
        <v>4440</v>
      </c>
      <c r="B2783" s="223" t="s">
        <v>7097</v>
      </c>
      <c r="C2783" s="220" t="s">
        <v>6583</v>
      </c>
      <c r="D2783" s="221">
        <v>657.4</v>
      </c>
      <c r="E2783" s="221">
        <v>34.57</v>
      </c>
      <c r="F2783" s="221">
        <v>691.97</v>
      </c>
    </row>
    <row r="2784" spans="1:6" ht="15">
      <c r="A2784" s="225" t="s">
        <v>4441</v>
      </c>
      <c r="B2784" s="223" t="s">
        <v>7098</v>
      </c>
      <c r="C2784" s="220" t="s">
        <v>6583</v>
      </c>
      <c r="D2784" s="221">
        <v>414.68</v>
      </c>
      <c r="E2784" s="221">
        <v>29.14</v>
      </c>
      <c r="F2784" s="221">
        <v>443.82</v>
      </c>
    </row>
    <row r="2785" spans="1:6" ht="15">
      <c r="A2785" s="225" t="s">
        <v>4442</v>
      </c>
      <c r="B2785" s="223" t="s">
        <v>4443</v>
      </c>
      <c r="C2785" s="220" t="s">
        <v>6583</v>
      </c>
      <c r="D2785" s="221">
        <v>161.97</v>
      </c>
      <c r="E2785" s="221">
        <v>18.2</v>
      </c>
      <c r="F2785" s="221">
        <v>180.17</v>
      </c>
    </row>
    <row r="2786" spans="1:6" ht="15">
      <c r="A2786" s="225" t="s">
        <v>8069</v>
      </c>
      <c r="B2786" s="223" t="s">
        <v>8070</v>
      </c>
      <c r="C2786" s="220" t="s">
        <v>6583</v>
      </c>
      <c r="D2786" s="221">
        <v>10.9</v>
      </c>
      <c r="E2786" s="221">
        <v>21.83</v>
      </c>
      <c r="F2786" s="221">
        <v>32.73</v>
      </c>
    </row>
    <row r="2787" spans="1:6" ht="15">
      <c r="A2787" s="225" t="s">
        <v>4444</v>
      </c>
      <c r="B2787" s="223" t="s">
        <v>7099</v>
      </c>
      <c r="C2787" s="220" t="s">
        <v>6583</v>
      </c>
      <c r="D2787" s="221">
        <v>77.76</v>
      </c>
      <c r="E2787" s="221">
        <v>29.14</v>
      </c>
      <c r="F2787" s="221">
        <v>106.9</v>
      </c>
    </row>
    <row r="2788" spans="1:6" ht="27.75">
      <c r="A2788" s="225" t="s">
        <v>4445</v>
      </c>
      <c r="B2788" s="223" t="s">
        <v>4446</v>
      </c>
      <c r="C2788" s="220" t="s">
        <v>6583</v>
      </c>
      <c r="D2788" s="221">
        <v>2119.75</v>
      </c>
      <c r="E2788" s="221">
        <v>72.78</v>
      </c>
      <c r="F2788" s="221">
        <v>2192.53</v>
      </c>
    </row>
    <row r="2789" spans="1:6" ht="15">
      <c r="A2789" s="225" t="s">
        <v>4447</v>
      </c>
      <c r="B2789" s="223" t="s">
        <v>7100</v>
      </c>
      <c r="C2789" s="220" t="s">
        <v>6583</v>
      </c>
      <c r="D2789" s="221">
        <v>449.92</v>
      </c>
      <c r="E2789" s="221">
        <v>29.14</v>
      </c>
      <c r="F2789" s="221">
        <v>479.06</v>
      </c>
    </row>
    <row r="2790" spans="1:6" ht="15">
      <c r="A2790" s="225" t="s">
        <v>4448</v>
      </c>
      <c r="B2790" s="223" t="s">
        <v>7378</v>
      </c>
      <c r="C2790" s="220" t="s">
        <v>6583</v>
      </c>
      <c r="D2790" s="221">
        <v>143.55</v>
      </c>
      <c r="E2790" s="221">
        <v>29.14</v>
      </c>
      <c r="F2790" s="221">
        <v>172.69</v>
      </c>
    </row>
    <row r="2791" spans="1:6" ht="15">
      <c r="A2791" s="225" t="s">
        <v>4449</v>
      </c>
      <c r="B2791" s="223" t="s">
        <v>8071</v>
      </c>
      <c r="C2791" s="220"/>
      <c r="D2791" s="221"/>
      <c r="E2791" s="221"/>
      <c r="F2791" s="221"/>
    </row>
    <row r="2792" spans="1:6" ht="15">
      <c r="A2792" s="225" t="s">
        <v>4450</v>
      </c>
      <c r="B2792" s="223" t="s">
        <v>4451</v>
      </c>
      <c r="C2792" s="220" t="s">
        <v>6583</v>
      </c>
      <c r="D2792" s="221">
        <v>16316.08</v>
      </c>
      <c r="E2792" s="221">
        <v>145.56</v>
      </c>
      <c r="F2792" s="221">
        <v>16461.64</v>
      </c>
    </row>
    <row r="2793" spans="1:6" ht="15">
      <c r="A2793" s="225" t="s">
        <v>4452</v>
      </c>
      <c r="B2793" s="223" t="s">
        <v>4453</v>
      </c>
      <c r="C2793" s="220" t="s">
        <v>6583</v>
      </c>
      <c r="D2793" s="221">
        <v>13480.09</v>
      </c>
      <c r="E2793" s="221">
        <v>163.76</v>
      </c>
      <c r="F2793" s="221">
        <v>13643.85</v>
      </c>
    </row>
    <row r="2794" spans="1:6" ht="15">
      <c r="A2794" s="225" t="s">
        <v>7230</v>
      </c>
      <c r="B2794" s="223" t="s">
        <v>7231</v>
      </c>
      <c r="C2794" s="220" t="s">
        <v>6583</v>
      </c>
      <c r="D2794" s="221">
        <v>508.54</v>
      </c>
      <c r="E2794" s="221">
        <v>181.95</v>
      </c>
      <c r="F2794" s="221">
        <v>690.49</v>
      </c>
    </row>
    <row r="2795" spans="1:6" ht="27.75">
      <c r="A2795" s="225" t="s">
        <v>4454</v>
      </c>
      <c r="B2795" s="223" t="s">
        <v>4455</v>
      </c>
      <c r="C2795" s="220" t="s">
        <v>7553</v>
      </c>
      <c r="D2795" s="221">
        <v>11712.82</v>
      </c>
      <c r="E2795" s="221">
        <v>3840.48</v>
      </c>
      <c r="F2795" s="221">
        <v>15553.3</v>
      </c>
    </row>
    <row r="2796" spans="1:6" ht="27.75">
      <c r="A2796" s="225" t="s">
        <v>4456</v>
      </c>
      <c r="B2796" s="223" t="s">
        <v>4457</v>
      </c>
      <c r="C2796" s="220" t="s">
        <v>7553</v>
      </c>
      <c r="D2796" s="221">
        <v>24143.47</v>
      </c>
      <c r="E2796" s="221">
        <v>4320.54</v>
      </c>
      <c r="F2796" s="221">
        <v>28464.01</v>
      </c>
    </row>
    <row r="2797" spans="1:6" ht="27.75">
      <c r="A2797" s="225" t="s">
        <v>4458</v>
      </c>
      <c r="B2797" s="223" t="s">
        <v>4459</v>
      </c>
      <c r="C2797" s="220" t="s">
        <v>7553</v>
      </c>
      <c r="D2797" s="221">
        <v>27306.48</v>
      </c>
      <c r="E2797" s="221">
        <v>5080.73</v>
      </c>
      <c r="F2797" s="221">
        <v>32387.21</v>
      </c>
    </row>
    <row r="2798" spans="1:6" ht="15">
      <c r="A2798" s="225" t="s">
        <v>4460</v>
      </c>
      <c r="B2798" s="223" t="s">
        <v>7101</v>
      </c>
      <c r="C2798" s="220" t="s">
        <v>6583</v>
      </c>
      <c r="D2798" s="221">
        <v>1084.19</v>
      </c>
      <c r="E2798" s="221">
        <v>37.87</v>
      </c>
      <c r="F2798" s="221">
        <v>1122.06</v>
      </c>
    </row>
    <row r="2799" spans="1:6" ht="15">
      <c r="A2799" s="225" t="s">
        <v>4461</v>
      </c>
      <c r="B2799" s="223" t="s">
        <v>7102</v>
      </c>
      <c r="C2799" s="220" t="s">
        <v>6583</v>
      </c>
      <c r="D2799" s="221">
        <v>1578.94</v>
      </c>
      <c r="E2799" s="221">
        <v>47.33</v>
      </c>
      <c r="F2799" s="221">
        <v>1626.27</v>
      </c>
    </row>
    <row r="2800" spans="1:6" ht="15">
      <c r="A2800" s="225" t="s">
        <v>4462</v>
      </c>
      <c r="B2800" s="223" t="s">
        <v>4463</v>
      </c>
      <c r="C2800" s="220" t="s">
        <v>6583</v>
      </c>
      <c r="D2800" s="221">
        <v>2757.98</v>
      </c>
      <c r="E2800" s="221">
        <v>50.91</v>
      </c>
      <c r="F2800" s="221">
        <v>2808.89</v>
      </c>
    </row>
    <row r="2801" spans="1:6" ht="15">
      <c r="A2801" s="225" t="s">
        <v>4464</v>
      </c>
      <c r="B2801" s="223" t="s">
        <v>8072</v>
      </c>
      <c r="C2801" s="220"/>
      <c r="D2801" s="221"/>
      <c r="E2801" s="221"/>
      <c r="F2801" s="221"/>
    </row>
    <row r="2802" spans="1:6" ht="15">
      <c r="A2802" s="225" t="s">
        <v>4465</v>
      </c>
      <c r="B2802" s="223" t="s">
        <v>4466</v>
      </c>
      <c r="C2802" s="220" t="s">
        <v>6583</v>
      </c>
      <c r="D2802" s="221">
        <v>204.14</v>
      </c>
      <c r="E2802" s="221">
        <v>29.14</v>
      </c>
      <c r="F2802" s="221">
        <v>233.28</v>
      </c>
    </row>
    <row r="2803" spans="1:6" ht="15">
      <c r="A2803" s="225" t="s">
        <v>4467</v>
      </c>
      <c r="B2803" s="223" t="s">
        <v>8073</v>
      </c>
      <c r="C2803" s="220"/>
      <c r="D2803" s="221"/>
      <c r="E2803" s="221"/>
      <c r="F2803" s="221"/>
    </row>
    <row r="2804" spans="1:6" ht="15">
      <c r="A2804" s="225" t="s">
        <v>4468</v>
      </c>
      <c r="B2804" s="223" t="s">
        <v>7103</v>
      </c>
      <c r="C2804" s="220" t="s">
        <v>6583</v>
      </c>
      <c r="D2804" s="221">
        <v>378.91</v>
      </c>
      <c r="E2804" s="221">
        <v>36.39</v>
      </c>
      <c r="F2804" s="221">
        <v>415.3</v>
      </c>
    </row>
    <row r="2805" spans="1:6" ht="15">
      <c r="A2805" s="225" t="s">
        <v>8074</v>
      </c>
      <c r="B2805" s="223" t="s">
        <v>8075</v>
      </c>
      <c r="C2805" s="220" t="s">
        <v>6583</v>
      </c>
      <c r="D2805" s="221">
        <v>289.48</v>
      </c>
      <c r="E2805" s="221">
        <v>36.39</v>
      </c>
      <c r="F2805" s="221">
        <v>325.87</v>
      </c>
    </row>
    <row r="2806" spans="1:6" ht="15">
      <c r="A2806" s="225" t="s">
        <v>4469</v>
      </c>
      <c r="B2806" s="223" t="s">
        <v>8076</v>
      </c>
      <c r="C2806" s="220"/>
      <c r="D2806" s="221"/>
      <c r="E2806" s="221"/>
      <c r="F2806" s="221"/>
    </row>
    <row r="2807" spans="1:6" ht="15">
      <c r="A2807" s="225" t="s">
        <v>4470</v>
      </c>
      <c r="B2807" s="223" t="s">
        <v>4471</v>
      </c>
      <c r="C2807" s="220" t="s">
        <v>6583</v>
      </c>
      <c r="D2807" s="221">
        <v>33.63</v>
      </c>
      <c r="E2807" s="221">
        <v>18.2</v>
      </c>
      <c r="F2807" s="221">
        <v>51.83</v>
      </c>
    </row>
    <row r="2808" spans="1:6" ht="15">
      <c r="A2808" s="225" t="s">
        <v>4472</v>
      </c>
      <c r="B2808" s="223" t="s">
        <v>8077</v>
      </c>
      <c r="C2808" s="220"/>
      <c r="D2808" s="221"/>
      <c r="E2808" s="221"/>
      <c r="F2808" s="221"/>
    </row>
    <row r="2809" spans="1:6" ht="15">
      <c r="A2809" s="225" t="s">
        <v>8078</v>
      </c>
      <c r="B2809" s="223" t="s">
        <v>8079</v>
      </c>
      <c r="C2809" s="220" t="s">
        <v>7553</v>
      </c>
      <c r="D2809" s="221">
        <v>7085.86</v>
      </c>
      <c r="E2809" s="221">
        <v>297.69</v>
      </c>
      <c r="F2809" s="221">
        <v>7383.55</v>
      </c>
    </row>
    <row r="2810" spans="1:6" ht="15">
      <c r="A2810" s="225" t="s">
        <v>4473</v>
      </c>
      <c r="B2810" s="223" t="s">
        <v>4474</v>
      </c>
      <c r="C2810" s="220" t="s">
        <v>7553</v>
      </c>
      <c r="D2810" s="221">
        <v>6776.48</v>
      </c>
      <c r="E2810" s="221">
        <v>288.41</v>
      </c>
      <c r="F2810" s="221">
        <v>7064.89</v>
      </c>
    </row>
    <row r="2811" spans="1:6" ht="15">
      <c r="A2811" s="225" t="s">
        <v>4475</v>
      </c>
      <c r="B2811" s="223" t="s">
        <v>4476</v>
      </c>
      <c r="C2811" s="220" t="s">
        <v>7553</v>
      </c>
      <c r="D2811" s="221">
        <v>7601.81</v>
      </c>
      <c r="E2811" s="221">
        <v>297.69</v>
      </c>
      <c r="F2811" s="221">
        <v>7899.5</v>
      </c>
    </row>
    <row r="2812" spans="1:6" ht="15">
      <c r="A2812" s="225" t="s">
        <v>4477</v>
      </c>
      <c r="B2812" s="223" t="s">
        <v>4478</v>
      </c>
      <c r="C2812" s="220" t="s">
        <v>7553</v>
      </c>
      <c r="D2812" s="221">
        <v>11452.83</v>
      </c>
      <c r="E2812" s="221">
        <v>297.69</v>
      </c>
      <c r="F2812" s="221">
        <v>11750.52</v>
      </c>
    </row>
    <row r="2813" spans="1:6" ht="15">
      <c r="A2813" s="225" t="s">
        <v>4479</v>
      </c>
      <c r="B2813" s="223" t="s">
        <v>4480</v>
      </c>
      <c r="C2813" s="220" t="s">
        <v>7553</v>
      </c>
      <c r="D2813" s="221">
        <v>2835.93</v>
      </c>
      <c r="E2813" s="221">
        <v>288.41</v>
      </c>
      <c r="F2813" s="221">
        <v>3124.34</v>
      </c>
    </row>
    <row r="2814" spans="1:6" ht="15">
      <c r="A2814" s="225" t="s">
        <v>4481</v>
      </c>
      <c r="B2814" s="223" t="s">
        <v>4482</v>
      </c>
      <c r="C2814" s="220" t="s">
        <v>7553</v>
      </c>
      <c r="D2814" s="221">
        <v>3927.27</v>
      </c>
      <c r="E2814" s="221">
        <v>288.41</v>
      </c>
      <c r="F2814" s="221">
        <v>4215.68</v>
      </c>
    </row>
    <row r="2815" spans="1:6" ht="15">
      <c r="A2815" s="225" t="s">
        <v>4483</v>
      </c>
      <c r="B2815" s="223" t="s">
        <v>4484</v>
      </c>
      <c r="C2815" s="220" t="s">
        <v>7553</v>
      </c>
      <c r="D2815" s="221">
        <v>5544.93</v>
      </c>
      <c r="E2815" s="221">
        <v>297.69</v>
      </c>
      <c r="F2815" s="221">
        <v>5842.62</v>
      </c>
    </row>
    <row r="2816" spans="1:6" ht="15">
      <c r="A2816" s="225" t="s">
        <v>4485</v>
      </c>
      <c r="B2816" s="223" t="s">
        <v>4486</v>
      </c>
      <c r="C2816" s="220" t="s">
        <v>7553</v>
      </c>
      <c r="D2816" s="221">
        <v>6487.1</v>
      </c>
      <c r="E2816" s="221">
        <v>297.69</v>
      </c>
      <c r="F2816" s="221">
        <v>6784.79</v>
      </c>
    </row>
    <row r="2817" spans="1:6" ht="15">
      <c r="A2817" s="225" t="s">
        <v>4487</v>
      </c>
      <c r="B2817" s="223" t="s">
        <v>4488</v>
      </c>
      <c r="C2817" s="220" t="s">
        <v>7553</v>
      </c>
      <c r="D2817" s="221">
        <v>6568.41</v>
      </c>
      <c r="E2817" s="221">
        <v>297.69</v>
      </c>
      <c r="F2817" s="221">
        <v>6866.1</v>
      </c>
    </row>
    <row r="2818" spans="1:6" ht="15">
      <c r="A2818" s="225" t="s">
        <v>4489</v>
      </c>
      <c r="B2818" s="223" t="s">
        <v>4490</v>
      </c>
      <c r="C2818" s="220" t="s">
        <v>7553</v>
      </c>
      <c r="D2818" s="221">
        <v>9564.97</v>
      </c>
      <c r="E2818" s="221">
        <v>297.69</v>
      </c>
      <c r="F2818" s="221">
        <v>9862.66</v>
      </c>
    </row>
    <row r="2819" spans="1:6" ht="15">
      <c r="A2819" s="225" t="s">
        <v>4491</v>
      </c>
      <c r="B2819" s="223" t="s">
        <v>8080</v>
      </c>
      <c r="C2819" s="220"/>
      <c r="D2819" s="221"/>
      <c r="E2819" s="221"/>
      <c r="F2819" s="221"/>
    </row>
    <row r="2820" spans="1:6" ht="15">
      <c r="A2820" s="225" t="s">
        <v>4492</v>
      </c>
      <c r="B2820" s="223" t="s">
        <v>7379</v>
      </c>
      <c r="C2820" s="220" t="s">
        <v>6583</v>
      </c>
      <c r="D2820" s="221">
        <v>36238.23</v>
      </c>
      <c r="E2820" s="221">
        <v>675.44</v>
      </c>
      <c r="F2820" s="221">
        <v>36913.67</v>
      </c>
    </row>
    <row r="2821" spans="1:6" ht="15">
      <c r="A2821" s="225" t="s">
        <v>4493</v>
      </c>
      <c r="B2821" s="223" t="s">
        <v>7380</v>
      </c>
      <c r="C2821" s="220" t="s">
        <v>6583</v>
      </c>
      <c r="D2821" s="221">
        <v>41889.77</v>
      </c>
      <c r="E2821" s="221">
        <v>675.44</v>
      </c>
      <c r="F2821" s="221">
        <v>42565.21</v>
      </c>
    </row>
    <row r="2822" spans="1:6" ht="15">
      <c r="A2822" s="225" t="s">
        <v>4494</v>
      </c>
      <c r="B2822" s="223" t="s">
        <v>7381</v>
      </c>
      <c r="C2822" s="220" t="s">
        <v>6583</v>
      </c>
      <c r="D2822" s="221">
        <v>48400.55</v>
      </c>
      <c r="E2822" s="221">
        <v>675.44</v>
      </c>
      <c r="F2822" s="221">
        <v>49075.99</v>
      </c>
    </row>
    <row r="2823" spans="1:6" ht="15">
      <c r="A2823" s="225" t="s">
        <v>4495</v>
      </c>
      <c r="B2823" s="223" t="s">
        <v>7382</v>
      </c>
      <c r="C2823" s="220" t="s">
        <v>6583</v>
      </c>
      <c r="D2823" s="221">
        <v>53936.94</v>
      </c>
      <c r="E2823" s="221">
        <v>675.44</v>
      </c>
      <c r="F2823" s="221">
        <v>54612.38</v>
      </c>
    </row>
    <row r="2824" spans="1:6" ht="15">
      <c r="A2824" s="225" t="s">
        <v>4496</v>
      </c>
      <c r="B2824" s="223" t="s">
        <v>7383</v>
      </c>
      <c r="C2824" s="220" t="s">
        <v>6583</v>
      </c>
      <c r="D2824" s="221">
        <v>3484.32</v>
      </c>
      <c r="E2824" s="221">
        <v>591.01</v>
      </c>
      <c r="F2824" s="221">
        <v>4075.33</v>
      </c>
    </row>
    <row r="2825" spans="1:6" ht="15">
      <c r="A2825" s="225" t="s">
        <v>4497</v>
      </c>
      <c r="B2825" s="223" t="s">
        <v>7384</v>
      </c>
      <c r="C2825" s="220" t="s">
        <v>6583</v>
      </c>
      <c r="D2825" s="221">
        <v>4504.61</v>
      </c>
      <c r="E2825" s="221">
        <v>591.01</v>
      </c>
      <c r="F2825" s="221">
        <v>5095.62</v>
      </c>
    </row>
    <row r="2826" spans="1:6" ht="15">
      <c r="A2826" s="225" t="s">
        <v>4498</v>
      </c>
      <c r="B2826" s="223" t="s">
        <v>7385</v>
      </c>
      <c r="C2826" s="220" t="s">
        <v>6583</v>
      </c>
      <c r="D2826" s="221">
        <v>6056.92</v>
      </c>
      <c r="E2826" s="221">
        <v>591.01</v>
      </c>
      <c r="F2826" s="221">
        <v>6647.93</v>
      </c>
    </row>
    <row r="2827" spans="1:6" ht="15">
      <c r="A2827" s="225" t="s">
        <v>4499</v>
      </c>
      <c r="B2827" s="223" t="s">
        <v>7386</v>
      </c>
      <c r="C2827" s="220" t="s">
        <v>6583</v>
      </c>
      <c r="D2827" s="221">
        <v>3878.83</v>
      </c>
      <c r="E2827" s="221">
        <v>591.01</v>
      </c>
      <c r="F2827" s="221">
        <v>4469.84</v>
      </c>
    </row>
    <row r="2828" spans="1:6" ht="15">
      <c r="A2828" s="225" t="s">
        <v>4500</v>
      </c>
      <c r="B2828" s="223" t="s">
        <v>7387</v>
      </c>
      <c r="C2828" s="220" t="s">
        <v>6583</v>
      </c>
      <c r="D2828" s="221">
        <v>4466.35</v>
      </c>
      <c r="E2828" s="221">
        <v>591.01</v>
      </c>
      <c r="F2828" s="221">
        <v>5057.36</v>
      </c>
    </row>
    <row r="2829" spans="1:6" ht="15">
      <c r="A2829" s="225" t="s">
        <v>4501</v>
      </c>
      <c r="B2829" s="223" t="s">
        <v>7388</v>
      </c>
      <c r="C2829" s="220" t="s">
        <v>6583</v>
      </c>
      <c r="D2829" s="221">
        <v>5302.67</v>
      </c>
      <c r="E2829" s="221">
        <v>591.01</v>
      </c>
      <c r="F2829" s="221">
        <v>5893.68</v>
      </c>
    </row>
    <row r="2830" spans="1:6" ht="15">
      <c r="A2830" s="225" t="s">
        <v>4502</v>
      </c>
      <c r="B2830" s="223" t="s">
        <v>7389</v>
      </c>
      <c r="C2830" s="220" t="s">
        <v>6583</v>
      </c>
      <c r="D2830" s="221">
        <v>6141.67</v>
      </c>
      <c r="E2830" s="221">
        <v>591.01</v>
      </c>
      <c r="F2830" s="221">
        <v>6732.68</v>
      </c>
    </row>
    <row r="2831" spans="1:6" ht="15">
      <c r="A2831" s="225" t="s">
        <v>4503</v>
      </c>
      <c r="B2831" s="223" t="s">
        <v>7390</v>
      </c>
      <c r="C2831" s="220" t="s">
        <v>6583</v>
      </c>
      <c r="D2831" s="221">
        <v>3579.83</v>
      </c>
      <c r="E2831" s="221">
        <v>591.01</v>
      </c>
      <c r="F2831" s="221">
        <v>4170.84</v>
      </c>
    </row>
    <row r="2832" spans="1:6" ht="15">
      <c r="A2832" s="225" t="s">
        <v>4504</v>
      </c>
      <c r="B2832" s="223" t="s">
        <v>7391</v>
      </c>
      <c r="C2832" s="220" t="s">
        <v>6583</v>
      </c>
      <c r="D2832" s="221">
        <v>4067.14</v>
      </c>
      <c r="E2832" s="221">
        <v>591.01</v>
      </c>
      <c r="F2832" s="221">
        <v>4658.15</v>
      </c>
    </row>
    <row r="2833" spans="1:6" ht="15">
      <c r="A2833" s="225" t="s">
        <v>4505</v>
      </c>
      <c r="B2833" s="223" t="s">
        <v>7392</v>
      </c>
      <c r="C2833" s="220" t="s">
        <v>6583</v>
      </c>
      <c r="D2833" s="221">
        <v>4414.43</v>
      </c>
      <c r="E2833" s="221">
        <v>591.01</v>
      </c>
      <c r="F2833" s="221">
        <v>5005.44</v>
      </c>
    </row>
    <row r="2834" spans="1:6" ht="15">
      <c r="A2834" s="225" t="s">
        <v>4506</v>
      </c>
      <c r="B2834" s="223" t="s">
        <v>7393</v>
      </c>
      <c r="C2834" s="220" t="s">
        <v>6583</v>
      </c>
      <c r="D2834" s="221">
        <v>4559.24</v>
      </c>
      <c r="E2834" s="221">
        <v>591.01</v>
      </c>
      <c r="F2834" s="221">
        <v>5150.25</v>
      </c>
    </row>
    <row r="2835" spans="1:6" ht="15">
      <c r="A2835" s="225" t="s">
        <v>4507</v>
      </c>
      <c r="B2835" s="223" t="s">
        <v>8081</v>
      </c>
      <c r="C2835" s="220"/>
      <c r="D2835" s="221"/>
      <c r="E2835" s="221"/>
      <c r="F2835" s="221"/>
    </row>
    <row r="2836" spans="1:6" ht="15">
      <c r="A2836" s="225" t="s">
        <v>4508</v>
      </c>
      <c r="B2836" s="223" t="s">
        <v>4509</v>
      </c>
      <c r="C2836" s="220" t="s">
        <v>6583</v>
      </c>
      <c r="D2836" s="221">
        <v>8239.42</v>
      </c>
      <c r="E2836" s="221">
        <v>203.64</v>
      </c>
      <c r="F2836" s="221">
        <v>8443.06</v>
      </c>
    </row>
    <row r="2837" spans="1:6" ht="15">
      <c r="A2837" s="225" t="s">
        <v>4510</v>
      </c>
      <c r="B2837" s="223" t="s">
        <v>4511</v>
      </c>
      <c r="C2837" s="220" t="s">
        <v>6583</v>
      </c>
      <c r="D2837" s="221">
        <v>14202.49</v>
      </c>
      <c r="E2837" s="221">
        <v>203.64</v>
      </c>
      <c r="F2837" s="221">
        <v>14406.13</v>
      </c>
    </row>
    <row r="2838" spans="1:6" ht="15">
      <c r="A2838" s="225" t="s">
        <v>4512</v>
      </c>
      <c r="B2838" s="223" t="s">
        <v>4513</v>
      </c>
      <c r="C2838" s="220" t="s">
        <v>6583</v>
      </c>
      <c r="D2838" s="221">
        <v>3943.85</v>
      </c>
      <c r="E2838" s="221">
        <v>203.64</v>
      </c>
      <c r="F2838" s="221">
        <v>4147.49</v>
      </c>
    </row>
    <row r="2839" spans="1:6" ht="15">
      <c r="A2839" s="225" t="s">
        <v>4514</v>
      </c>
      <c r="B2839" s="223" t="s">
        <v>4515</v>
      </c>
      <c r="C2839" s="220" t="s">
        <v>6583</v>
      </c>
      <c r="D2839" s="221">
        <v>2086</v>
      </c>
      <c r="E2839" s="221">
        <v>203.64</v>
      </c>
      <c r="F2839" s="221">
        <v>2289.64</v>
      </c>
    </row>
    <row r="2840" spans="1:6" ht="15">
      <c r="A2840" s="225" t="s">
        <v>4516</v>
      </c>
      <c r="B2840" s="223" t="s">
        <v>4517</v>
      </c>
      <c r="C2840" s="220" t="s">
        <v>6583</v>
      </c>
      <c r="D2840" s="221">
        <v>35501.99</v>
      </c>
      <c r="E2840" s="221">
        <v>203.64</v>
      </c>
      <c r="F2840" s="221">
        <v>35705.63</v>
      </c>
    </row>
    <row r="2841" spans="1:6" ht="15">
      <c r="A2841" s="225" t="s">
        <v>4518</v>
      </c>
      <c r="B2841" s="223" t="s">
        <v>4519</v>
      </c>
      <c r="C2841" s="220" t="s">
        <v>6583</v>
      </c>
      <c r="D2841" s="221">
        <v>2660.66</v>
      </c>
      <c r="E2841" s="221">
        <v>203.64</v>
      </c>
      <c r="F2841" s="221">
        <v>2864.3</v>
      </c>
    </row>
    <row r="2842" spans="1:6" ht="15">
      <c r="A2842" s="225" t="s">
        <v>4520</v>
      </c>
      <c r="B2842" s="223" t="s">
        <v>4521</v>
      </c>
      <c r="C2842" s="220" t="s">
        <v>6583</v>
      </c>
      <c r="D2842" s="221">
        <v>8408.02</v>
      </c>
      <c r="E2842" s="221">
        <v>203.64</v>
      </c>
      <c r="F2842" s="221">
        <v>8611.66</v>
      </c>
    </row>
    <row r="2843" spans="1:6" ht="15">
      <c r="A2843" s="225" t="s">
        <v>4522</v>
      </c>
      <c r="B2843" s="223" t="s">
        <v>4523</v>
      </c>
      <c r="C2843" s="220" t="s">
        <v>6583</v>
      </c>
      <c r="D2843" s="221">
        <v>3830.58</v>
      </c>
      <c r="E2843" s="221">
        <v>203.64</v>
      </c>
      <c r="F2843" s="221">
        <v>4034.22</v>
      </c>
    </row>
    <row r="2844" spans="1:6" ht="15">
      <c r="A2844" s="225" t="s">
        <v>4524</v>
      </c>
      <c r="B2844" s="223" t="s">
        <v>4525</v>
      </c>
      <c r="C2844" s="220" t="s">
        <v>6583</v>
      </c>
      <c r="D2844" s="221">
        <v>14927.61</v>
      </c>
      <c r="E2844" s="221">
        <v>203.64</v>
      </c>
      <c r="F2844" s="221">
        <v>15131.25</v>
      </c>
    </row>
    <row r="2845" spans="1:6" ht="15">
      <c r="A2845" s="225" t="s">
        <v>4526</v>
      </c>
      <c r="B2845" s="223" t="s">
        <v>4527</v>
      </c>
      <c r="C2845" s="220" t="s">
        <v>6583</v>
      </c>
      <c r="D2845" s="221">
        <v>3253.72</v>
      </c>
      <c r="E2845" s="221">
        <v>203.64</v>
      </c>
      <c r="F2845" s="221">
        <v>3457.36</v>
      </c>
    </row>
    <row r="2846" spans="1:6" ht="15">
      <c r="A2846" s="225" t="s">
        <v>4528</v>
      </c>
      <c r="B2846" s="223" t="s">
        <v>4529</v>
      </c>
      <c r="C2846" s="220" t="s">
        <v>6583</v>
      </c>
      <c r="D2846" s="221">
        <v>4400.25</v>
      </c>
      <c r="E2846" s="221">
        <v>203.64</v>
      </c>
      <c r="F2846" s="221">
        <v>4603.89</v>
      </c>
    </row>
    <row r="2847" spans="1:6" ht="15">
      <c r="A2847" s="225" t="s">
        <v>4530</v>
      </c>
      <c r="B2847" s="223" t="s">
        <v>4531</v>
      </c>
      <c r="C2847" s="220" t="s">
        <v>6583</v>
      </c>
      <c r="D2847" s="221">
        <v>4881.84</v>
      </c>
      <c r="E2847" s="221">
        <v>203.64</v>
      </c>
      <c r="F2847" s="221">
        <v>5085.48</v>
      </c>
    </row>
    <row r="2848" spans="1:6" ht="15">
      <c r="A2848" s="225" t="s">
        <v>4532</v>
      </c>
      <c r="B2848" s="223" t="s">
        <v>4533</v>
      </c>
      <c r="C2848" s="220" t="s">
        <v>6583</v>
      </c>
      <c r="D2848" s="221">
        <v>6821.1</v>
      </c>
      <c r="E2848" s="221">
        <v>203.64</v>
      </c>
      <c r="F2848" s="221">
        <v>7024.74</v>
      </c>
    </row>
    <row r="2849" spans="1:6" ht="15">
      <c r="A2849" s="225" t="s">
        <v>4534</v>
      </c>
      <c r="B2849" s="223" t="s">
        <v>4535</v>
      </c>
      <c r="C2849" s="220" t="s">
        <v>6583</v>
      </c>
      <c r="D2849" s="221">
        <v>5206.37</v>
      </c>
      <c r="E2849" s="221">
        <v>203.64</v>
      </c>
      <c r="F2849" s="221">
        <v>5410.01</v>
      </c>
    </row>
    <row r="2850" spans="1:6" ht="15">
      <c r="A2850" s="225" t="s">
        <v>4536</v>
      </c>
      <c r="B2850" s="223" t="s">
        <v>4537</v>
      </c>
      <c r="C2850" s="220" t="s">
        <v>6583</v>
      </c>
      <c r="D2850" s="221">
        <v>1347.8</v>
      </c>
      <c r="E2850" s="221">
        <v>203.64</v>
      </c>
      <c r="F2850" s="221">
        <v>1551.44</v>
      </c>
    </row>
    <row r="2851" spans="1:6" ht="27.75">
      <c r="A2851" s="225" t="s">
        <v>4538</v>
      </c>
      <c r="B2851" s="223" t="s">
        <v>4539</v>
      </c>
      <c r="C2851" s="220" t="s">
        <v>6583</v>
      </c>
      <c r="D2851" s="221">
        <v>1077.23</v>
      </c>
      <c r="E2851" s="221">
        <v>203.64</v>
      </c>
      <c r="F2851" s="221">
        <v>1280.87</v>
      </c>
    </row>
    <row r="2852" spans="1:6" ht="27.75">
      <c r="A2852" s="225" t="s">
        <v>4540</v>
      </c>
      <c r="B2852" s="223" t="s">
        <v>4541</v>
      </c>
      <c r="C2852" s="220" t="s">
        <v>6583</v>
      </c>
      <c r="D2852" s="221">
        <v>14525.92</v>
      </c>
      <c r="E2852" s="221">
        <v>203.64</v>
      </c>
      <c r="F2852" s="221">
        <v>14729.56</v>
      </c>
    </row>
    <row r="2853" spans="1:6" ht="27.75">
      <c r="A2853" s="225" t="s">
        <v>4542</v>
      </c>
      <c r="B2853" s="223" t="s">
        <v>4543</v>
      </c>
      <c r="C2853" s="220" t="s">
        <v>6583</v>
      </c>
      <c r="D2853" s="221">
        <v>10776.55</v>
      </c>
      <c r="E2853" s="221">
        <v>203.64</v>
      </c>
      <c r="F2853" s="221">
        <v>10980.19</v>
      </c>
    </row>
    <row r="2854" spans="1:6" ht="27.75">
      <c r="A2854" s="225" t="s">
        <v>4544</v>
      </c>
      <c r="B2854" s="223" t="s">
        <v>4545</v>
      </c>
      <c r="C2854" s="220" t="s">
        <v>6583</v>
      </c>
      <c r="D2854" s="221">
        <v>1332.83</v>
      </c>
      <c r="E2854" s="221">
        <v>203.64</v>
      </c>
      <c r="F2854" s="221">
        <v>1536.47</v>
      </c>
    </row>
    <row r="2855" spans="1:6" ht="27.75">
      <c r="A2855" s="225" t="s">
        <v>4546</v>
      </c>
      <c r="B2855" s="223" t="s">
        <v>4547</v>
      </c>
      <c r="C2855" s="220" t="s">
        <v>6583</v>
      </c>
      <c r="D2855" s="221">
        <v>24075.15</v>
      </c>
      <c r="E2855" s="221">
        <v>203.64</v>
      </c>
      <c r="F2855" s="221">
        <v>24278.79</v>
      </c>
    </row>
    <row r="2856" spans="1:6" ht="27.75">
      <c r="A2856" s="225" t="s">
        <v>4548</v>
      </c>
      <c r="B2856" s="223" t="s">
        <v>4549</v>
      </c>
      <c r="C2856" s="220" t="s">
        <v>6583</v>
      </c>
      <c r="D2856" s="221">
        <v>29904.42</v>
      </c>
      <c r="E2856" s="221">
        <v>203.64</v>
      </c>
      <c r="F2856" s="221">
        <v>30108.06</v>
      </c>
    </row>
    <row r="2857" spans="1:6" ht="27.75">
      <c r="A2857" s="225" t="s">
        <v>4550</v>
      </c>
      <c r="B2857" s="223" t="s">
        <v>7232</v>
      </c>
      <c r="C2857" s="220" t="s">
        <v>6583</v>
      </c>
      <c r="D2857" s="221">
        <v>1640.22</v>
      </c>
      <c r="E2857" s="221">
        <v>203.64</v>
      </c>
      <c r="F2857" s="221">
        <v>1843.86</v>
      </c>
    </row>
    <row r="2858" spans="1:6" ht="27.75">
      <c r="A2858" s="225" t="s">
        <v>4551</v>
      </c>
      <c r="B2858" s="223" t="s">
        <v>7233</v>
      </c>
      <c r="C2858" s="220" t="s">
        <v>6583</v>
      </c>
      <c r="D2858" s="221">
        <v>2905.66</v>
      </c>
      <c r="E2858" s="221">
        <v>203.64</v>
      </c>
      <c r="F2858" s="221">
        <v>3109.3</v>
      </c>
    </row>
    <row r="2859" spans="1:6" ht="15">
      <c r="A2859" s="225" t="s">
        <v>4552</v>
      </c>
      <c r="B2859" s="223" t="s">
        <v>8082</v>
      </c>
      <c r="C2859" s="220"/>
      <c r="D2859" s="221"/>
      <c r="E2859" s="221"/>
      <c r="F2859" s="221"/>
    </row>
    <row r="2860" spans="1:6" ht="27.75">
      <c r="A2860" s="225" t="s">
        <v>4553</v>
      </c>
      <c r="B2860" s="223" t="s">
        <v>4554</v>
      </c>
      <c r="C2860" s="220" t="s">
        <v>6583</v>
      </c>
      <c r="D2860" s="221">
        <v>7034.85</v>
      </c>
      <c r="E2860" s="221">
        <v>436.68</v>
      </c>
      <c r="F2860" s="221">
        <v>7471.53</v>
      </c>
    </row>
    <row r="2861" spans="1:6" ht="27.75">
      <c r="A2861" s="225" t="s">
        <v>4555</v>
      </c>
      <c r="B2861" s="223" t="s">
        <v>4556</v>
      </c>
      <c r="C2861" s="220" t="s">
        <v>6583</v>
      </c>
      <c r="D2861" s="221">
        <v>8158.81</v>
      </c>
      <c r="E2861" s="221">
        <v>436.68</v>
      </c>
      <c r="F2861" s="221">
        <v>8595.49</v>
      </c>
    </row>
    <row r="2862" spans="1:6" ht="27.75">
      <c r="A2862" s="225" t="s">
        <v>4557</v>
      </c>
      <c r="B2862" s="223" t="s">
        <v>4558</v>
      </c>
      <c r="C2862" s="220" t="s">
        <v>6583</v>
      </c>
      <c r="D2862" s="221">
        <v>17054.99</v>
      </c>
      <c r="E2862" s="221">
        <v>436.68</v>
      </c>
      <c r="F2862" s="221">
        <v>17491.67</v>
      </c>
    </row>
    <row r="2863" spans="1:6" ht="27.75">
      <c r="A2863" s="225" t="s">
        <v>4559</v>
      </c>
      <c r="B2863" s="223" t="s">
        <v>4560</v>
      </c>
      <c r="C2863" s="220" t="s">
        <v>6583</v>
      </c>
      <c r="D2863" s="221">
        <v>7553.07</v>
      </c>
      <c r="E2863" s="221">
        <v>436.68</v>
      </c>
      <c r="F2863" s="221">
        <v>7989.75</v>
      </c>
    </row>
    <row r="2864" spans="1:6" ht="27.75">
      <c r="A2864" s="225" t="s">
        <v>4561</v>
      </c>
      <c r="B2864" s="223" t="s">
        <v>4562</v>
      </c>
      <c r="C2864" s="220" t="s">
        <v>6583</v>
      </c>
      <c r="D2864" s="221">
        <v>8900.03</v>
      </c>
      <c r="E2864" s="221">
        <v>436.68</v>
      </c>
      <c r="F2864" s="221">
        <v>9336.71</v>
      </c>
    </row>
    <row r="2865" spans="1:6" ht="27.75">
      <c r="A2865" s="225" t="s">
        <v>4563</v>
      </c>
      <c r="B2865" s="223" t="s">
        <v>4564</v>
      </c>
      <c r="C2865" s="220" t="s">
        <v>6583</v>
      </c>
      <c r="D2865" s="221">
        <v>15279.25</v>
      </c>
      <c r="E2865" s="221">
        <v>436.68</v>
      </c>
      <c r="F2865" s="221">
        <v>15715.93</v>
      </c>
    </row>
    <row r="2866" spans="1:6" ht="27.75">
      <c r="A2866" s="225" t="s">
        <v>4565</v>
      </c>
      <c r="B2866" s="223" t="s">
        <v>4566</v>
      </c>
      <c r="C2866" s="220" t="s">
        <v>6583</v>
      </c>
      <c r="D2866" s="221">
        <v>5200.5</v>
      </c>
      <c r="E2866" s="221">
        <v>291.12</v>
      </c>
      <c r="F2866" s="221">
        <v>5491.62</v>
      </c>
    </row>
    <row r="2867" spans="1:6" ht="27.75">
      <c r="A2867" s="225" t="s">
        <v>4567</v>
      </c>
      <c r="B2867" s="223" t="s">
        <v>4568</v>
      </c>
      <c r="C2867" s="220" t="s">
        <v>6583</v>
      </c>
      <c r="D2867" s="221">
        <v>6994.2</v>
      </c>
      <c r="E2867" s="221">
        <v>291.12</v>
      </c>
      <c r="F2867" s="221">
        <v>7285.32</v>
      </c>
    </row>
    <row r="2868" spans="1:6" ht="27.75">
      <c r="A2868" s="225" t="s">
        <v>4569</v>
      </c>
      <c r="B2868" s="223" t="s">
        <v>4570</v>
      </c>
      <c r="C2868" s="220" t="s">
        <v>6583</v>
      </c>
      <c r="D2868" s="221">
        <v>2124.96</v>
      </c>
      <c r="E2868" s="221">
        <v>291.12</v>
      </c>
      <c r="F2868" s="221">
        <v>2416.08</v>
      </c>
    </row>
    <row r="2869" spans="1:6" ht="27.75">
      <c r="A2869" s="225" t="s">
        <v>4571</v>
      </c>
      <c r="B2869" s="223" t="s">
        <v>4572</v>
      </c>
      <c r="C2869" s="220" t="s">
        <v>6583</v>
      </c>
      <c r="D2869" s="221">
        <v>2672.55</v>
      </c>
      <c r="E2869" s="221">
        <v>291.12</v>
      </c>
      <c r="F2869" s="221">
        <v>2963.67</v>
      </c>
    </row>
    <row r="2870" spans="1:6" ht="27.75">
      <c r="A2870" s="225" t="s">
        <v>4573</v>
      </c>
      <c r="B2870" s="223" t="s">
        <v>4574</v>
      </c>
      <c r="C2870" s="220" t="s">
        <v>6583</v>
      </c>
      <c r="D2870" s="221">
        <v>5610.83</v>
      </c>
      <c r="E2870" s="221">
        <v>291.12</v>
      </c>
      <c r="F2870" s="221">
        <v>5901.95</v>
      </c>
    </row>
    <row r="2871" spans="1:6" ht="27.75">
      <c r="A2871" s="225" t="s">
        <v>4575</v>
      </c>
      <c r="B2871" s="223" t="s">
        <v>4576</v>
      </c>
      <c r="C2871" s="220" t="s">
        <v>6583</v>
      </c>
      <c r="D2871" s="221">
        <v>3644.5</v>
      </c>
      <c r="E2871" s="221">
        <v>291.12</v>
      </c>
      <c r="F2871" s="221">
        <v>3935.62</v>
      </c>
    </row>
    <row r="2872" spans="1:6" ht="27.75">
      <c r="A2872" s="225" t="s">
        <v>4577</v>
      </c>
      <c r="B2872" s="223" t="s">
        <v>4578</v>
      </c>
      <c r="C2872" s="220" t="s">
        <v>6583</v>
      </c>
      <c r="D2872" s="221">
        <v>13589.58</v>
      </c>
      <c r="E2872" s="221">
        <v>291.12</v>
      </c>
      <c r="F2872" s="221">
        <v>13880.7</v>
      </c>
    </row>
    <row r="2873" spans="1:6" ht="27.75">
      <c r="A2873" s="225" t="s">
        <v>4579</v>
      </c>
      <c r="B2873" s="223" t="s">
        <v>4580</v>
      </c>
      <c r="C2873" s="220" t="s">
        <v>6583</v>
      </c>
      <c r="D2873" s="221">
        <v>20782.78</v>
      </c>
      <c r="E2873" s="221">
        <v>291.12</v>
      </c>
      <c r="F2873" s="221">
        <v>21073.9</v>
      </c>
    </row>
    <row r="2874" spans="1:6" ht="27.75">
      <c r="A2874" s="225" t="s">
        <v>4581</v>
      </c>
      <c r="B2874" s="223" t="s">
        <v>4582</v>
      </c>
      <c r="C2874" s="220" t="s">
        <v>6583</v>
      </c>
      <c r="D2874" s="221">
        <v>6657.5</v>
      </c>
      <c r="E2874" s="221">
        <v>291.12</v>
      </c>
      <c r="F2874" s="221">
        <v>6948.62</v>
      </c>
    </row>
    <row r="2875" spans="1:6" ht="27.75">
      <c r="A2875" s="225" t="s">
        <v>4583</v>
      </c>
      <c r="B2875" s="223" t="s">
        <v>4584</v>
      </c>
      <c r="C2875" s="220" t="s">
        <v>6583</v>
      </c>
      <c r="D2875" s="221">
        <v>24189.82</v>
      </c>
      <c r="E2875" s="221">
        <v>291.12</v>
      </c>
      <c r="F2875" s="221">
        <v>24480.94</v>
      </c>
    </row>
    <row r="2876" spans="1:6" ht="15">
      <c r="A2876" s="225" t="s">
        <v>4585</v>
      </c>
      <c r="B2876" s="223" t="s">
        <v>8083</v>
      </c>
      <c r="C2876" s="220"/>
      <c r="D2876" s="221"/>
      <c r="E2876" s="221"/>
      <c r="F2876" s="221"/>
    </row>
    <row r="2877" spans="1:6" ht="15">
      <c r="A2877" s="225" t="s">
        <v>4586</v>
      </c>
      <c r="B2877" s="223" t="s">
        <v>4587</v>
      </c>
      <c r="C2877" s="220" t="s">
        <v>6583</v>
      </c>
      <c r="D2877" s="221">
        <v>3235.72</v>
      </c>
      <c r="E2877" s="221">
        <v>101.82</v>
      </c>
      <c r="F2877" s="221">
        <v>3337.54</v>
      </c>
    </row>
    <row r="2878" spans="1:6" ht="15">
      <c r="A2878" s="225" t="s">
        <v>4588</v>
      </c>
      <c r="B2878" s="223" t="s">
        <v>8084</v>
      </c>
      <c r="C2878" s="220"/>
      <c r="D2878" s="221"/>
      <c r="E2878" s="221"/>
      <c r="F2878" s="221"/>
    </row>
    <row r="2879" spans="1:6" ht="27.75">
      <c r="A2879" s="225" t="s">
        <v>4589</v>
      </c>
      <c r="B2879" s="223" t="s">
        <v>4590</v>
      </c>
      <c r="C2879" s="220" t="s">
        <v>6583</v>
      </c>
      <c r="D2879" s="221">
        <v>27.04</v>
      </c>
      <c r="E2879" s="221">
        <v>9.65</v>
      </c>
      <c r="F2879" s="221">
        <v>36.69</v>
      </c>
    </row>
    <row r="2880" spans="1:6" ht="15">
      <c r="A2880" s="225" t="s">
        <v>4591</v>
      </c>
      <c r="B2880" s="223" t="s">
        <v>4592</v>
      </c>
      <c r="C2880" s="220" t="s">
        <v>6583</v>
      </c>
      <c r="D2880" s="221">
        <v>697.4</v>
      </c>
      <c r="E2880" s="221">
        <v>36.39</v>
      </c>
      <c r="F2880" s="221">
        <v>733.79</v>
      </c>
    </row>
    <row r="2881" spans="1:6" ht="15">
      <c r="A2881" s="225" t="s">
        <v>4593</v>
      </c>
      <c r="B2881" s="223" t="s">
        <v>4594</v>
      </c>
      <c r="C2881" s="220" t="s">
        <v>6583</v>
      </c>
      <c r="D2881" s="221">
        <v>325.76</v>
      </c>
      <c r="E2881" s="221">
        <v>18.2</v>
      </c>
      <c r="F2881" s="221">
        <v>343.96</v>
      </c>
    </row>
    <row r="2882" spans="1:6" ht="15">
      <c r="A2882" s="225" t="s">
        <v>4595</v>
      </c>
      <c r="B2882" s="223" t="s">
        <v>4596</v>
      </c>
      <c r="C2882" s="220" t="s">
        <v>6583</v>
      </c>
      <c r="D2882" s="221">
        <v>615.87</v>
      </c>
      <c r="E2882" s="221">
        <v>18.2</v>
      </c>
      <c r="F2882" s="221">
        <v>634.07</v>
      </c>
    </row>
    <row r="2883" spans="1:6" ht="15">
      <c r="A2883" s="225" t="s">
        <v>8085</v>
      </c>
      <c r="B2883" s="223" t="s">
        <v>8086</v>
      </c>
      <c r="C2883" s="220" t="s">
        <v>6583</v>
      </c>
      <c r="D2883" s="221">
        <v>55.99</v>
      </c>
      <c r="E2883" s="221">
        <v>7.27</v>
      </c>
      <c r="F2883" s="221">
        <v>63.26</v>
      </c>
    </row>
    <row r="2884" spans="1:6" ht="15">
      <c r="A2884" s="225" t="s">
        <v>8087</v>
      </c>
      <c r="B2884" s="223" t="s">
        <v>8088</v>
      </c>
      <c r="C2884" s="220" t="s">
        <v>6583</v>
      </c>
      <c r="D2884" s="221">
        <v>534.8</v>
      </c>
      <c r="E2884" s="221">
        <v>18.2</v>
      </c>
      <c r="F2884" s="221">
        <v>553</v>
      </c>
    </row>
    <row r="2885" spans="1:6" ht="15">
      <c r="A2885" s="225" t="s">
        <v>4597</v>
      </c>
      <c r="B2885" s="223" t="s">
        <v>8089</v>
      </c>
      <c r="C2885" s="220"/>
      <c r="D2885" s="221"/>
      <c r="E2885" s="221"/>
      <c r="F2885" s="221"/>
    </row>
    <row r="2886" spans="1:6" ht="15">
      <c r="A2886" s="225" t="s">
        <v>4598</v>
      </c>
      <c r="B2886" s="223" t="s">
        <v>8090</v>
      </c>
      <c r="C2886" s="220"/>
      <c r="D2886" s="221"/>
      <c r="E2886" s="221"/>
      <c r="F2886" s="221"/>
    </row>
    <row r="2887" spans="1:6" ht="15">
      <c r="A2887" s="225" t="s">
        <v>4599</v>
      </c>
      <c r="B2887" s="223" t="s">
        <v>4600</v>
      </c>
      <c r="C2887" s="220" t="s">
        <v>6583</v>
      </c>
      <c r="D2887" s="221">
        <v>555.05</v>
      </c>
      <c r="E2887" s="221">
        <v>43.65</v>
      </c>
      <c r="F2887" s="221">
        <v>598.7</v>
      </c>
    </row>
    <row r="2888" spans="1:6" ht="15">
      <c r="A2888" s="225" t="s">
        <v>8091</v>
      </c>
      <c r="B2888" s="223" t="s">
        <v>8092</v>
      </c>
      <c r="C2888" s="220" t="s">
        <v>6583</v>
      </c>
      <c r="D2888" s="221">
        <v>793.64</v>
      </c>
      <c r="E2888" s="221">
        <v>50.91</v>
      </c>
      <c r="F2888" s="221">
        <v>844.55</v>
      </c>
    </row>
    <row r="2889" spans="1:6" ht="15">
      <c r="A2889" s="225" t="s">
        <v>4601</v>
      </c>
      <c r="B2889" s="223" t="s">
        <v>4602</v>
      </c>
      <c r="C2889" s="220" t="s">
        <v>6583</v>
      </c>
      <c r="D2889" s="221">
        <v>238.38</v>
      </c>
      <c r="E2889" s="221">
        <v>43.65</v>
      </c>
      <c r="F2889" s="221">
        <v>282.03</v>
      </c>
    </row>
    <row r="2890" spans="1:6" ht="15">
      <c r="A2890" s="225" t="s">
        <v>4603</v>
      </c>
      <c r="B2890" s="223" t="s">
        <v>4604</v>
      </c>
      <c r="C2890" s="220" t="s">
        <v>6583</v>
      </c>
      <c r="D2890" s="221">
        <v>422.45</v>
      </c>
      <c r="E2890" s="221">
        <v>43.65</v>
      </c>
      <c r="F2890" s="221">
        <v>466.1</v>
      </c>
    </row>
    <row r="2891" spans="1:6" ht="15">
      <c r="A2891" s="225" t="s">
        <v>4605</v>
      </c>
      <c r="B2891" s="223" t="s">
        <v>4606</v>
      </c>
      <c r="C2891" s="220" t="s">
        <v>6583</v>
      </c>
      <c r="D2891" s="221">
        <v>77.65</v>
      </c>
      <c r="E2891" s="221">
        <v>50.91</v>
      </c>
      <c r="F2891" s="221">
        <v>128.56</v>
      </c>
    </row>
    <row r="2892" spans="1:6" ht="15">
      <c r="A2892" s="225" t="s">
        <v>4607</v>
      </c>
      <c r="B2892" s="223" t="s">
        <v>4608</v>
      </c>
      <c r="C2892" s="220" t="s">
        <v>6583</v>
      </c>
      <c r="D2892" s="221">
        <v>209.11</v>
      </c>
      <c r="E2892" s="221">
        <v>50.91</v>
      </c>
      <c r="F2892" s="221">
        <v>260.02</v>
      </c>
    </row>
    <row r="2893" spans="1:6" ht="15">
      <c r="A2893" s="225" t="s">
        <v>4609</v>
      </c>
      <c r="B2893" s="223" t="s">
        <v>4610</v>
      </c>
      <c r="C2893" s="220" t="s">
        <v>6583</v>
      </c>
      <c r="D2893" s="221">
        <v>626.5</v>
      </c>
      <c r="E2893" s="221">
        <v>50.91</v>
      </c>
      <c r="F2893" s="221">
        <v>677.41</v>
      </c>
    </row>
    <row r="2894" spans="1:6" ht="15">
      <c r="A2894" s="225" t="s">
        <v>4611</v>
      </c>
      <c r="B2894" s="223" t="s">
        <v>4612</v>
      </c>
      <c r="C2894" s="220" t="s">
        <v>6583</v>
      </c>
      <c r="D2894" s="221">
        <v>37.22</v>
      </c>
      <c r="E2894" s="221">
        <v>18.2</v>
      </c>
      <c r="F2894" s="221">
        <v>55.42</v>
      </c>
    </row>
    <row r="2895" spans="1:6" ht="15">
      <c r="A2895" s="225" t="s">
        <v>4613</v>
      </c>
      <c r="B2895" s="223" t="s">
        <v>4614</v>
      </c>
      <c r="C2895" s="220" t="s">
        <v>6583</v>
      </c>
      <c r="D2895" s="221">
        <v>391.73</v>
      </c>
      <c r="E2895" s="221">
        <v>50.91</v>
      </c>
      <c r="F2895" s="221">
        <v>442.64</v>
      </c>
    </row>
    <row r="2896" spans="1:6" ht="15">
      <c r="A2896" s="225" t="s">
        <v>4615</v>
      </c>
      <c r="B2896" s="223" t="s">
        <v>4616</v>
      </c>
      <c r="C2896" s="220" t="s">
        <v>6583</v>
      </c>
      <c r="D2896" s="221">
        <v>415.38</v>
      </c>
      <c r="E2896" s="221">
        <v>50.91</v>
      </c>
      <c r="F2896" s="221">
        <v>466.29</v>
      </c>
    </row>
    <row r="2897" spans="1:6" ht="15">
      <c r="A2897" s="225" t="s">
        <v>4617</v>
      </c>
      <c r="B2897" s="223" t="s">
        <v>4618</v>
      </c>
      <c r="C2897" s="220" t="s">
        <v>6583</v>
      </c>
      <c r="D2897" s="221">
        <v>94</v>
      </c>
      <c r="E2897" s="221">
        <v>18.2</v>
      </c>
      <c r="F2897" s="221">
        <v>112.2</v>
      </c>
    </row>
    <row r="2898" spans="1:6" ht="15">
      <c r="A2898" s="225" t="s">
        <v>4619</v>
      </c>
      <c r="B2898" s="223" t="s">
        <v>4620</v>
      </c>
      <c r="C2898" s="220" t="s">
        <v>6583</v>
      </c>
      <c r="D2898" s="221">
        <v>629.56</v>
      </c>
      <c r="E2898" s="221">
        <v>109.17</v>
      </c>
      <c r="F2898" s="221">
        <v>738.73</v>
      </c>
    </row>
    <row r="2899" spans="1:6" ht="15">
      <c r="A2899" s="225" t="s">
        <v>4621</v>
      </c>
      <c r="B2899" s="223" t="s">
        <v>4622</v>
      </c>
      <c r="C2899" s="220" t="s">
        <v>6583</v>
      </c>
      <c r="D2899" s="221">
        <v>495.91</v>
      </c>
      <c r="E2899" s="221">
        <v>109.17</v>
      </c>
      <c r="F2899" s="221">
        <v>605.08</v>
      </c>
    </row>
    <row r="2900" spans="1:6" ht="15">
      <c r="A2900" s="225" t="s">
        <v>4623</v>
      </c>
      <c r="B2900" s="223" t="s">
        <v>4624</v>
      </c>
      <c r="C2900" s="220" t="s">
        <v>6583</v>
      </c>
      <c r="D2900" s="221">
        <v>214.35</v>
      </c>
      <c r="E2900" s="221">
        <v>36.39</v>
      </c>
      <c r="F2900" s="221">
        <v>250.74</v>
      </c>
    </row>
    <row r="2901" spans="1:6" ht="15">
      <c r="A2901" s="225" t="s">
        <v>4625</v>
      </c>
      <c r="B2901" s="223" t="s">
        <v>4626</v>
      </c>
      <c r="C2901" s="220" t="s">
        <v>6583</v>
      </c>
      <c r="D2901" s="221">
        <v>197.29</v>
      </c>
      <c r="E2901" s="221">
        <v>18.2</v>
      </c>
      <c r="F2901" s="221">
        <v>215.49</v>
      </c>
    </row>
    <row r="2902" spans="1:6" ht="15">
      <c r="A2902" s="225" t="s">
        <v>4627</v>
      </c>
      <c r="B2902" s="223" t="s">
        <v>4628</v>
      </c>
      <c r="C2902" s="220" t="s">
        <v>6583</v>
      </c>
      <c r="D2902" s="221">
        <v>49.57</v>
      </c>
      <c r="E2902" s="221">
        <v>12.01</v>
      </c>
      <c r="F2902" s="221">
        <v>61.58</v>
      </c>
    </row>
    <row r="2903" spans="1:6" ht="15">
      <c r="A2903" s="225" t="s">
        <v>4629</v>
      </c>
      <c r="B2903" s="223" t="s">
        <v>4630</v>
      </c>
      <c r="C2903" s="220" t="s">
        <v>6583</v>
      </c>
      <c r="D2903" s="221">
        <v>490.03</v>
      </c>
      <c r="E2903" s="221">
        <v>109.17</v>
      </c>
      <c r="F2903" s="221">
        <v>599.2</v>
      </c>
    </row>
    <row r="2904" spans="1:6" ht="15">
      <c r="A2904" s="225" t="s">
        <v>4631</v>
      </c>
      <c r="B2904" s="223" t="s">
        <v>4632</v>
      </c>
      <c r="C2904" s="220" t="s">
        <v>7553</v>
      </c>
      <c r="D2904" s="221">
        <v>618.01</v>
      </c>
      <c r="E2904" s="221">
        <v>43.65</v>
      </c>
      <c r="F2904" s="221">
        <v>661.66</v>
      </c>
    </row>
    <row r="2905" spans="1:6" ht="15">
      <c r="A2905" s="225" t="s">
        <v>4633</v>
      </c>
      <c r="B2905" s="223" t="s">
        <v>4634</v>
      </c>
      <c r="C2905" s="220" t="s">
        <v>6583</v>
      </c>
      <c r="D2905" s="221">
        <v>100.12</v>
      </c>
      <c r="E2905" s="221">
        <v>18.2</v>
      </c>
      <c r="F2905" s="221">
        <v>118.32</v>
      </c>
    </row>
    <row r="2906" spans="1:6" ht="15">
      <c r="A2906" s="225" t="s">
        <v>4635</v>
      </c>
      <c r="B2906" s="223" t="s">
        <v>8093</v>
      </c>
      <c r="C2906" s="220"/>
      <c r="D2906" s="221"/>
      <c r="E2906" s="221"/>
      <c r="F2906" s="221"/>
    </row>
    <row r="2907" spans="1:6" ht="15">
      <c r="A2907" s="225" t="s">
        <v>7394</v>
      </c>
      <c r="B2907" s="223" t="s">
        <v>7395</v>
      </c>
      <c r="C2907" s="220" t="s">
        <v>7543</v>
      </c>
      <c r="D2907" s="221">
        <v>618.52</v>
      </c>
      <c r="E2907" s="221">
        <v>60.29</v>
      </c>
      <c r="F2907" s="221">
        <v>678.81</v>
      </c>
    </row>
    <row r="2908" spans="1:6" ht="15">
      <c r="A2908" s="225" t="s">
        <v>4636</v>
      </c>
      <c r="B2908" s="223" t="s">
        <v>4637</v>
      </c>
      <c r="C2908" s="220" t="s">
        <v>7543</v>
      </c>
      <c r="D2908" s="221">
        <v>1002.68</v>
      </c>
      <c r="E2908" s="221">
        <v>64.32</v>
      </c>
      <c r="F2908" s="221">
        <v>1067</v>
      </c>
    </row>
    <row r="2909" spans="1:6" ht="15">
      <c r="A2909" s="225" t="s">
        <v>4638</v>
      </c>
      <c r="B2909" s="223" t="s">
        <v>4639</v>
      </c>
      <c r="C2909" s="220" t="s">
        <v>7543</v>
      </c>
      <c r="D2909" s="221">
        <v>1159.23</v>
      </c>
      <c r="E2909" s="221">
        <v>130.29</v>
      </c>
      <c r="F2909" s="221">
        <v>1289.52</v>
      </c>
    </row>
    <row r="2910" spans="1:6" ht="15">
      <c r="A2910" s="225" t="s">
        <v>7104</v>
      </c>
      <c r="B2910" s="223" t="s">
        <v>7105</v>
      </c>
      <c r="C2910" s="220" t="s">
        <v>7543</v>
      </c>
      <c r="D2910" s="221">
        <v>2622.1</v>
      </c>
      <c r="E2910" s="221"/>
      <c r="F2910" s="221">
        <v>2622.1</v>
      </c>
    </row>
    <row r="2911" spans="1:6" ht="15">
      <c r="A2911" s="225" t="s">
        <v>4640</v>
      </c>
      <c r="B2911" s="223" t="s">
        <v>8094</v>
      </c>
      <c r="C2911" s="220"/>
      <c r="D2911" s="221"/>
      <c r="E2911" s="221"/>
      <c r="F2911" s="221"/>
    </row>
    <row r="2912" spans="1:6" ht="15">
      <c r="A2912" s="225" t="s">
        <v>4641</v>
      </c>
      <c r="B2912" s="223" t="s">
        <v>4642</v>
      </c>
      <c r="C2912" s="220" t="s">
        <v>6583</v>
      </c>
      <c r="D2912" s="221">
        <v>246.44</v>
      </c>
      <c r="E2912" s="221">
        <v>4.41</v>
      </c>
      <c r="F2912" s="221">
        <v>250.85</v>
      </c>
    </row>
    <row r="2913" spans="1:6" ht="15">
      <c r="A2913" s="225" t="s">
        <v>4643</v>
      </c>
      <c r="B2913" s="223" t="s">
        <v>4644</v>
      </c>
      <c r="C2913" s="220" t="s">
        <v>6583</v>
      </c>
      <c r="D2913" s="221">
        <v>36.97</v>
      </c>
      <c r="E2913" s="221">
        <v>10.61</v>
      </c>
      <c r="F2913" s="221">
        <v>47.58</v>
      </c>
    </row>
    <row r="2914" spans="1:6" ht="15">
      <c r="A2914" s="225" t="s">
        <v>4645</v>
      </c>
      <c r="B2914" s="223" t="s">
        <v>4646</v>
      </c>
      <c r="C2914" s="220" t="s">
        <v>6583</v>
      </c>
      <c r="D2914" s="221">
        <v>60.66</v>
      </c>
      <c r="E2914" s="221">
        <v>4.41</v>
      </c>
      <c r="F2914" s="221">
        <v>65.07</v>
      </c>
    </row>
    <row r="2915" spans="1:6" ht="15">
      <c r="A2915" s="225" t="s">
        <v>4647</v>
      </c>
      <c r="B2915" s="223" t="s">
        <v>4648</v>
      </c>
      <c r="C2915" s="220" t="s">
        <v>6583</v>
      </c>
      <c r="D2915" s="221">
        <v>46.84</v>
      </c>
      <c r="E2915" s="221">
        <v>10.61</v>
      </c>
      <c r="F2915" s="221">
        <v>57.45</v>
      </c>
    </row>
    <row r="2916" spans="1:6" ht="15">
      <c r="A2916" s="225" t="s">
        <v>4649</v>
      </c>
      <c r="B2916" s="223" t="s">
        <v>4650</v>
      </c>
      <c r="C2916" s="220" t="s">
        <v>6583</v>
      </c>
      <c r="D2916" s="221">
        <v>92.01</v>
      </c>
      <c r="E2916" s="221">
        <v>4.41</v>
      </c>
      <c r="F2916" s="221">
        <v>96.42</v>
      </c>
    </row>
    <row r="2917" spans="1:6" ht="15">
      <c r="A2917" s="225" t="s">
        <v>4651</v>
      </c>
      <c r="B2917" s="223" t="s">
        <v>4652</v>
      </c>
      <c r="C2917" s="220" t="s">
        <v>6583</v>
      </c>
      <c r="D2917" s="221">
        <v>47.34</v>
      </c>
      <c r="E2917" s="221">
        <v>10.61</v>
      </c>
      <c r="F2917" s="221">
        <v>57.95</v>
      </c>
    </row>
    <row r="2918" spans="1:6" ht="15">
      <c r="A2918" s="225" t="s">
        <v>4653</v>
      </c>
      <c r="B2918" s="223" t="s">
        <v>4654</v>
      </c>
      <c r="C2918" s="220" t="s">
        <v>6583</v>
      </c>
      <c r="D2918" s="221">
        <v>34.59</v>
      </c>
      <c r="E2918" s="221">
        <v>4.41</v>
      </c>
      <c r="F2918" s="221">
        <v>39</v>
      </c>
    </row>
    <row r="2919" spans="1:6" ht="15">
      <c r="A2919" s="225" t="s">
        <v>4655</v>
      </c>
      <c r="B2919" s="223" t="s">
        <v>4656</v>
      </c>
      <c r="C2919" s="220" t="s">
        <v>6583</v>
      </c>
      <c r="D2919" s="221">
        <v>42.07</v>
      </c>
      <c r="E2919" s="221">
        <v>4.41</v>
      </c>
      <c r="F2919" s="221">
        <v>46.48</v>
      </c>
    </row>
    <row r="2920" spans="1:6" ht="15">
      <c r="A2920" s="225" t="s">
        <v>4657</v>
      </c>
      <c r="B2920" s="223" t="s">
        <v>4658</v>
      </c>
      <c r="C2920" s="220" t="s">
        <v>6583</v>
      </c>
      <c r="D2920" s="221">
        <v>58.77</v>
      </c>
      <c r="E2920" s="221">
        <v>4.41</v>
      </c>
      <c r="F2920" s="221">
        <v>63.18</v>
      </c>
    </row>
    <row r="2921" spans="1:6" ht="15">
      <c r="A2921" s="225" t="s">
        <v>4659</v>
      </c>
      <c r="B2921" s="223" t="s">
        <v>4660</v>
      </c>
      <c r="C2921" s="220" t="s">
        <v>6583</v>
      </c>
      <c r="D2921" s="221">
        <v>62.55</v>
      </c>
      <c r="E2921" s="221">
        <v>18.2</v>
      </c>
      <c r="F2921" s="221">
        <v>80.75</v>
      </c>
    </row>
    <row r="2922" spans="1:6" ht="15">
      <c r="A2922" s="225" t="s">
        <v>4661</v>
      </c>
      <c r="B2922" s="223" t="s">
        <v>7106</v>
      </c>
      <c r="C2922" s="220" t="s">
        <v>6583</v>
      </c>
      <c r="D2922" s="221">
        <v>119.06</v>
      </c>
      <c r="E2922" s="221">
        <v>32.16</v>
      </c>
      <c r="F2922" s="221">
        <v>151.22</v>
      </c>
    </row>
    <row r="2923" spans="1:6" ht="15">
      <c r="A2923" s="225" t="s">
        <v>4662</v>
      </c>
      <c r="B2923" s="223" t="s">
        <v>4663</v>
      </c>
      <c r="C2923" s="220" t="s">
        <v>6583</v>
      </c>
      <c r="D2923" s="221">
        <v>184.54</v>
      </c>
      <c r="E2923" s="221">
        <v>13.82</v>
      </c>
      <c r="F2923" s="221">
        <v>198.36</v>
      </c>
    </row>
    <row r="2924" spans="1:6" ht="15">
      <c r="A2924" s="225" t="s">
        <v>8095</v>
      </c>
      <c r="B2924" s="223" t="s">
        <v>8096</v>
      </c>
      <c r="C2924" s="220" t="s">
        <v>6583</v>
      </c>
      <c r="D2924" s="221">
        <v>99.53</v>
      </c>
      <c r="E2924" s="221">
        <v>13.82</v>
      </c>
      <c r="F2924" s="221">
        <v>113.35</v>
      </c>
    </row>
    <row r="2925" spans="1:6" ht="15">
      <c r="A2925" s="225" t="s">
        <v>8097</v>
      </c>
      <c r="B2925" s="223" t="s">
        <v>8098</v>
      </c>
      <c r="C2925" s="220" t="s">
        <v>6583</v>
      </c>
      <c r="D2925" s="221">
        <v>416.75</v>
      </c>
      <c r="E2925" s="221">
        <v>50.95</v>
      </c>
      <c r="F2925" s="221">
        <v>467.7</v>
      </c>
    </row>
    <row r="2926" spans="1:6" ht="15">
      <c r="A2926" s="225" t="s">
        <v>4664</v>
      </c>
      <c r="B2926" s="223" t="s">
        <v>4665</v>
      </c>
      <c r="C2926" s="220" t="s">
        <v>6583</v>
      </c>
      <c r="D2926" s="221">
        <v>493.36</v>
      </c>
      <c r="E2926" s="221">
        <v>18.2</v>
      </c>
      <c r="F2926" s="221">
        <v>511.56</v>
      </c>
    </row>
    <row r="2927" spans="1:6" ht="15">
      <c r="A2927" s="225" t="s">
        <v>4666</v>
      </c>
      <c r="B2927" s="223" t="s">
        <v>4667</v>
      </c>
      <c r="C2927" s="220" t="s">
        <v>6583</v>
      </c>
      <c r="D2927" s="221">
        <v>30</v>
      </c>
      <c r="E2927" s="221">
        <v>12.73</v>
      </c>
      <c r="F2927" s="221">
        <v>42.73</v>
      </c>
    </row>
    <row r="2928" spans="1:6" ht="15">
      <c r="A2928" s="225" t="s">
        <v>4668</v>
      </c>
      <c r="B2928" s="223" t="s">
        <v>4669</v>
      </c>
      <c r="C2928" s="220" t="s">
        <v>6583</v>
      </c>
      <c r="D2928" s="221">
        <v>29.86</v>
      </c>
      <c r="E2928" s="221">
        <v>12.73</v>
      </c>
      <c r="F2928" s="221">
        <v>42.59</v>
      </c>
    </row>
    <row r="2929" spans="1:6" ht="15">
      <c r="A2929" s="225" t="s">
        <v>4670</v>
      </c>
      <c r="B2929" s="223" t="s">
        <v>4671</v>
      </c>
      <c r="C2929" s="220" t="s">
        <v>6583</v>
      </c>
      <c r="D2929" s="221">
        <v>37.02</v>
      </c>
      <c r="E2929" s="221">
        <v>12.73</v>
      </c>
      <c r="F2929" s="221">
        <v>49.75</v>
      </c>
    </row>
    <row r="2930" spans="1:6" ht="15">
      <c r="A2930" s="225" t="s">
        <v>4672</v>
      </c>
      <c r="B2930" s="223" t="s">
        <v>4673</v>
      </c>
      <c r="C2930" s="220" t="s">
        <v>6583</v>
      </c>
      <c r="D2930" s="221">
        <v>20.01</v>
      </c>
      <c r="E2930" s="221">
        <v>12.73</v>
      </c>
      <c r="F2930" s="221">
        <v>32.74</v>
      </c>
    </row>
    <row r="2931" spans="1:6" ht="15">
      <c r="A2931" s="225" t="s">
        <v>4674</v>
      </c>
      <c r="B2931" s="223" t="s">
        <v>4675</v>
      </c>
      <c r="C2931" s="220" t="s">
        <v>6583</v>
      </c>
      <c r="D2931" s="221">
        <v>26.98</v>
      </c>
      <c r="E2931" s="221">
        <v>12.73</v>
      </c>
      <c r="F2931" s="221">
        <v>39.71</v>
      </c>
    </row>
    <row r="2932" spans="1:6" ht="15">
      <c r="A2932" s="225" t="s">
        <v>4676</v>
      </c>
      <c r="B2932" s="223" t="s">
        <v>4677</v>
      </c>
      <c r="C2932" s="220" t="s">
        <v>6583</v>
      </c>
      <c r="D2932" s="221">
        <v>28.34</v>
      </c>
      <c r="E2932" s="221">
        <v>12.73</v>
      </c>
      <c r="F2932" s="221">
        <v>41.07</v>
      </c>
    </row>
    <row r="2933" spans="1:6" ht="15">
      <c r="A2933" s="225" t="s">
        <v>4678</v>
      </c>
      <c r="B2933" s="223" t="s">
        <v>4679</v>
      </c>
      <c r="C2933" s="220" t="s">
        <v>6583</v>
      </c>
      <c r="D2933" s="221">
        <v>47.33</v>
      </c>
      <c r="E2933" s="221">
        <v>12.73</v>
      </c>
      <c r="F2933" s="221">
        <v>60.06</v>
      </c>
    </row>
    <row r="2934" spans="1:6" ht="15">
      <c r="A2934" s="225" t="s">
        <v>4680</v>
      </c>
      <c r="B2934" s="223" t="s">
        <v>4681</v>
      </c>
      <c r="C2934" s="220" t="s">
        <v>6583</v>
      </c>
      <c r="D2934" s="221">
        <v>74.72</v>
      </c>
      <c r="E2934" s="221">
        <v>12.73</v>
      </c>
      <c r="F2934" s="221">
        <v>87.45</v>
      </c>
    </row>
    <row r="2935" spans="1:6" ht="15">
      <c r="A2935" s="225" t="s">
        <v>4682</v>
      </c>
      <c r="B2935" s="223" t="s">
        <v>4683</v>
      </c>
      <c r="C2935" s="220" t="s">
        <v>6583</v>
      </c>
      <c r="D2935" s="221">
        <v>531.95</v>
      </c>
      <c r="E2935" s="221">
        <v>50.95</v>
      </c>
      <c r="F2935" s="221">
        <v>582.9</v>
      </c>
    </row>
    <row r="2936" spans="1:6" ht="15">
      <c r="A2936" s="225" t="s">
        <v>4684</v>
      </c>
      <c r="B2936" s="223" t="s">
        <v>4685</v>
      </c>
      <c r="C2936" s="220" t="s">
        <v>6583</v>
      </c>
      <c r="D2936" s="221">
        <v>441.59</v>
      </c>
      <c r="E2936" s="221">
        <v>29.1</v>
      </c>
      <c r="F2936" s="221">
        <v>470.69</v>
      </c>
    </row>
    <row r="2937" spans="1:6" ht="15">
      <c r="A2937" s="225" t="s">
        <v>4686</v>
      </c>
      <c r="B2937" s="223" t="s">
        <v>4687</v>
      </c>
      <c r="C2937" s="220" t="s">
        <v>6583</v>
      </c>
      <c r="D2937" s="221">
        <v>181.37</v>
      </c>
      <c r="E2937" s="221">
        <v>13.82</v>
      </c>
      <c r="F2937" s="221">
        <v>195.19</v>
      </c>
    </row>
    <row r="2938" spans="1:6" ht="15">
      <c r="A2938" s="225" t="s">
        <v>4688</v>
      </c>
      <c r="B2938" s="223" t="s">
        <v>7396</v>
      </c>
      <c r="C2938" s="220" t="s">
        <v>6583</v>
      </c>
      <c r="D2938" s="221">
        <v>56.45</v>
      </c>
      <c r="E2938" s="221">
        <v>12.73</v>
      </c>
      <c r="F2938" s="221">
        <v>69.18</v>
      </c>
    </row>
    <row r="2939" spans="1:6" ht="15">
      <c r="A2939" s="225" t="s">
        <v>4689</v>
      </c>
      <c r="B2939" s="223" t="s">
        <v>4690</v>
      </c>
      <c r="C2939" s="220" t="s">
        <v>6583</v>
      </c>
      <c r="D2939" s="221">
        <v>386.3</v>
      </c>
      <c r="E2939" s="221">
        <v>12.73</v>
      </c>
      <c r="F2939" s="221">
        <v>399.03</v>
      </c>
    </row>
    <row r="2940" spans="1:6" ht="15">
      <c r="A2940" s="225" t="s">
        <v>8099</v>
      </c>
      <c r="B2940" s="223" t="s">
        <v>8100</v>
      </c>
      <c r="C2940" s="220" t="s">
        <v>6583</v>
      </c>
      <c r="D2940" s="221">
        <v>124.24</v>
      </c>
      <c r="E2940" s="221">
        <v>13.82</v>
      </c>
      <c r="F2940" s="221">
        <v>138.06</v>
      </c>
    </row>
    <row r="2941" spans="1:6" ht="15">
      <c r="A2941" s="225" t="s">
        <v>4691</v>
      </c>
      <c r="B2941" s="223" t="s">
        <v>4692</v>
      </c>
      <c r="C2941" s="220" t="s">
        <v>7553</v>
      </c>
      <c r="D2941" s="221">
        <v>780.86</v>
      </c>
      <c r="E2941" s="221">
        <v>50.36</v>
      </c>
      <c r="F2941" s="221">
        <v>831.22</v>
      </c>
    </row>
    <row r="2942" spans="1:6" ht="15">
      <c r="A2942" s="225" t="s">
        <v>4693</v>
      </c>
      <c r="B2942" s="223" t="s">
        <v>4694</v>
      </c>
      <c r="C2942" s="220" t="s">
        <v>6583</v>
      </c>
      <c r="D2942" s="221">
        <v>3.83</v>
      </c>
      <c r="E2942" s="221">
        <v>12.73</v>
      </c>
      <c r="F2942" s="221">
        <v>16.56</v>
      </c>
    </row>
    <row r="2943" spans="1:6" ht="15">
      <c r="A2943" s="225" t="s">
        <v>4695</v>
      </c>
      <c r="B2943" s="223" t="s">
        <v>4696</v>
      </c>
      <c r="C2943" s="220" t="s">
        <v>6583</v>
      </c>
      <c r="D2943" s="221">
        <v>4.45</v>
      </c>
      <c r="E2943" s="221">
        <v>12.73</v>
      </c>
      <c r="F2943" s="221">
        <v>17.18</v>
      </c>
    </row>
    <row r="2944" spans="1:6" ht="27.75">
      <c r="A2944" s="225" t="s">
        <v>4697</v>
      </c>
      <c r="B2944" s="223" t="s">
        <v>4698</v>
      </c>
      <c r="C2944" s="220" t="s">
        <v>6583</v>
      </c>
      <c r="D2944" s="221">
        <v>680.32</v>
      </c>
      <c r="E2944" s="221">
        <v>13.82</v>
      </c>
      <c r="F2944" s="221">
        <v>694.14</v>
      </c>
    </row>
    <row r="2945" spans="1:6" ht="15">
      <c r="A2945" s="225" t="s">
        <v>8101</v>
      </c>
      <c r="B2945" s="223" t="s">
        <v>8102</v>
      </c>
      <c r="C2945" s="220" t="s">
        <v>6583</v>
      </c>
      <c r="D2945" s="221">
        <v>727.68</v>
      </c>
      <c r="E2945" s="221">
        <v>50.95</v>
      </c>
      <c r="F2945" s="221">
        <v>778.63</v>
      </c>
    </row>
    <row r="2946" spans="1:6" ht="15">
      <c r="A2946" s="225" t="s">
        <v>4699</v>
      </c>
      <c r="B2946" s="223" t="s">
        <v>4700</v>
      </c>
      <c r="C2946" s="220" t="s">
        <v>6583</v>
      </c>
      <c r="D2946" s="221">
        <v>1491.45</v>
      </c>
      <c r="E2946" s="221">
        <v>50.95</v>
      </c>
      <c r="F2946" s="221">
        <v>1542.4</v>
      </c>
    </row>
    <row r="2947" spans="1:6" ht="15">
      <c r="A2947" s="225" t="s">
        <v>4701</v>
      </c>
      <c r="B2947" s="223" t="s">
        <v>4702</v>
      </c>
      <c r="C2947" s="220" t="s">
        <v>6583</v>
      </c>
      <c r="D2947" s="221">
        <v>1101.4</v>
      </c>
      <c r="E2947" s="221">
        <v>4.41</v>
      </c>
      <c r="F2947" s="221">
        <v>1105.81</v>
      </c>
    </row>
    <row r="2948" spans="1:6" ht="15">
      <c r="A2948" s="225" t="s">
        <v>4703</v>
      </c>
      <c r="B2948" s="223" t="s">
        <v>4704</v>
      </c>
      <c r="C2948" s="220" t="s">
        <v>6583</v>
      </c>
      <c r="D2948" s="221">
        <v>424.74</v>
      </c>
      <c r="E2948" s="221">
        <v>18.2</v>
      </c>
      <c r="F2948" s="221">
        <v>442.94</v>
      </c>
    </row>
    <row r="2949" spans="1:6" ht="15">
      <c r="A2949" s="225" t="s">
        <v>6872</v>
      </c>
      <c r="B2949" s="223" t="s">
        <v>6873</v>
      </c>
      <c r="C2949" s="220" t="s">
        <v>6583</v>
      </c>
      <c r="D2949" s="221">
        <v>46.24</v>
      </c>
      <c r="E2949" s="221">
        <v>21.87</v>
      </c>
      <c r="F2949" s="221">
        <v>68.11</v>
      </c>
    </row>
    <row r="2950" spans="1:6" ht="27.75">
      <c r="A2950" s="225" t="s">
        <v>4705</v>
      </c>
      <c r="B2950" s="223" t="s">
        <v>4706</v>
      </c>
      <c r="C2950" s="220" t="s">
        <v>6583</v>
      </c>
      <c r="D2950" s="221">
        <v>260.69</v>
      </c>
      <c r="E2950" s="221">
        <v>18.2</v>
      </c>
      <c r="F2950" s="221">
        <v>278.89</v>
      </c>
    </row>
    <row r="2951" spans="1:6" ht="15">
      <c r="A2951" s="225" t="s">
        <v>4707</v>
      </c>
      <c r="B2951" s="223" t="s">
        <v>4708</v>
      </c>
      <c r="C2951" s="220" t="s">
        <v>6583</v>
      </c>
      <c r="D2951" s="221">
        <v>454.42</v>
      </c>
      <c r="E2951" s="221">
        <v>18.2</v>
      </c>
      <c r="F2951" s="221">
        <v>472.62</v>
      </c>
    </row>
    <row r="2952" spans="1:6" ht="15">
      <c r="A2952" s="225" t="s">
        <v>4709</v>
      </c>
      <c r="B2952" s="223" t="s">
        <v>8103</v>
      </c>
      <c r="C2952" s="220"/>
      <c r="D2952" s="221"/>
      <c r="E2952" s="221"/>
      <c r="F2952" s="221"/>
    </row>
    <row r="2953" spans="1:6" ht="15">
      <c r="A2953" s="225" t="s">
        <v>4710</v>
      </c>
      <c r="B2953" s="223" t="s">
        <v>4711</v>
      </c>
      <c r="C2953" s="220" t="s">
        <v>7543</v>
      </c>
      <c r="D2953" s="221">
        <v>426.8</v>
      </c>
      <c r="E2953" s="221">
        <v>20.91</v>
      </c>
      <c r="F2953" s="221">
        <v>447.71</v>
      </c>
    </row>
    <row r="2954" spans="1:6" ht="15">
      <c r="A2954" s="225" t="s">
        <v>4712</v>
      </c>
      <c r="B2954" s="223" t="s">
        <v>4713</v>
      </c>
      <c r="C2954" s="220" t="s">
        <v>7543</v>
      </c>
      <c r="D2954" s="221">
        <v>214.84</v>
      </c>
      <c r="E2954" s="221">
        <v>64.32</v>
      </c>
      <c r="F2954" s="221">
        <v>279.16</v>
      </c>
    </row>
    <row r="2955" spans="1:6" ht="15">
      <c r="A2955" s="225" t="s">
        <v>4714</v>
      </c>
      <c r="B2955" s="223" t="s">
        <v>4715</v>
      </c>
      <c r="C2955" s="220" t="s">
        <v>7543</v>
      </c>
      <c r="D2955" s="221">
        <v>754.48</v>
      </c>
      <c r="E2955" s="221">
        <v>20.91</v>
      </c>
      <c r="F2955" s="221">
        <v>775.39</v>
      </c>
    </row>
    <row r="2956" spans="1:6" ht="15">
      <c r="A2956" s="225" t="s">
        <v>4716</v>
      </c>
      <c r="B2956" s="223" t="s">
        <v>8104</v>
      </c>
      <c r="C2956" s="220"/>
      <c r="D2956" s="221"/>
      <c r="E2956" s="221"/>
      <c r="F2956" s="221"/>
    </row>
    <row r="2957" spans="1:6" ht="15">
      <c r="A2957" s="225" t="s">
        <v>4717</v>
      </c>
      <c r="B2957" s="223" t="s">
        <v>4718</v>
      </c>
      <c r="C2957" s="220" t="s">
        <v>7546</v>
      </c>
      <c r="D2957" s="221">
        <v>1176.39</v>
      </c>
      <c r="E2957" s="221">
        <v>50.91</v>
      </c>
      <c r="F2957" s="221">
        <v>1227.3</v>
      </c>
    </row>
    <row r="2958" spans="1:6" ht="15">
      <c r="A2958" s="225" t="s">
        <v>4719</v>
      </c>
      <c r="B2958" s="223" t="s">
        <v>4720</v>
      </c>
      <c r="C2958" s="220" t="s">
        <v>7546</v>
      </c>
      <c r="D2958" s="221">
        <v>733.9</v>
      </c>
      <c r="E2958" s="221">
        <v>50.91</v>
      </c>
      <c r="F2958" s="221">
        <v>784.81</v>
      </c>
    </row>
    <row r="2959" spans="1:6" ht="15">
      <c r="A2959" s="225" t="s">
        <v>4721</v>
      </c>
      <c r="B2959" s="223" t="s">
        <v>4722</v>
      </c>
      <c r="C2959" s="220" t="s">
        <v>6583</v>
      </c>
      <c r="D2959" s="221">
        <v>937.28</v>
      </c>
      <c r="E2959" s="221">
        <v>109.17</v>
      </c>
      <c r="F2959" s="221">
        <v>1046.45</v>
      </c>
    </row>
    <row r="2960" spans="1:6" ht="15">
      <c r="A2960" s="225" t="s">
        <v>4723</v>
      </c>
      <c r="B2960" s="223" t="s">
        <v>4724</v>
      </c>
      <c r="C2960" s="220" t="s">
        <v>6583</v>
      </c>
      <c r="D2960" s="221">
        <v>163.63</v>
      </c>
      <c r="E2960" s="221">
        <v>18.2</v>
      </c>
      <c r="F2960" s="221">
        <v>181.83</v>
      </c>
    </row>
    <row r="2961" spans="1:6" ht="15">
      <c r="A2961" s="225" t="s">
        <v>4725</v>
      </c>
      <c r="B2961" s="223" t="s">
        <v>4726</v>
      </c>
      <c r="C2961" s="220" t="s">
        <v>6583</v>
      </c>
      <c r="D2961" s="221">
        <v>234.96</v>
      </c>
      <c r="E2961" s="221">
        <v>18.2</v>
      </c>
      <c r="F2961" s="221">
        <v>253.16</v>
      </c>
    </row>
    <row r="2962" spans="1:6" ht="15">
      <c r="A2962" s="225" t="s">
        <v>4727</v>
      </c>
      <c r="B2962" s="223" t="s">
        <v>4728</v>
      </c>
      <c r="C2962" s="220" t="s">
        <v>6583</v>
      </c>
      <c r="D2962" s="221">
        <v>247.97</v>
      </c>
      <c r="E2962" s="221">
        <v>18.2</v>
      </c>
      <c r="F2962" s="221">
        <v>266.17</v>
      </c>
    </row>
    <row r="2963" spans="1:6" ht="15">
      <c r="A2963" s="225" t="s">
        <v>4729</v>
      </c>
      <c r="B2963" s="223" t="s">
        <v>4730</v>
      </c>
      <c r="C2963" s="220" t="s">
        <v>6583</v>
      </c>
      <c r="D2963" s="221">
        <v>320.36</v>
      </c>
      <c r="E2963" s="221">
        <v>18.2</v>
      </c>
      <c r="F2963" s="221">
        <v>338.56</v>
      </c>
    </row>
    <row r="2964" spans="1:6" ht="15">
      <c r="A2964" s="225" t="s">
        <v>4731</v>
      </c>
      <c r="B2964" s="223" t="s">
        <v>4732</v>
      </c>
      <c r="C2964" s="220" t="s">
        <v>6583</v>
      </c>
      <c r="D2964" s="221">
        <v>631.21</v>
      </c>
      <c r="E2964" s="221">
        <v>18.2</v>
      </c>
      <c r="F2964" s="221">
        <v>649.41</v>
      </c>
    </row>
    <row r="2965" spans="1:6" ht="15">
      <c r="A2965" s="225" t="s">
        <v>4733</v>
      </c>
      <c r="B2965" s="223" t="s">
        <v>4734</v>
      </c>
      <c r="C2965" s="220" t="s">
        <v>6583</v>
      </c>
      <c r="D2965" s="221">
        <v>390.86</v>
      </c>
      <c r="E2965" s="221">
        <v>18.2</v>
      </c>
      <c r="F2965" s="221">
        <v>409.06</v>
      </c>
    </row>
    <row r="2966" spans="1:6" ht="15">
      <c r="A2966" s="225" t="s">
        <v>4735</v>
      </c>
      <c r="B2966" s="223" t="s">
        <v>4736</v>
      </c>
      <c r="C2966" s="220" t="s">
        <v>6583</v>
      </c>
      <c r="D2966" s="221">
        <v>504.99</v>
      </c>
      <c r="E2966" s="221">
        <v>18.2</v>
      </c>
      <c r="F2966" s="221">
        <v>523.19</v>
      </c>
    </row>
    <row r="2967" spans="1:6" ht="15">
      <c r="A2967" s="225" t="s">
        <v>4737</v>
      </c>
      <c r="B2967" s="223" t="s">
        <v>4738</v>
      </c>
      <c r="C2967" s="220" t="s">
        <v>6583</v>
      </c>
      <c r="D2967" s="221">
        <v>570.25</v>
      </c>
      <c r="E2967" s="221">
        <v>18.2</v>
      </c>
      <c r="F2967" s="221">
        <v>588.45</v>
      </c>
    </row>
    <row r="2968" spans="1:6" ht="15">
      <c r="A2968" s="225" t="s">
        <v>4739</v>
      </c>
      <c r="B2968" s="223" t="s">
        <v>4740</v>
      </c>
      <c r="C2968" s="220" t="s">
        <v>6583</v>
      </c>
      <c r="D2968" s="221">
        <v>777.12</v>
      </c>
      <c r="E2968" s="221">
        <v>18.2</v>
      </c>
      <c r="F2968" s="221">
        <v>795.32</v>
      </c>
    </row>
    <row r="2969" spans="1:6" ht="15">
      <c r="A2969" s="225" t="s">
        <v>4741</v>
      </c>
      <c r="B2969" s="223" t="s">
        <v>4742</v>
      </c>
      <c r="C2969" s="220" t="s">
        <v>6583</v>
      </c>
      <c r="D2969" s="221">
        <v>1089.53</v>
      </c>
      <c r="E2969" s="221">
        <v>18.2</v>
      </c>
      <c r="F2969" s="221">
        <v>1107.73</v>
      </c>
    </row>
    <row r="2970" spans="1:6" ht="15">
      <c r="A2970" s="225" t="s">
        <v>4743</v>
      </c>
      <c r="B2970" s="223" t="s">
        <v>4744</v>
      </c>
      <c r="C2970" s="220" t="s">
        <v>6583</v>
      </c>
      <c r="D2970" s="221">
        <v>940.39</v>
      </c>
      <c r="E2970" s="221">
        <v>18.2</v>
      </c>
      <c r="F2970" s="221">
        <v>958.59</v>
      </c>
    </row>
    <row r="2971" spans="1:6" ht="15">
      <c r="A2971" s="225" t="s">
        <v>4745</v>
      </c>
      <c r="B2971" s="223" t="s">
        <v>4746</v>
      </c>
      <c r="C2971" s="220" t="s">
        <v>6583</v>
      </c>
      <c r="D2971" s="221">
        <v>1502.13</v>
      </c>
      <c r="E2971" s="221">
        <v>18.2</v>
      </c>
      <c r="F2971" s="221">
        <v>1520.33</v>
      </c>
    </row>
    <row r="2972" spans="1:6" ht="15">
      <c r="A2972" s="225" t="s">
        <v>4747</v>
      </c>
      <c r="B2972" s="223" t="s">
        <v>4748</v>
      </c>
      <c r="C2972" s="220" t="s">
        <v>6583</v>
      </c>
      <c r="D2972" s="221">
        <v>4602.54</v>
      </c>
      <c r="E2972" s="221">
        <v>18.2</v>
      </c>
      <c r="F2972" s="221">
        <v>4620.74</v>
      </c>
    </row>
    <row r="2973" spans="1:6" ht="15">
      <c r="A2973" s="225" t="s">
        <v>4749</v>
      </c>
      <c r="B2973" s="223" t="s">
        <v>4750</v>
      </c>
      <c r="C2973" s="220" t="s">
        <v>6583</v>
      </c>
      <c r="D2973" s="221">
        <v>1879.78</v>
      </c>
      <c r="E2973" s="221">
        <v>18.2</v>
      </c>
      <c r="F2973" s="221">
        <v>1897.98</v>
      </c>
    </row>
    <row r="2974" spans="1:6" ht="15">
      <c r="A2974" s="225" t="s">
        <v>4751</v>
      </c>
      <c r="B2974" s="223" t="s">
        <v>4752</v>
      </c>
      <c r="C2974" s="220" t="s">
        <v>6583</v>
      </c>
      <c r="D2974" s="221">
        <v>710.38</v>
      </c>
      <c r="E2974" s="221">
        <v>18.2</v>
      </c>
      <c r="F2974" s="221">
        <v>728.58</v>
      </c>
    </row>
    <row r="2975" spans="1:6" ht="15">
      <c r="A2975" s="225" t="s">
        <v>4753</v>
      </c>
      <c r="B2975" s="223" t="s">
        <v>4754</v>
      </c>
      <c r="C2975" s="220" t="s">
        <v>6583</v>
      </c>
      <c r="D2975" s="221">
        <v>753.31</v>
      </c>
      <c r="E2975" s="221">
        <v>18.2</v>
      </c>
      <c r="F2975" s="221">
        <v>771.51</v>
      </c>
    </row>
    <row r="2976" spans="1:6" ht="15">
      <c r="A2976" s="225" t="s">
        <v>4755</v>
      </c>
      <c r="B2976" s="223" t="s">
        <v>4756</v>
      </c>
      <c r="C2976" s="220" t="s">
        <v>6583</v>
      </c>
      <c r="D2976" s="221">
        <v>1041.69</v>
      </c>
      <c r="E2976" s="221">
        <v>18.2</v>
      </c>
      <c r="F2976" s="221">
        <v>1059.89</v>
      </c>
    </row>
    <row r="2977" spans="1:6" ht="15">
      <c r="A2977" s="225" t="s">
        <v>4757</v>
      </c>
      <c r="B2977" s="223" t="s">
        <v>8105</v>
      </c>
      <c r="C2977" s="220"/>
      <c r="D2977" s="221"/>
      <c r="E2977" s="221"/>
      <c r="F2977" s="221"/>
    </row>
    <row r="2978" spans="1:6" ht="15">
      <c r="A2978" s="225" t="s">
        <v>4758</v>
      </c>
      <c r="B2978" s="223" t="s">
        <v>4759</v>
      </c>
      <c r="C2978" s="220" t="s">
        <v>6583</v>
      </c>
      <c r="D2978" s="221">
        <v>14.75</v>
      </c>
      <c r="E2978" s="221">
        <v>14.56</v>
      </c>
      <c r="F2978" s="221">
        <v>29.31</v>
      </c>
    </row>
    <row r="2979" spans="1:6" ht="15">
      <c r="A2979" s="225" t="s">
        <v>4760</v>
      </c>
      <c r="B2979" s="223" t="s">
        <v>4761</v>
      </c>
      <c r="C2979" s="220" t="s">
        <v>6583</v>
      </c>
      <c r="D2979" s="221">
        <v>0.06</v>
      </c>
      <c r="E2979" s="221">
        <v>18.2</v>
      </c>
      <c r="F2979" s="221">
        <v>18.26</v>
      </c>
    </row>
    <row r="2980" spans="1:6" ht="15">
      <c r="A2980" s="225" t="s">
        <v>4762</v>
      </c>
      <c r="B2980" s="223" t="s">
        <v>4763</v>
      </c>
      <c r="C2980" s="220" t="s">
        <v>6583</v>
      </c>
      <c r="D2980" s="221">
        <v>0.07</v>
      </c>
      <c r="E2980" s="221">
        <v>18.2</v>
      </c>
      <c r="F2980" s="221">
        <v>18.27</v>
      </c>
    </row>
    <row r="2981" spans="1:6" ht="15">
      <c r="A2981" s="225" t="s">
        <v>4764</v>
      </c>
      <c r="B2981" s="223" t="s">
        <v>4765</v>
      </c>
      <c r="C2981" s="220" t="s">
        <v>6583</v>
      </c>
      <c r="D2981" s="221">
        <v>0.8</v>
      </c>
      <c r="E2981" s="221">
        <v>50.91</v>
      </c>
      <c r="F2981" s="221">
        <v>51.71</v>
      </c>
    </row>
    <row r="2982" spans="1:6" ht="15">
      <c r="A2982" s="225" t="s">
        <v>4766</v>
      </c>
      <c r="B2982" s="223" t="s">
        <v>4767</v>
      </c>
      <c r="C2982" s="220" t="s">
        <v>6583</v>
      </c>
      <c r="D2982" s="221"/>
      <c r="E2982" s="221">
        <v>90.98</v>
      </c>
      <c r="F2982" s="221">
        <v>90.98</v>
      </c>
    </row>
    <row r="2983" spans="1:6" ht="15">
      <c r="A2983" s="225" t="s">
        <v>4768</v>
      </c>
      <c r="B2983" s="223" t="s">
        <v>4769</v>
      </c>
      <c r="C2983" s="220" t="s">
        <v>6583</v>
      </c>
      <c r="D2983" s="221">
        <v>37.77</v>
      </c>
      <c r="E2983" s="221">
        <v>4.36</v>
      </c>
      <c r="F2983" s="221">
        <v>42.13</v>
      </c>
    </row>
    <row r="2984" spans="1:6" ht="15">
      <c r="A2984" s="225" t="s">
        <v>4770</v>
      </c>
      <c r="B2984" s="223" t="s">
        <v>4771</v>
      </c>
      <c r="C2984" s="220" t="s">
        <v>6583</v>
      </c>
      <c r="D2984" s="221">
        <v>8.35</v>
      </c>
      <c r="E2984" s="221">
        <v>4.36</v>
      </c>
      <c r="F2984" s="221">
        <v>12.71</v>
      </c>
    </row>
    <row r="2985" spans="1:6" ht="15">
      <c r="A2985" s="225" t="s">
        <v>4772</v>
      </c>
      <c r="B2985" s="223" t="s">
        <v>4773</v>
      </c>
      <c r="C2985" s="220" t="s">
        <v>6583</v>
      </c>
      <c r="D2985" s="221">
        <v>122.67</v>
      </c>
      <c r="E2985" s="221">
        <v>2.47</v>
      </c>
      <c r="F2985" s="221">
        <v>125.14</v>
      </c>
    </row>
    <row r="2986" spans="1:6" ht="15">
      <c r="A2986" s="225" t="s">
        <v>4774</v>
      </c>
      <c r="B2986" s="223" t="s">
        <v>4775</v>
      </c>
      <c r="C2986" s="220" t="s">
        <v>6583</v>
      </c>
      <c r="D2986" s="221">
        <v>36.91</v>
      </c>
      <c r="E2986" s="221">
        <v>1.45</v>
      </c>
      <c r="F2986" s="221">
        <v>38.36</v>
      </c>
    </row>
    <row r="2987" spans="1:6" ht="15">
      <c r="A2987" s="225" t="s">
        <v>4776</v>
      </c>
      <c r="B2987" s="223" t="s">
        <v>4777</v>
      </c>
      <c r="C2987" s="220" t="s">
        <v>6583</v>
      </c>
      <c r="D2987" s="221">
        <v>66.07</v>
      </c>
      <c r="E2987" s="221">
        <v>4.36</v>
      </c>
      <c r="F2987" s="221">
        <v>70.43</v>
      </c>
    </row>
    <row r="2988" spans="1:6" ht="15">
      <c r="A2988" s="225" t="s">
        <v>4778</v>
      </c>
      <c r="B2988" s="223" t="s">
        <v>4779</v>
      </c>
      <c r="C2988" s="220" t="s">
        <v>6583</v>
      </c>
      <c r="D2988" s="221">
        <v>54.55</v>
      </c>
      <c r="E2988" s="221">
        <v>2.47</v>
      </c>
      <c r="F2988" s="221">
        <v>57.02</v>
      </c>
    </row>
    <row r="2989" spans="1:6" ht="15">
      <c r="A2989" s="225" t="s">
        <v>4780</v>
      </c>
      <c r="B2989" s="223" t="s">
        <v>4781</v>
      </c>
      <c r="C2989" s="220" t="s">
        <v>6583</v>
      </c>
      <c r="D2989" s="221">
        <v>58.71</v>
      </c>
      <c r="E2989" s="221">
        <v>2.47</v>
      </c>
      <c r="F2989" s="221">
        <v>61.18</v>
      </c>
    </row>
    <row r="2990" spans="1:6" ht="15">
      <c r="A2990" s="225" t="s">
        <v>4782</v>
      </c>
      <c r="B2990" s="223" t="s">
        <v>4783</v>
      </c>
      <c r="C2990" s="220" t="s">
        <v>6583</v>
      </c>
      <c r="D2990" s="221">
        <v>64.52</v>
      </c>
      <c r="E2990" s="221">
        <v>32.75</v>
      </c>
      <c r="F2990" s="221">
        <v>97.27</v>
      </c>
    </row>
    <row r="2991" spans="1:6" ht="15">
      <c r="A2991" s="225" t="s">
        <v>4784</v>
      </c>
      <c r="B2991" s="223" t="s">
        <v>4785</v>
      </c>
      <c r="C2991" s="220" t="s">
        <v>6583</v>
      </c>
      <c r="D2991" s="221">
        <v>142.54</v>
      </c>
      <c r="E2991" s="221">
        <v>18.2</v>
      </c>
      <c r="F2991" s="221">
        <v>160.74</v>
      </c>
    </row>
    <row r="2992" spans="1:6" ht="15">
      <c r="A2992" s="225" t="s">
        <v>4786</v>
      </c>
      <c r="B2992" s="223" t="s">
        <v>4787</v>
      </c>
      <c r="C2992" s="220" t="s">
        <v>6583</v>
      </c>
      <c r="D2992" s="221">
        <v>154.3</v>
      </c>
      <c r="E2992" s="221">
        <v>18.2</v>
      </c>
      <c r="F2992" s="221">
        <v>172.5</v>
      </c>
    </row>
    <row r="2993" spans="1:6" ht="15">
      <c r="A2993" s="225" t="s">
        <v>4788</v>
      </c>
      <c r="B2993" s="223" t="s">
        <v>4789</v>
      </c>
      <c r="C2993" s="220" t="s">
        <v>6583</v>
      </c>
      <c r="D2993" s="221">
        <v>50.47</v>
      </c>
      <c r="E2993" s="221">
        <v>4.36</v>
      </c>
      <c r="F2993" s="221">
        <v>54.83</v>
      </c>
    </row>
    <row r="2994" spans="1:6" ht="15">
      <c r="A2994" s="225" t="s">
        <v>4790</v>
      </c>
      <c r="B2994" s="223" t="s">
        <v>4791</v>
      </c>
      <c r="C2994" s="220" t="s">
        <v>6583</v>
      </c>
      <c r="D2994" s="221">
        <v>26.94</v>
      </c>
      <c r="E2994" s="221">
        <v>14.56</v>
      </c>
      <c r="F2994" s="221">
        <v>41.5</v>
      </c>
    </row>
    <row r="2995" spans="1:6" ht="15">
      <c r="A2995" s="225" t="s">
        <v>4792</v>
      </c>
      <c r="B2995" s="223" t="s">
        <v>4793</v>
      </c>
      <c r="C2995" s="220" t="s">
        <v>6583</v>
      </c>
      <c r="D2995" s="221">
        <v>14.99</v>
      </c>
      <c r="E2995" s="221">
        <v>14.56</v>
      </c>
      <c r="F2995" s="221">
        <v>29.55</v>
      </c>
    </row>
    <row r="2996" spans="1:6" ht="15">
      <c r="A2996" s="225" t="s">
        <v>4794</v>
      </c>
      <c r="B2996" s="223" t="s">
        <v>4795</v>
      </c>
      <c r="C2996" s="220" t="s">
        <v>6583</v>
      </c>
      <c r="D2996" s="221">
        <v>39.92</v>
      </c>
      <c r="E2996" s="221">
        <v>2.18</v>
      </c>
      <c r="F2996" s="221">
        <v>42.1</v>
      </c>
    </row>
    <row r="2997" spans="1:6" ht="15">
      <c r="A2997" s="225" t="s">
        <v>4796</v>
      </c>
      <c r="B2997" s="223" t="s">
        <v>4797</v>
      </c>
      <c r="C2997" s="220" t="s">
        <v>6583</v>
      </c>
      <c r="D2997" s="221">
        <v>7.32</v>
      </c>
      <c r="E2997" s="221">
        <v>6.19</v>
      </c>
      <c r="F2997" s="221">
        <v>13.51</v>
      </c>
    </row>
    <row r="2998" spans="1:6" ht="15">
      <c r="A2998" s="225" t="s">
        <v>4798</v>
      </c>
      <c r="B2998" s="223" t="s">
        <v>4799</v>
      </c>
      <c r="C2998" s="220" t="s">
        <v>6583</v>
      </c>
      <c r="D2998" s="221">
        <v>291.58</v>
      </c>
      <c r="E2998" s="221">
        <v>25.46</v>
      </c>
      <c r="F2998" s="221">
        <v>317.04</v>
      </c>
    </row>
    <row r="2999" spans="1:6" ht="15">
      <c r="A2999" s="225" t="s">
        <v>4800</v>
      </c>
      <c r="B2999" s="223" t="s">
        <v>4801</v>
      </c>
      <c r="C2999" s="220" t="s">
        <v>6583</v>
      </c>
      <c r="D2999" s="221">
        <v>5.17</v>
      </c>
      <c r="E2999" s="221">
        <v>1.45</v>
      </c>
      <c r="F2999" s="221">
        <v>6.62</v>
      </c>
    </row>
    <row r="3000" spans="1:6" ht="15">
      <c r="A3000" s="225" t="s">
        <v>4802</v>
      </c>
      <c r="B3000" s="223" t="s">
        <v>4803</v>
      </c>
      <c r="C3000" s="220" t="s">
        <v>6583</v>
      </c>
      <c r="D3000" s="221">
        <v>54.17</v>
      </c>
      <c r="E3000" s="221">
        <v>1.45</v>
      </c>
      <c r="F3000" s="221">
        <v>55.62</v>
      </c>
    </row>
    <row r="3001" spans="1:6" ht="15">
      <c r="A3001" s="225" t="s">
        <v>4804</v>
      </c>
      <c r="B3001" s="223" t="s">
        <v>4805</v>
      </c>
      <c r="C3001" s="220" t="s">
        <v>6583</v>
      </c>
      <c r="D3001" s="221">
        <v>104.31</v>
      </c>
      <c r="E3001" s="221">
        <v>7.27</v>
      </c>
      <c r="F3001" s="221">
        <v>111.58</v>
      </c>
    </row>
    <row r="3002" spans="1:6" ht="15">
      <c r="A3002" s="225" t="s">
        <v>4806</v>
      </c>
      <c r="B3002" s="223" t="s">
        <v>4807</v>
      </c>
      <c r="C3002" s="220" t="s">
        <v>6583</v>
      </c>
      <c r="D3002" s="221">
        <v>36.22</v>
      </c>
      <c r="E3002" s="221">
        <v>7.27</v>
      </c>
      <c r="F3002" s="221">
        <v>43.49</v>
      </c>
    </row>
    <row r="3003" spans="1:6" ht="15">
      <c r="A3003" s="225" t="s">
        <v>4808</v>
      </c>
      <c r="B3003" s="223" t="s">
        <v>8106</v>
      </c>
      <c r="C3003" s="220"/>
      <c r="D3003" s="221"/>
      <c r="E3003" s="221"/>
      <c r="F3003" s="221"/>
    </row>
    <row r="3004" spans="1:6" ht="15">
      <c r="A3004" s="225" t="s">
        <v>4809</v>
      </c>
      <c r="B3004" s="223" t="s">
        <v>8107</v>
      </c>
      <c r="C3004" s="220"/>
      <c r="D3004" s="221"/>
      <c r="E3004" s="221"/>
      <c r="F3004" s="221"/>
    </row>
    <row r="3005" spans="1:6" ht="15">
      <c r="A3005" s="225" t="s">
        <v>4810</v>
      </c>
      <c r="B3005" s="223" t="s">
        <v>4811</v>
      </c>
      <c r="C3005" s="220" t="s">
        <v>6583</v>
      </c>
      <c r="D3005" s="221">
        <v>867.61</v>
      </c>
      <c r="E3005" s="221">
        <v>441.73</v>
      </c>
      <c r="F3005" s="221">
        <v>1309.34</v>
      </c>
    </row>
    <row r="3006" spans="1:6" ht="15">
      <c r="A3006" s="225" t="s">
        <v>4812</v>
      </c>
      <c r="B3006" s="223" t="s">
        <v>4813</v>
      </c>
      <c r="C3006" s="220" t="s">
        <v>6583</v>
      </c>
      <c r="D3006" s="221">
        <v>915.72</v>
      </c>
      <c r="E3006" s="221">
        <v>441.73</v>
      </c>
      <c r="F3006" s="221">
        <v>1357.45</v>
      </c>
    </row>
    <row r="3007" spans="1:6" ht="15">
      <c r="A3007" s="225" t="s">
        <v>4814</v>
      </c>
      <c r="B3007" s="223" t="s">
        <v>4815</v>
      </c>
      <c r="C3007" s="220" t="s">
        <v>6583</v>
      </c>
      <c r="D3007" s="221">
        <v>2608.61</v>
      </c>
      <c r="E3007" s="221">
        <v>776.76</v>
      </c>
      <c r="F3007" s="221">
        <v>3385.37</v>
      </c>
    </row>
    <row r="3008" spans="1:6" ht="15">
      <c r="A3008" s="225" t="s">
        <v>4816</v>
      </c>
      <c r="B3008" s="223" t="s">
        <v>4817</v>
      </c>
      <c r="C3008" s="220" t="s">
        <v>6583</v>
      </c>
      <c r="D3008" s="221">
        <v>2809.53</v>
      </c>
      <c r="E3008" s="221">
        <v>776.76</v>
      </c>
      <c r="F3008" s="221">
        <v>3586.29</v>
      </c>
    </row>
    <row r="3009" spans="1:6" ht="15">
      <c r="A3009" s="225" t="s">
        <v>4818</v>
      </c>
      <c r="B3009" s="223" t="s">
        <v>4819</v>
      </c>
      <c r="C3009" s="220" t="s">
        <v>6583</v>
      </c>
      <c r="D3009" s="221">
        <v>3120.6</v>
      </c>
      <c r="E3009" s="221">
        <v>776.76</v>
      </c>
      <c r="F3009" s="221">
        <v>3897.36</v>
      </c>
    </row>
    <row r="3010" spans="1:6" ht="15">
      <c r="A3010" s="225" t="s">
        <v>4820</v>
      </c>
      <c r="B3010" s="223" t="s">
        <v>4821</v>
      </c>
      <c r="C3010" s="220" t="s">
        <v>6583</v>
      </c>
      <c r="D3010" s="221">
        <v>3420.35</v>
      </c>
      <c r="E3010" s="221">
        <v>776.76</v>
      </c>
      <c r="F3010" s="221">
        <v>4197.11</v>
      </c>
    </row>
    <row r="3011" spans="1:6" ht="15">
      <c r="A3011" s="225" t="s">
        <v>4822</v>
      </c>
      <c r="B3011" s="223" t="s">
        <v>8108</v>
      </c>
      <c r="C3011" s="220"/>
      <c r="D3011" s="221"/>
      <c r="E3011" s="221"/>
      <c r="F3011" s="221"/>
    </row>
    <row r="3012" spans="1:6" ht="15">
      <c r="A3012" s="225" t="s">
        <v>4823</v>
      </c>
      <c r="B3012" s="223" t="s">
        <v>4824</v>
      </c>
      <c r="C3012" s="220" t="s">
        <v>6583</v>
      </c>
      <c r="D3012" s="221">
        <v>2057.16</v>
      </c>
      <c r="E3012" s="221">
        <v>559.37</v>
      </c>
      <c r="F3012" s="221">
        <v>2616.53</v>
      </c>
    </row>
    <row r="3013" spans="1:6" ht="15">
      <c r="A3013" s="225" t="s">
        <v>4825</v>
      </c>
      <c r="B3013" s="223" t="s">
        <v>4826</v>
      </c>
      <c r="C3013" s="220" t="s">
        <v>6583</v>
      </c>
      <c r="D3013" s="221">
        <v>4371.26</v>
      </c>
      <c r="E3013" s="221">
        <v>1196.87</v>
      </c>
      <c r="F3013" s="221">
        <v>5568.13</v>
      </c>
    </row>
    <row r="3014" spans="1:6" ht="15">
      <c r="A3014" s="225" t="s">
        <v>4827</v>
      </c>
      <c r="B3014" s="223" t="s">
        <v>4828</v>
      </c>
      <c r="C3014" s="220" t="s">
        <v>6583</v>
      </c>
      <c r="D3014" s="221">
        <v>7302.43</v>
      </c>
      <c r="E3014" s="221">
        <v>1577.67</v>
      </c>
      <c r="F3014" s="221">
        <v>8880.1</v>
      </c>
    </row>
    <row r="3015" spans="1:6" ht="15">
      <c r="A3015" s="225" t="s">
        <v>4829</v>
      </c>
      <c r="B3015" s="223" t="s">
        <v>4830</v>
      </c>
      <c r="C3015" s="220" t="s">
        <v>6583</v>
      </c>
      <c r="D3015" s="221">
        <v>10213.88</v>
      </c>
      <c r="E3015" s="221">
        <v>1912.88</v>
      </c>
      <c r="F3015" s="221">
        <v>12126.76</v>
      </c>
    </row>
    <row r="3016" spans="1:6" ht="15">
      <c r="A3016" s="225" t="s">
        <v>4831</v>
      </c>
      <c r="B3016" s="223" t="s">
        <v>4832</v>
      </c>
      <c r="C3016" s="220" t="s">
        <v>6583</v>
      </c>
      <c r="D3016" s="221">
        <v>649.01</v>
      </c>
      <c r="E3016" s="221">
        <v>382.09</v>
      </c>
      <c r="F3016" s="221">
        <v>1031.1</v>
      </c>
    </row>
    <row r="3017" spans="1:6" ht="15">
      <c r="A3017" s="225" t="s">
        <v>4833</v>
      </c>
      <c r="B3017" s="223" t="s">
        <v>8109</v>
      </c>
      <c r="C3017" s="220"/>
      <c r="D3017" s="221"/>
      <c r="E3017" s="221"/>
      <c r="F3017" s="221"/>
    </row>
    <row r="3018" spans="1:6" ht="15">
      <c r="A3018" s="225" t="s">
        <v>4834</v>
      </c>
      <c r="B3018" s="223" t="s">
        <v>4835</v>
      </c>
      <c r="C3018" s="220" t="s">
        <v>6583</v>
      </c>
      <c r="D3018" s="221">
        <v>2352.2</v>
      </c>
      <c r="E3018" s="221">
        <v>27.29</v>
      </c>
      <c r="F3018" s="221">
        <v>2379.49</v>
      </c>
    </row>
    <row r="3019" spans="1:6" ht="15">
      <c r="A3019" s="225" t="s">
        <v>4836</v>
      </c>
      <c r="B3019" s="223" t="s">
        <v>4837</v>
      </c>
      <c r="C3019" s="220" t="s">
        <v>6583</v>
      </c>
      <c r="D3019" s="221">
        <v>3281.71</v>
      </c>
      <c r="E3019" s="221">
        <v>27.29</v>
      </c>
      <c r="F3019" s="221">
        <v>3309</v>
      </c>
    </row>
    <row r="3020" spans="1:6" ht="15">
      <c r="A3020" s="225" t="s">
        <v>4838</v>
      </c>
      <c r="B3020" s="223" t="s">
        <v>4839</v>
      </c>
      <c r="C3020" s="220" t="s">
        <v>6583</v>
      </c>
      <c r="D3020" s="221">
        <v>609.67</v>
      </c>
      <c r="E3020" s="221">
        <v>43.66</v>
      </c>
      <c r="F3020" s="221">
        <v>653.33</v>
      </c>
    </row>
    <row r="3021" spans="1:6" ht="15">
      <c r="A3021" s="225" t="s">
        <v>4840</v>
      </c>
      <c r="B3021" s="223" t="s">
        <v>4841</v>
      </c>
      <c r="C3021" s="220" t="s">
        <v>6583</v>
      </c>
      <c r="D3021" s="221">
        <v>824.98</v>
      </c>
      <c r="E3021" s="221">
        <v>43.66</v>
      </c>
      <c r="F3021" s="221">
        <v>868.64</v>
      </c>
    </row>
    <row r="3022" spans="1:6" ht="15">
      <c r="A3022" s="225" t="s">
        <v>4842</v>
      </c>
      <c r="B3022" s="223" t="s">
        <v>4843</v>
      </c>
      <c r="C3022" s="220" t="s">
        <v>6583</v>
      </c>
      <c r="D3022" s="221">
        <v>2289.23</v>
      </c>
      <c r="E3022" s="221">
        <v>27.29</v>
      </c>
      <c r="F3022" s="221">
        <v>2316.52</v>
      </c>
    </row>
    <row r="3023" spans="1:6" ht="15">
      <c r="A3023" s="225" t="s">
        <v>4844</v>
      </c>
      <c r="B3023" s="223" t="s">
        <v>8110</v>
      </c>
      <c r="C3023" s="220"/>
      <c r="D3023" s="221"/>
      <c r="E3023" s="221"/>
      <c r="F3023" s="221"/>
    </row>
    <row r="3024" spans="1:6" ht="15">
      <c r="A3024" s="225" t="s">
        <v>4845</v>
      </c>
      <c r="B3024" s="223" t="s">
        <v>4846</v>
      </c>
      <c r="C3024" s="220" t="s">
        <v>6583</v>
      </c>
      <c r="D3024" s="221">
        <v>892.75</v>
      </c>
      <c r="E3024" s="221"/>
      <c r="F3024" s="221">
        <v>892.75</v>
      </c>
    </row>
    <row r="3025" spans="1:6" ht="15">
      <c r="A3025" s="225" t="s">
        <v>4847</v>
      </c>
      <c r="B3025" s="223" t="s">
        <v>8111</v>
      </c>
      <c r="C3025" s="220"/>
      <c r="D3025" s="221"/>
      <c r="E3025" s="221"/>
      <c r="F3025" s="221"/>
    </row>
    <row r="3026" spans="1:6" ht="15">
      <c r="A3026" s="225" t="s">
        <v>4848</v>
      </c>
      <c r="B3026" s="223" t="s">
        <v>8112</v>
      </c>
      <c r="C3026" s="220"/>
      <c r="D3026" s="221"/>
      <c r="E3026" s="221"/>
      <c r="F3026" s="221"/>
    </row>
    <row r="3027" spans="1:6" ht="15">
      <c r="A3027" s="225" t="s">
        <v>4849</v>
      </c>
      <c r="B3027" s="223" t="s">
        <v>4850</v>
      </c>
      <c r="C3027" s="220" t="s">
        <v>7546</v>
      </c>
      <c r="D3027" s="221">
        <v>6.51</v>
      </c>
      <c r="E3027" s="221">
        <v>18.2</v>
      </c>
      <c r="F3027" s="221">
        <v>24.71</v>
      </c>
    </row>
    <row r="3028" spans="1:6" ht="15">
      <c r="A3028" s="225" t="s">
        <v>4851</v>
      </c>
      <c r="B3028" s="223" t="s">
        <v>4852</v>
      </c>
      <c r="C3028" s="220" t="s">
        <v>7546</v>
      </c>
      <c r="D3028" s="221">
        <v>7.7</v>
      </c>
      <c r="E3028" s="221">
        <v>18.2</v>
      </c>
      <c r="F3028" s="221">
        <v>25.9</v>
      </c>
    </row>
    <row r="3029" spans="1:6" ht="15">
      <c r="A3029" s="225" t="s">
        <v>4853</v>
      </c>
      <c r="B3029" s="223" t="s">
        <v>4854</v>
      </c>
      <c r="C3029" s="220" t="s">
        <v>7546</v>
      </c>
      <c r="D3029" s="221">
        <v>17.29</v>
      </c>
      <c r="E3029" s="221">
        <v>18.2</v>
      </c>
      <c r="F3029" s="221">
        <v>35.49</v>
      </c>
    </row>
    <row r="3030" spans="1:6" ht="15">
      <c r="A3030" s="225" t="s">
        <v>4855</v>
      </c>
      <c r="B3030" s="223" t="s">
        <v>4856</v>
      </c>
      <c r="C3030" s="220" t="s">
        <v>7546</v>
      </c>
      <c r="D3030" s="221">
        <v>24.89</v>
      </c>
      <c r="E3030" s="221">
        <v>18.2</v>
      </c>
      <c r="F3030" s="221">
        <v>43.09</v>
      </c>
    </row>
    <row r="3031" spans="1:6" ht="15">
      <c r="A3031" s="225" t="s">
        <v>4857</v>
      </c>
      <c r="B3031" s="223" t="s">
        <v>4858</v>
      </c>
      <c r="C3031" s="220" t="s">
        <v>7546</v>
      </c>
      <c r="D3031" s="221">
        <v>26.68</v>
      </c>
      <c r="E3031" s="221">
        <v>21.83</v>
      </c>
      <c r="F3031" s="221">
        <v>48.51</v>
      </c>
    </row>
    <row r="3032" spans="1:6" ht="15">
      <c r="A3032" s="225" t="s">
        <v>4859</v>
      </c>
      <c r="B3032" s="223" t="s">
        <v>4860</v>
      </c>
      <c r="C3032" s="220" t="s">
        <v>7546</v>
      </c>
      <c r="D3032" s="221">
        <v>46.45</v>
      </c>
      <c r="E3032" s="221">
        <v>25.47</v>
      </c>
      <c r="F3032" s="221">
        <v>71.92</v>
      </c>
    </row>
    <row r="3033" spans="1:6" ht="15">
      <c r="A3033" s="225" t="s">
        <v>4861</v>
      </c>
      <c r="B3033" s="223" t="s">
        <v>4862</v>
      </c>
      <c r="C3033" s="220" t="s">
        <v>7546</v>
      </c>
      <c r="D3033" s="221">
        <v>74.04</v>
      </c>
      <c r="E3033" s="221">
        <v>32.75</v>
      </c>
      <c r="F3033" s="221">
        <v>106.79</v>
      </c>
    </row>
    <row r="3034" spans="1:6" ht="15">
      <c r="A3034" s="225" t="s">
        <v>4863</v>
      </c>
      <c r="B3034" s="223" t="s">
        <v>4864</v>
      </c>
      <c r="C3034" s="220" t="s">
        <v>7546</v>
      </c>
      <c r="D3034" s="221">
        <v>91.71</v>
      </c>
      <c r="E3034" s="221">
        <v>36.39</v>
      </c>
      <c r="F3034" s="221">
        <v>128.1</v>
      </c>
    </row>
    <row r="3035" spans="1:6" ht="15">
      <c r="A3035" s="225" t="s">
        <v>4865</v>
      </c>
      <c r="B3035" s="223" t="s">
        <v>4866</v>
      </c>
      <c r="C3035" s="220" t="s">
        <v>7546</v>
      </c>
      <c r="D3035" s="221">
        <v>155.15</v>
      </c>
      <c r="E3035" s="221">
        <v>40.03</v>
      </c>
      <c r="F3035" s="221">
        <v>195.18</v>
      </c>
    </row>
    <row r="3036" spans="1:6" ht="15">
      <c r="A3036" s="225" t="s">
        <v>4867</v>
      </c>
      <c r="B3036" s="223" t="s">
        <v>8113</v>
      </c>
      <c r="C3036" s="220"/>
      <c r="D3036" s="221"/>
      <c r="E3036" s="221"/>
      <c r="F3036" s="221"/>
    </row>
    <row r="3037" spans="1:6" ht="27.75">
      <c r="A3037" s="225" t="s">
        <v>4868</v>
      </c>
      <c r="B3037" s="223" t="s">
        <v>4869</v>
      </c>
      <c r="C3037" s="220" t="s">
        <v>7546</v>
      </c>
      <c r="D3037" s="221">
        <v>12.75</v>
      </c>
      <c r="E3037" s="221">
        <v>18.2</v>
      </c>
      <c r="F3037" s="221">
        <v>30.95</v>
      </c>
    </row>
    <row r="3038" spans="1:6" ht="27.75">
      <c r="A3038" s="225" t="s">
        <v>4870</v>
      </c>
      <c r="B3038" s="223" t="s">
        <v>4871</v>
      </c>
      <c r="C3038" s="220" t="s">
        <v>7546</v>
      </c>
      <c r="D3038" s="221">
        <v>18.08</v>
      </c>
      <c r="E3038" s="221">
        <v>21.83</v>
      </c>
      <c r="F3038" s="221">
        <v>39.91</v>
      </c>
    </row>
    <row r="3039" spans="1:6" ht="27.75">
      <c r="A3039" s="225" t="s">
        <v>4872</v>
      </c>
      <c r="B3039" s="223" t="s">
        <v>4873</v>
      </c>
      <c r="C3039" s="220" t="s">
        <v>7546</v>
      </c>
      <c r="D3039" s="221">
        <v>29.32</v>
      </c>
      <c r="E3039" s="221">
        <v>32.75</v>
      </c>
      <c r="F3039" s="221">
        <v>62.07</v>
      </c>
    </row>
    <row r="3040" spans="1:6" ht="27.75">
      <c r="A3040" s="225" t="s">
        <v>4874</v>
      </c>
      <c r="B3040" s="223" t="s">
        <v>4875</v>
      </c>
      <c r="C3040" s="220" t="s">
        <v>7546</v>
      </c>
      <c r="D3040" s="221">
        <v>26.79</v>
      </c>
      <c r="E3040" s="221">
        <v>40.03</v>
      </c>
      <c r="F3040" s="221">
        <v>66.82</v>
      </c>
    </row>
    <row r="3041" spans="1:6" ht="15">
      <c r="A3041" s="225" t="s">
        <v>4876</v>
      </c>
      <c r="B3041" s="223" t="s">
        <v>8114</v>
      </c>
      <c r="C3041" s="220"/>
      <c r="D3041" s="221"/>
      <c r="E3041" s="221"/>
      <c r="F3041" s="221"/>
    </row>
    <row r="3042" spans="1:6" ht="27.75">
      <c r="A3042" s="225" t="s">
        <v>4877</v>
      </c>
      <c r="B3042" s="223" t="s">
        <v>4878</v>
      </c>
      <c r="C3042" s="220" t="s">
        <v>7546</v>
      </c>
      <c r="D3042" s="221">
        <v>23.76</v>
      </c>
      <c r="E3042" s="221">
        <v>21.83</v>
      </c>
      <c r="F3042" s="221">
        <v>45.59</v>
      </c>
    </row>
    <row r="3043" spans="1:6" ht="27.75">
      <c r="A3043" s="225" t="s">
        <v>4879</v>
      </c>
      <c r="B3043" s="223" t="s">
        <v>4880</v>
      </c>
      <c r="C3043" s="220" t="s">
        <v>7546</v>
      </c>
      <c r="D3043" s="221">
        <v>38.29</v>
      </c>
      <c r="E3043" s="221">
        <v>32.75</v>
      </c>
      <c r="F3043" s="221">
        <v>71.04</v>
      </c>
    </row>
    <row r="3044" spans="1:6" ht="27.75">
      <c r="A3044" s="225" t="s">
        <v>4881</v>
      </c>
      <c r="B3044" s="223" t="s">
        <v>4882</v>
      </c>
      <c r="C3044" s="220" t="s">
        <v>7546</v>
      </c>
      <c r="D3044" s="221">
        <v>54.1</v>
      </c>
      <c r="E3044" s="221">
        <v>40.03</v>
      </c>
      <c r="F3044" s="221">
        <v>94.13</v>
      </c>
    </row>
    <row r="3045" spans="1:6" ht="27.75">
      <c r="A3045" s="225" t="s">
        <v>4883</v>
      </c>
      <c r="B3045" s="223" t="s">
        <v>4884</v>
      </c>
      <c r="C3045" s="220" t="s">
        <v>7546</v>
      </c>
      <c r="D3045" s="221">
        <v>107.71</v>
      </c>
      <c r="E3045" s="221">
        <v>40.03</v>
      </c>
      <c r="F3045" s="221">
        <v>147.74</v>
      </c>
    </row>
    <row r="3046" spans="1:6" ht="27.75">
      <c r="A3046" s="225" t="s">
        <v>4885</v>
      </c>
      <c r="B3046" s="223" t="s">
        <v>4886</v>
      </c>
      <c r="C3046" s="220" t="s">
        <v>7546</v>
      </c>
      <c r="D3046" s="221">
        <v>20.25</v>
      </c>
      <c r="E3046" s="221">
        <v>18.2</v>
      </c>
      <c r="F3046" s="221">
        <v>38.45</v>
      </c>
    </row>
    <row r="3047" spans="1:6" ht="15">
      <c r="A3047" s="225" t="s">
        <v>4887</v>
      </c>
      <c r="B3047" s="223" t="s">
        <v>8115</v>
      </c>
      <c r="C3047" s="220"/>
      <c r="D3047" s="221"/>
      <c r="E3047" s="221"/>
      <c r="F3047" s="221"/>
    </row>
    <row r="3048" spans="1:6" ht="15">
      <c r="A3048" s="225" t="s">
        <v>4888</v>
      </c>
      <c r="B3048" s="223" t="s">
        <v>4889</v>
      </c>
      <c r="C3048" s="220" t="s">
        <v>7546</v>
      </c>
      <c r="D3048" s="221">
        <v>26.87</v>
      </c>
      <c r="E3048" s="221">
        <v>12.73</v>
      </c>
      <c r="F3048" s="221">
        <v>39.6</v>
      </c>
    </row>
    <row r="3049" spans="1:6" ht="15">
      <c r="A3049" s="225" t="s">
        <v>4890</v>
      </c>
      <c r="B3049" s="223" t="s">
        <v>4891</v>
      </c>
      <c r="C3049" s="220" t="s">
        <v>7546</v>
      </c>
      <c r="D3049" s="221">
        <v>50.26</v>
      </c>
      <c r="E3049" s="221">
        <v>12.73</v>
      </c>
      <c r="F3049" s="221">
        <v>62.99</v>
      </c>
    </row>
    <row r="3050" spans="1:6" ht="15">
      <c r="A3050" s="225" t="s">
        <v>4892</v>
      </c>
      <c r="B3050" s="223" t="s">
        <v>4893</v>
      </c>
      <c r="C3050" s="220" t="s">
        <v>7546</v>
      </c>
      <c r="D3050" s="221">
        <v>92.48</v>
      </c>
      <c r="E3050" s="221">
        <v>12.73</v>
      </c>
      <c r="F3050" s="221">
        <v>105.21</v>
      </c>
    </row>
    <row r="3051" spans="1:6" ht="15">
      <c r="A3051" s="225" t="s">
        <v>4894</v>
      </c>
      <c r="B3051" s="223" t="s">
        <v>4895</v>
      </c>
      <c r="C3051" s="220" t="s">
        <v>7546</v>
      </c>
      <c r="D3051" s="221">
        <v>76.98</v>
      </c>
      <c r="E3051" s="221">
        <v>12.73</v>
      </c>
      <c r="F3051" s="221">
        <v>89.71</v>
      </c>
    </row>
    <row r="3052" spans="1:6" ht="15">
      <c r="A3052" s="225" t="s">
        <v>4896</v>
      </c>
      <c r="B3052" s="223" t="s">
        <v>4897</v>
      </c>
      <c r="C3052" s="220" t="s">
        <v>7546</v>
      </c>
      <c r="D3052" s="221">
        <v>172.49</v>
      </c>
      <c r="E3052" s="221">
        <v>12.73</v>
      </c>
      <c r="F3052" s="221">
        <v>185.22</v>
      </c>
    </row>
    <row r="3053" spans="1:6" ht="15">
      <c r="A3053" s="225" t="s">
        <v>4898</v>
      </c>
      <c r="B3053" s="223" t="s">
        <v>4899</v>
      </c>
      <c r="C3053" s="220" t="s">
        <v>7546</v>
      </c>
      <c r="D3053" s="221">
        <v>231.51</v>
      </c>
      <c r="E3053" s="221">
        <v>25.46</v>
      </c>
      <c r="F3053" s="221">
        <v>256.97</v>
      </c>
    </row>
    <row r="3054" spans="1:6" ht="15">
      <c r="A3054" s="225" t="s">
        <v>4900</v>
      </c>
      <c r="B3054" s="223" t="s">
        <v>4901</v>
      </c>
      <c r="C3054" s="220" t="s">
        <v>7546</v>
      </c>
      <c r="D3054" s="221">
        <v>363.27</v>
      </c>
      <c r="E3054" s="221">
        <v>25.46</v>
      </c>
      <c r="F3054" s="221">
        <v>388.73</v>
      </c>
    </row>
    <row r="3055" spans="1:6" ht="15">
      <c r="A3055" s="225" t="s">
        <v>4902</v>
      </c>
      <c r="B3055" s="223" t="s">
        <v>4903</v>
      </c>
      <c r="C3055" s="220" t="s">
        <v>7546</v>
      </c>
      <c r="D3055" s="221">
        <v>534.93</v>
      </c>
      <c r="E3055" s="221">
        <v>25.46</v>
      </c>
      <c r="F3055" s="221">
        <v>560.39</v>
      </c>
    </row>
    <row r="3056" spans="1:6" ht="15">
      <c r="A3056" s="225" t="s">
        <v>4904</v>
      </c>
      <c r="B3056" s="223" t="s">
        <v>8116</v>
      </c>
      <c r="C3056" s="220"/>
      <c r="D3056" s="221"/>
      <c r="E3056" s="221"/>
      <c r="F3056" s="221"/>
    </row>
    <row r="3057" spans="1:6" ht="15">
      <c r="A3057" s="225" t="s">
        <v>4905</v>
      </c>
      <c r="B3057" s="223" t="s">
        <v>4906</v>
      </c>
      <c r="C3057" s="220" t="s">
        <v>7546</v>
      </c>
      <c r="D3057" s="221">
        <v>34.38</v>
      </c>
      <c r="E3057" s="221">
        <v>12.73</v>
      </c>
      <c r="F3057" s="221">
        <v>47.11</v>
      </c>
    </row>
    <row r="3058" spans="1:6" ht="15">
      <c r="A3058" s="225" t="s">
        <v>4907</v>
      </c>
      <c r="B3058" s="223" t="s">
        <v>4908</v>
      </c>
      <c r="C3058" s="220" t="s">
        <v>7546</v>
      </c>
      <c r="D3058" s="221">
        <v>71.12</v>
      </c>
      <c r="E3058" s="221">
        <v>12.73</v>
      </c>
      <c r="F3058" s="221">
        <v>83.85</v>
      </c>
    </row>
    <row r="3059" spans="1:6" ht="15">
      <c r="A3059" s="225" t="s">
        <v>4909</v>
      </c>
      <c r="B3059" s="223" t="s">
        <v>4910</v>
      </c>
      <c r="C3059" s="220" t="s">
        <v>7546</v>
      </c>
      <c r="D3059" s="221">
        <v>112.32</v>
      </c>
      <c r="E3059" s="221">
        <v>25.46</v>
      </c>
      <c r="F3059" s="221">
        <v>137.78</v>
      </c>
    </row>
    <row r="3060" spans="1:6" ht="15">
      <c r="A3060" s="225" t="s">
        <v>4911</v>
      </c>
      <c r="B3060" s="223" t="s">
        <v>4912</v>
      </c>
      <c r="C3060" s="220" t="s">
        <v>7546</v>
      </c>
      <c r="D3060" s="221">
        <v>189.46</v>
      </c>
      <c r="E3060" s="221">
        <v>25.46</v>
      </c>
      <c r="F3060" s="221">
        <v>214.92</v>
      </c>
    </row>
    <row r="3061" spans="1:6" ht="15">
      <c r="A3061" s="225" t="s">
        <v>4913</v>
      </c>
      <c r="B3061" s="223" t="s">
        <v>4914</v>
      </c>
      <c r="C3061" s="220" t="s">
        <v>7546</v>
      </c>
      <c r="D3061" s="221">
        <v>315.76</v>
      </c>
      <c r="E3061" s="221">
        <v>25.46</v>
      </c>
      <c r="F3061" s="221">
        <v>341.22</v>
      </c>
    </row>
    <row r="3062" spans="1:6" ht="15">
      <c r="A3062" s="225" t="s">
        <v>4915</v>
      </c>
      <c r="B3062" s="223" t="s">
        <v>4916</v>
      </c>
      <c r="C3062" s="220" t="s">
        <v>7546</v>
      </c>
      <c r="D3062" s="221">
        <v>497</v>
      </c>
      <c r="E3062" s="221">
        <v>25.46</v>
      </c>
      <c r="F3062" s="221">
        <v>522.46</v>
      </c>
    </row>
    <row r="3063" spans="1:6" ht="15">
      <c r="A3063" s="225" t="s">
        <v>4917</v>
      </c>
      <c r="B3063" s="223" t="s">
        <v>8117</v>
      </c>
      <c r="C3063" s="220"/>
      <c r="D3063" s="221"/>
      <c r="E3063" s="221"/>
      <c r="F3063" s="221"/>
    </row>
    <row r="3064" spans="1:6" ht="15">
      <c r="A3064" s="225" t="s">
        <v>4918</v>
      </c>
      <c r="B3064" s="223" t="s">
        <v>4919</v>
      </c>
      <c r="C3064" s="220" t="s">
        <v>7546</v>
      </c>
      <c r="D3064" s="221">
        <v>41.48</v>
      </c>
      <c r="E3064" s="221">
        <v>36.39</v>
      </c>
      <c r="F3064" s="221">
        <v>77.87</v>
      </c>
    </row>
    <row r="3065" spans="1:6" ht="15">
      <c r="A3065" s="225" t="s">
        <v>4920</v>
      </c>
      <c r="B3065" s="223" t="s">
        <v>4921</v>
      </c>
      <c r="C3065" s="220" t="s">
        <v>7546</v>
      </c>
      <c r="D3065" s="221">
        <v>56.16</v>
      </c>
      <c r="E3065" s="221">
        <v>40.03</v>
      </c>
      <c r="F3065" s="221">
        <v>96.19</v>
      </c>
    </row>
    <row r="3066" spans="1:6" ht="15">
      <c r="A3066" s="225" t="s">
        <v>4922</v>
      </c>
      <c r="B3066" s="223" t="s">
        <v>4923</v>
      </c>
      <c r="C3066" s="220" t="s">
        <v>7546</v>
      </c>
      <c r="D3066" s="221">
        <v>77.36</v>
      </c>
      <c r="E3066" s="221">
        <v>47.31</v>
      </c>
      <c r="F3066" s="221">
        <v>124.67</v>
      </c>
    </row>
    <row r="3067" spans="1:6" ht="15">
      <c r="A3067" s="225" t="s">
        <v>4924</v>
      </c>
      <c r="B3067" s="223" t="s">
        <v>4925</v>
      </c>
      <c r="C3067" s="220" t="s">
        <v>7546</v>
      </c>
      <c r="D3067" s="221">
        <v>99.9</v>
      </c>
      <c r="E3067" s="221">
        <v>50.95</v>
      </c>
      <c r="F3067" s="221">
        <v>150.85</v>
      </c>
    </row>
    <row r="3068" spans="1:6" ht="15">
      <c r="A3068" s="225" t="s">
        <v>4926</v>
      </c>
      <c r="B3068" s="223" t="s">
        <v>4927</v>
      </c>
      <c r="C3068" s="220" t="s">
        <v>7546</v>
      </c>
      <c r="D3068" s="221">
        <v>94.21</v>
      </c>
      <c r="E3068" s="221">
        <v>58.22</v>
      </c>
      <c r="F3068" s="221">
        <v>152.43</v>
      </c>
    </row>
    <row r="3069" spans="1:6" ht="15">
      <c r="A3069" s="225" t="s">
        <v>4928</v>
      </c>
      <c r="B3069" s="223" t="s">
        <v>4929</v>
      </c>
      <c r="C3069" s="220" t="s">
        <v>7546</v>
      </c>
      <c r="D3069" s="221">
        <v>148.88</v>
      </c>
      <c r="E3069" s="221">
        <v>65.51</v>
      </c>
      <c r="F3069" s="221">
        <v>214.39</v>
      </c>
    </row>
    <row r="3070" spans="1:6" ht="15">
      <c r="A3070" s="225" t="s">
        <v>4930</v>
      </c>
      <c r="B3070" s="223" t="s">
        <v>4931</v>
      </c>
      <c r="C3070" s="220" t="s">
        <v>7546</v>
      </c>
      <c r="D3070" s="221">
        <v>193.02</v>
      </c>
      <c r="E3070" s="221">
        <v>72.78</v>
      </c>
      <c r="F3070" s="221">
        <v>265.8</v>
      </c>
    </row>
    <row r="3071" spans="1:6" ht="15">
      <c r="A3071" s="225" t="s">
        <v>4932</v>
      </c>
      <c r="B3071" s="223" t="s">
        <v>4933</v>
      </c>
      <c r="C3071" s="220" t="s">
        <v>7546</v>
      </c>
      <c r="D3071" s="221">
        <v>220.59</v>
      </c>
      <c r="E3071" s="221">
        <v>81.88</v>
      </c>
      <c r="F3071" s="221">
        <v>302.47</v>
      </c>
    </row>
    <row r="3072" spans="1:6" ht="15">
      <c r="A3072" s="225" t="s">
        <v>4934</v>
      </c>
      <c r="B3072" s="223" t="s">
        <v>4935</v>
      </c>
      <c r="C3072" s="220" t="s">
        <v>7546</v>
      </c>
      <c r="D3072" s="221">
        <v>320.81</v>
      </c>
      <c r="E3072" s="221">
        <v>90.98</v>
      </c>
      <c r="F3072" s="221">
        <v>411.79</v>
      </c>
    </row>
    <row r="3073" spans="1:6" ht="15">
      <c r="A3073" s="225" t="s">
        <v>4936</v>
      </c>
      <c r="B3073" s="223" t="s">
        <v>4937</v>
      </c>
      <c r="C3073" s="220" t="s">
        <v>7546</v>
      </c>
      <c r="D3073" s="221">
        <v>480.57</v>
      </c>
      <c r="E3073" s="221">
        <v>100.07</v>
      </c>
      <c r="F3073" s="221">
        <v>580.64</v>
      </c>
    </row>
    <row r="3074" spans="1:6" ht="15">
      <c r="A3074" s="225" t="s">
        <v>4938</v>
      </c>
      <c r="B3074" s="223" t="s">
        <v>8118</v>
      </c>
      <c r="C3074" s="220"/>
      <c r="D3074" s="221"/>
      <c r="E3074" s="221"/>
      <c r="F3074" s="221"/>
    </row>
    <row r="3075" spans="1:6" ht="15">
      <c r="A3075" s="225" t="s">
        <v>4939</v>
      </c>
      <c r="B3075" s="223" t="s">
        <v>4940</v>
      </c>
      <c r="C3075" s="220" t="s">
        <v>7546</v>
      </c>
      <c r="D3075" s="221">
        <v>69.43</v>
      </c>
      <c r="E3075" s="221">
        <v>36.39</v>
      </c>
      <c r="F3075" s="221">
        <v>105.82</v>
      </c>
    </row>
    <row r="3076" spans="1:6" ht="15">
      <c r="A3076" s="225" t="s">
        <v>4941</v>
      </c>
      <c r="B3076" s="223" t="s">
        <v>4942</v>
      </c>
      <c r="C3076" s="220" t="s">
        <v>7546</v>
      </c>
      <c r="D3076" s="221">
        <v>88.24</v>
      </c>
      <c r="E3076" s="221">
        <v>40.03</v>
      </c>
      <c r="F3076" s="221">
        <v>128.27</v>
      </c>
    </row>
    <row r="3077" spans="1:6" ht="15">
      <c r="A3077" s="225" t="s">
        <v>4943</v>
      </c>
      <c r="B3077" s="223" t="s">
        <v>4944</v>
      </c>
      <c r="C3077" s="220" t="s">
        <v>7546</v>
      </c>
      <c r="D3077" s="221">
        <v>96.56</v>
      </c>
      <c r="E3077" s="221">
        <v>47.31</v>
      </c>
      <c r="F3077" s="221">
        <v>143.87</v>
      </c>
    </row>
    <row r="3078" spans="1:6" ht="15">
      <c r="A3078" s="225" t="s">
        <v>4945</v>
      </c>
      <c r="B3078" s="223" t="s">
        <v>4946</v>
      </c>
      <c r="C3078" s="220" t="s">
        <v>7546</v>
      </c>
      <c r="D3078" s="221">
        <v>138.22</v>
      </c>
      <c r="E3078" s="221">
        <v>50.95</v>
      </c>
      <c r="F3078" s="221">
        <v>189.17</v>
      </c>
    </row>
    <row r="3079" spans="1:6" ht="15">
      <c r="A3079" s="225" t="s">
        <v>4947</v>
      </c>
      <c r="B3079" s="223" t="s">
        <v>4948</v>
      </c>
      <c r="C3079" s="220" t="s">
        <v>7546</v>
      </c>
      <c r="D3079" s="221">
        <v>151.28</v>
      </c>
      <c r="E3079" s="221">
        <v>58.22</v>
      </c>
      <c r="F3079" s="221">
        <v>209.5</v>
      </c>
    </row>
    <row r="3080" spans="1:6" ht="15">
      <c r="A3080" s="225" t="s">
        <v>4949</v>
      </c>
      <c r="B3080" s="223" t="s">
        <v>4950</v>
      </c>
      <c r="C3080" s="220" t="s">
        <v>7546</v>
      </c>
      <c r="D3080" s="221">
        <v>171.84</v>
      </c>
      <c r="E3080" s="221">
        <v>65.51</v>
      </c>
      <c r="F3080" s="221">
        <v>237.35</v>
      </c>
    </row>
    <row r="3081" spans="1:6" ht="15">
      <c r="A3081" s="225" t="s">
        <v>4951</v>
      </c>
      <c r="B3081" s="223" t="s">
        <v>4952</v>
      </c>
      <c r="C3081" s="220" t="s">
        <v>7546</v>
      </c>
      <c r="D3081" s="221">
        <v>272.05</v>
      </c>
      <c r="E3081" s="221">
        <v>72.78</v>
      </c>
      <c r="F3081" s="221">
        <v>344.83</v>
      </c>
    </row>
    <row r="3082" spans="1:6" ht="15">
      <c r="A3082" s="225" t="s">
        <v>4953</v>
      </c>
      <c r="B3082" s="223" t="s">
        <v>4954</v>
      </c>
      <c r="C3082" s="220" t="s">
        <v>7546</v>
      </c>
      <c r="D3082" s="221">
        <v>333.38</v>
      </c>
      <c r="E3082" s="221">
        <v>81.88</v>
      </c>
      <c r="F3082" s="221">
        <v>415.26</v>
      </c>
    </row>
    <row r="3083" spans="1:6" ht="15">
      <c r="A3083" s="225" t="s">
        <v>4955</v>
      </c>
      <c r="B3083" s="223" t="s">
        <v>4956</v>
      </c>
      <c r="C3083" s="220" t="s">
        <v>7546</v>
      </c>
      <c r="D3083" s="221">
        <v>464.63</v>
      </c>
      <c r="E3083" s="221">
        <v>90.98</v>
      </c>
      <c r="F3083" s="221">
        <v>555.61</v>
      </c>
    </row>
    <row r="3084" spans="1:6" ht="15">
      <c r="A3084" s="225" t="s">
        <v>4957</v>
      </c>
      <c r="B3084" s="223" t="s">
        <v>4958</v>
      </c>
      <c r="C3084" s="220" t="s">
        <v>7546</v>
      </c>
      <c r="D3084" s="221">
        <v>787.5</v>
      </c>
      <c r="E3084" s="221">
        <v>100.07</v>
      </c>
      <c r="F3084" s="221">
        <v>887.57</v>
      </c>
    </row>
    <row r="3085" spans="1:6" ht="15">
      <c r="A3085" s="225" t="s">
        <v>4959</v>
      </c>
      <c r="B3085" s="223" t="s">
        <v>8119</v>
      </c>
      <c r="C3085" s="220"/>
      <c r="D3085" s="221"/>
      <c r="E3085" s="221"/>
      <c r="F3085" s="221"/>
    </row>
    <row r="3086" spans="1:6" ht="15">
      <c r="A3086" s="225" t="s">
        <v>4960</v>
      </c>
      <c r="B3086" s="223" t="s">
        <v>4961</v>
      </c>
      <c r="C3086" s="220" t="s">
        <v>6583</v>
      </c>
      <c r="D3086" s="221">
        <v>66.27</v>
      </c>
      <c r="E3086" s="221">
        <v>10.92</v>
      </c>
      <c r="F3086" s="221">
        <v>77.19</v>
      </c>
    </row>
    <row r="3087" spans="1:6" ht="15">
      <c r="A3087" s="225" t="s">
        <v>4962</v>
      </c>
      <c r="B3087" s="223" t="s">
        <v>4963</v>
      </c>
      <c r="C3087" s="220" t="s">
        <v>6583</v>
      </c>
      <c r="D3087" s="221">
        <v>88.93</v>
      </c>
      <c r="E3087" s="221">
        <v>10.92</v>
      </c>
      <c r="F3087" s="221">
        <v>99.85</v>
      </c>
    </row>
    <row r="3088" spans="1:6" ht="15">
      <c r="A3088" s="225" t="s">
        <v>4964</v>
      </c>
      <c r="B3088" s="223" t="s">
        <v>4965</v>
      </c>
      <c r="C3088" s="220" t="s">
        <v>6583</v>
      </c>
      <c r="D3088" s="221">
        <v>109.78</v>
      </c>
      <c r="E3088" s="221">
        <v>14.56</v>
      </c>
      <c r="F3088" s="221">
        <v>124.34</v>
      </c>
    </row>
    <row r="3089" spans="1:6" ht="15">
      <c r="A3089" s="225" t="s">
        <v>4966</v>
      </c>
      <c r="B3089" s="223" t="s">
        <v>4967</v>
      </c>
      <c r="C3089" s="220" t="s">
        <v>6583</v>
      </c>
      <c r="D3089" s="221">
        <v>181.35</v>
      </c>
      <c r="E3089" s="221">
        <v>14.56</v>
      </c>
      <c r="F3089" s="221">
        <v>195.91</v>
      </c>
    </row>
    <row r="3090" spans="1:6" ht="15">
      <c r="A3090" s="225" t="s">
        <v>4968</v>
      </c>
      <c r="B3090" s="223" t="s">
        <v>4969</v>
      </c>
      <c r="C3090" s="220" t="s">
        <v>6583</v>
      </c>
      <c r="D3090" s="221">
        <v>94.17</v>
      </c>
      <c r="E3090" s="221">
        <v>10.92</v>
      </c>
      <c r="F3090" s="221">
        <v>105.09</v>
      </c>
    </row>
    <row r="3091" spans="1:6" ht="15">
      <c r="A3091" s="225" t="s">
        <v>4970</v>
      </c>
      <c r="B3091" s="223" t="s">
        <v>4971</v>
      </c>
      <c r="C3091" s="220" t="s">
        <v>6583</v>
      </c>
      <c r="D3091" s="221">
        <v>128.14</v>
      </c>
      <c r="E3091" s="221">
        <v>10.92</v>
      </c>
      <c r="F3091" s="221">
        <v>139.06</v>
      </c>
    </row>
    <row r="3092" spans="1:6" ht="15">
      <c r="A3092" s="225" t="s">
        <v>4972</v>
      </c>
      <c r="B3092" s="223" t="s">
        <v>4973</v>
      </c>
      <c r="C3092" s="220" t="s">
        <v>6583</v>
      </c>
      <c r="D3092" s="221">
        <v>160.09</v>
      </c>
      <c r="E3092" s="221">
        <v>14.56</v>
      </c>
      <c r="F3092" s="221">
        <v>174.65</v>
      </c>
    </row>
    <row r="3093" spans="1:6" ht="15">
      <c r="A3093" s="225" t="s">
        <v>4974</v>
      </c>
      <c r="B3093" s="223" t="s">
        <v>4975</v>
      </c>
      <c r="C3093" s="220" t="s">
        <v>6583</v>
      </c>
      <c r="D3093" s="221">
        <v>280.83</v>
      </c>
      <c r="E3093" s="221">
        <v>14.56</v>
      </c>
      <c r="F3093" s="221">
        <v>295.39</v>
      </c>
    </row>
    <row r="3094" spans="1:6" ht="15">
      <c r="A3094" s="225" t="s">
        <v>4976</v>
      </c>
      <c r="B3094" s="223" t="s">
        <v>4977</v>
      </c>
      <c r="C3094" s="220" t="s">
        <v>6583</v>
      </c>
      <c r="D3094" s="221">
        <v>59.12</v>
      </c>
      <c r="E3094" s="221">
        <v>10.92</v>
      </c>
      <c r="F3094" s="221">
        <v>70.04</v>
      </c>
    </row>
    <row r="3095" spans="1:6" ht="15">
      <c r="A3095" s="225" t="s">
        <v>4978</v>
      </c>
      <c r="B3095" s="223" t="s">
        <v>4979</v>
      </c>
      <c r="C3095" s="220" t="s">
        <v>6583</v>
      </c>
      <c r="D3095" s="221">
        <v>77.69</v>
      </c>
      <c r="E3095" s="221">
        <v>10.92</v>
      </c>
      <c r="F3095" s="221">
        <v>88.61</v>
      </c>
    </row>
    <row r="3096" spans="1:6" ht="15">
      <c r="A3096" s="225" t="s">
        <v>4980</v>
      </c>
      <c r="B3096" s="223" t="s">
        <v>4981</v>
      </c>
      <c r="C3096" s="220" t="s">
        <v>6583</v>
      </c>
      <c r="D3096" s="221">
        <v>88.62</v>
      </c>
      <c r="E3096" s="221">
        <v>14.56</v>
      </c>
      <c r="F3096" s="221">
        <v>103.18</v>
      </c>
    </row>
    <row r="3097" spans="1:6" ht="15">
      <c r="A3097" s="225" t="s">
        <v>4982</v>
      </c>
      <c r="B3097" s="223" t="s">
        <v>4983</v>
      </c>
      <c r="C3097" s="220" t="s">
        <v>6583</v>
      </c>
      <c r="D3097" s="221">
        <v>128.33</v>
      </c>
      <c r="E3097" s="221">
        <v>14.56</v>
      </c>
      <c r="F3097" s="221">
        <v>142.89</v>
      </c>
    </row>
    <row r="3098" spans="1:6" ht="15">
      <c r="A3098" s="225" t="s">
        <v>4984</v>
      </c>
      <c r="B3098" s="223" t="s">
        <v>4985</v>
      </c>
      <c r="C3098" s="220" t="s">
        <v>6583</v>
      </c>
      <c r="D3098" s="221">
        <v>60.15</v>
      </c>
      <c r="E3098" s="221">
        <v>10.92</v>
      </c>
      <c r="F3098" s="221">
        <v>71.07</v>
      </c>
    </row>
    <row r="3099" spans="1:6" ht="15">
      <c r="A3099" s="225" t="s">
        <v>4986</v>
      </c>
      <c r="B3099" s="223" t="s">
        <v>4987</v>
      </c>
      <c r="C3099" s="220" t="s">
        <v>6583</v>
      </c>
      <c r="D3099" s="221">
        <v>69.82</v>
      </c>
      <c r="E3099" s="221">
        <v>14.56</v>
      </c>
      <c r="F3099" s="221">
        <v>84.38</v>
      </c>
    </row>
    <row r="3100" spans="1:6" ht="15">
      <c r="A3100" s="225" t="s">
        <v>4988</v>
      </c>
      <c r="B3100" s="223" t="s">
        <v>4989</v>
      </c>
      <c r="C3100" s="220" t="s">
        <v>6583</v>
      </c>
      <c r="D3100" s="221">
        <v>116.33</v>
      </c>
      <c r="E3100" s="221">
        <v>10.92</v>
      </c>
      <c r="F3100" s="221">
        <v>127.25</v>
      </c>
    </row>
    <row r="3101" spans="1:6" ht="15">
      <c r="A3101" s="225" t="s">
        <v>4990</v>
      </c>
      <c r="B3101" s="223" t="s">
        <v>4991</v>
      </c>
      <c r="C3101" s="220" t="s">
        <v>6583</v>
      </c>
      <c r="D3101" s="221">
        <v>141.34</v>
      </c>
      <c r="E3101" s="221">
        <v>14.56</v>
      </c>
      <c r="F3101" s="221">
        <v>155.9</v>
      </c>
    </row>
    <row r="3102" spans="1:6" ht="15">
      <c r="A3102" s="225" t="s">
        <v>4992</v>
      </c>
      <c r="B3102" s="223" t="s">
        <v>4993</v>
      </c>
      <c r="C3102" s="220" t="s">
        <v>6583</v>
      </c>
      <c r="D3102" s="221">
        <v>200.42</v>
      </c>
      <c r="E3102" s="221">
        <v>14.56</v>
      </c>
      <c r="F3102" s="221">
        <v>214.98</v>
      </c>
    </row>
    <row r="3103" spans="1:6" ht="15">
      <c r="A3103" s="225" t="s">
        <v>4994</v>
      </c>
      <c r="B3103" s="223" t="s">
        <v>4995</v>
      </c>
      <c r="C3103" s="220" t="s">
        <v>6583</v>
      </c>
      <c r="D3103" s="221">
        <v>152.59</v>
      </c>
      <c r="E3103" s="221">
        <v>14.56</v>
      </c>
      <c r="F3103" s="221">
        <v>167.15</v>
      </c>
    </row>
    <row r="3104" spans="1:6" ht="15">
      <c r="A3104" s="225" t="s">
        <v>4996</v>
      </c>
      <c r="B3104" s="223" t="s">
        <v>4997</v>
      </c>
      <c r="C3104" s="220" t="s">
        <v>6583</v>
      </c>
      <c r="D3104" s="221">
        <v>182.91</v>
      </c>
      <c r="E3104" s="221">
        <v>14.56</v>
      </c>
      <c r="F3104" s="221">
        <v>197.47</v>
      </c>
    </row>
    <row r="3105" spans="1:6" ht="15">
      <c r="A3105" s="225" t="s">
        <v>4998</v>
      </c>
      <c r="B3105" s="223" t="s">
        <v>4999</v>
      </c>
      <c r="C3105" s="220" t="s">
        <v>6583</v>
      </c>
      <c r="D3105" s="221">
        <v>212.88</v>
      </c>
      <c r="E3105" s="221">
        <v>14.56</v>
      </c>
      <c r="F3105" s="221">
        <v>227.44</v>
      </c>
    </row>
    <row r="3106" spans="1:6" ht="15">
      <c r="A3106" s="225" t="s">
        <v>5000</v>
      </c>
      <c r="B3106" s="223" t="s">
        <v>5001</v>
      </c>
      <c r="C3106" s="220" t="s">
        <v>6583</v>
      </c>
      <c r="D3106" s="221">
        <v>255.25</v>
      </c>
      <c r="E3106" s="221">
        <v>18.2</v>
      </c>
      <c r="F3106" s="221">
        <v>273.45</v>
      </c>
    </row>
    <row r="3107" spans="1:6" ht="15">
      <c r="A3107" s="225" t="s">
        <v>5002</v>
      </c>
      <c r="B3107" s="223" t="s">
        <v>5003</v>
      </c>
      <c r="C3107" s="220" t="s">
        <v>6583</v>
      </c>
      <c r="D3107" s="221">
        <v>319.47</v>
      </c>
      <c r="E3107" s="221">
        <v>14.56</v>
      </c>
      <c r="F3107" s="221">
        <v>334.03</v>
      </c>
    </row>
    <row r="3108" spans="1:6" ht="15">
      <c r="A3108" s="225" t="s">
        <v>5004</v>
      </c>
      <c r="B3108" s="223" t="s">
        <v>5005</v>
      </c>
      <c r="C3108" s="220" t="s">
        <v>6583</v>
      </c>
      <c r="D3108" s="221">
        <v>109.26</v>
      </c>
      <c r="E3108" s="221">
        <v>10.92</v>
      </c>
      <c r="F3108" s="221">
        <v>120.18</v>
      </c>
    </row>
    <row r="3109" spans="1:6" ht="15">
      <c r="A3109" s="225" t="s">
        <v>5006</v>
      </c>
      <c r="B3109" s="223" t="s">
        <v>5007</v>
      </c>
      <c r="C3109" s="220" t="s">
        <v>6583</v>
      </c>
      <c r="D3109" s="221">
        <v>134.74</v>
      </c>
      <c r="E3109" s="221">
        <v>14.56</v>
      </c>
      <c r="F3109" s="221">
        <v>149.3</v>
      </c>
    </row>
    <row r="3110" spans="1:6" ht="15">
      <c r="A3110" s="225" t="s">
        <v>5008</v>
      </c>
      <c r="B3110" s="223" t="s">
        <v>5009</v>
      </c>
      <c r="C3110" s="220" t="s">
        <v>6583</v>
      </c>
      <c r="D3110" s="221">
        <v>162.03</v>
      </c>
      <c r="E3110" s="221">
        <v>14.56</v>
      </c>
      <c r="F3110" s="221">
        <v>176.59</v>
      </c>
    </row>
    <row r="3111" spans="1:6" ht="15">
      <c r="A3111" s="225" t="s">
        <v>5010</v>
      </c>
      <c r="B3111" s="223" t="s">
        <v>5011</v>
      </c>
      <c r="C3111" s="220" t="s">
        <v>6583</v>
      </c>
      <c r="D3111" s="221">
        <v>145.95</v>
      </c>
      <c r="E3111" s="221">
        <v>14.56</v>
      </c>
      <c r="F3111" s="221">
        <v>160.51</v>
      </c>
    </row>
    <row r="3112" spans="1:6" ht="15">
      <c r="A3112" s="225" t="s">
        <v>5012</v>
      </c>
      <c r="B3112" s="223" t="s">
        <v>5013</v>
      </c>
      <c r="C3112" s="220" t="s">
        <v>6583</v>
      </c>
      <c r="D3112" s="221">
        <v>160.66</v>
      </c>
      <c r="E3112" s="221">
        <v>14.56</v>
      </c>
      <c r="F3112" s="221">
        <v>175.22</v>
      </c>
    </row>
    <row r="3113" spans="1:6" ht="15">
      <c r="A3113" s="225" t="s">
        <v>5014</v>
      </c>
      <c r="B3113" s="223" t="s">
        <v>5015</v>
      </c>
      <c r="C3113" s="220" t="s">
        <v>6583</v>
      </c>
      <c r="D3113" s="221">
        <v>219.27</v>
      </c>
      <c r="E3113" s="221">
        <v>14.56</v>
      </c>
      <c r="F3113" s="221">
        <v>233.83</v>
      </c>
    </row>
    <row r="3114" spans="1:6" ht="15">
      <c r="A3114" s="225" t="s">
        <v>5016</v>
      </c>
      <c r="B3114" s="223" t="s">
        <v>5017</v>
      </c>
      <c r="C3114" s="220" t="s">
        <v>6583</v>
      </c>
      <c r="D3114" s="221">
        <v>41</v>
      </c>
      <c r="E3114" s="221">
        <v>14.56</v>
      </c>
      <c r="F3114" s="221">
        <v>55.56</v>
      </c>
    </row>
    <row r="3115" spans="1:6" ht="15">
      <c r="A3115" s="225" t="s">
        <v>5018</v>
      </c>
      <c r="B3115" s="223" t="s">
        <v>5019</v>
      </c>
      <c r="C3115" s="220" t="s">
        <v>6583</v>
      </c>
      <c r="D3115" s="221">
        <v>52.21</v>
      </c>
      <c r="E3115" s="221">
        <v>14.56</v>
      </c>
      <c r="F3115" s="221">
        <v>66.77</v>
      </c>
    </row>
    <row r="3116" spans="1:6" ht="15">
      <c r="A3116" s="225" t="s">
        <v>5020</v>
      </c>
      <c r="B3116" s="223" t="s">
        <v>5021</v>
      </c>
      <c r="C3116" s="220" t="s">
        <v>6583</v>
      </c>
      <c r="D3116" s="221">
        <v>131.31</v>
      </c>
      <c r="E3116" s="221">
        <v>18.2</v>
      </c>
      <c r="F3116" s="221">
        <v>149.51</v>
      </c>
    </row>
    <row r="3117" spans="1:6" ht="15">
      <c r="A3117" s="225" t="s">
        <v>5022</v>
      </c>
      <c r="B3117" s="223" t="s">
        <v>8120</v>
      </c>
      <c r="C3117" s="220"/>
      <c r="D3117" s="221"/>
      <c r="E3117" s="221"/>
      <c r="F3117" s="221"/>
    </row>
    <row r="3118" spans="1:6" ht="15">
      <c r="A3118" s="225" t="s">
        <v>5023</v>
      </c>
      <c r="B3118" s="223" t="s">
        <v>5024</v>
      </c>
      <c r="C3118" s="220" t="s">
        <v>7546</v>
      </c>
      <c r="D3118" s="221">
        <v>77.39</v>
      </c>
      <c r="E3118" s="221">
        <v>12.01</v>
      </c>
      <c r="F3118" s="221">
        <v>89.4</v>
      </c>
    </row>
    <row r="3119" spans="1:6" ht="15">
      <c r="A3119" s="225" t="s">
        <v>5025</v>
      </c>
      <c r="B3119" s="223" t="s">
        <v>5026</v>
      </c>
      <c r="C3119" s="220" t="s">
        <v>7546</v>
      </c>
      <c r="D3119" s="221">
        <v>105.61</v>
      </c>
      <c r="E3119" s="221">
        <v>13.1</v>
      </c>
      <c r="F3119" s="221">
        <v>118.71</v>
      </c>
    </row>
    <row r="3120" spans="1:6" ht="15">
      <c r="A3120" s="225" t="s">
        <v>5027</v>
      </c>
      <c r="B3120" s="223" t="s">
        <v>5028</v>
      </c>
      <c r="C3120" s="220" t="s">
        <v>7546</v>
      </c>
      <c r="D3120" s="221">
        <v>139.78</v>
      </c>
      <c r="E3120" s="221">
        <v>16.37</v>
      </c>
      <c r="F3120" s="221">
        <v>156.15</v>
      </c>
    </row>
    <row r="3121" spans="1:6" ht="15">
      <c r="A3121" s="225" t="s">
        <v>5029</v>
      </c>
      <c r="B3121" s="223" t="s">
        <v>5030</v>
      </c>
      <c r="C3121" s="220" t="s">
        <v>7546</v>
      </c>
      <c r="D3121" s="221">
        <v>227.73</v>
      </c>
      <c r="E3121" s="221">
        <v>18.56</v>
      </c>
      <c r="F3121" s="221">
        <v>246.29</v>
      </c>
    </row>
    <row r="3122" spans="1:6" ht="15">
      <c r="A3122" s="225" t="s">
        <v>5031</v>
      </c>
      <c r="B3122" s="223" t="s">
        <v>5032</v>
      </c>
      <c r="C3122" s="220" t="s">
        <v>7546</v>
      </c>
      <c r="D3122" s="221">
        <v>266.38</v>
      </c>
      <c r="E3122" s="221">
        <v>18.56</v>
      </c>
      <c r="F3122" s="221">
        <v>284.94</v>
      </c>
    </row>
    <row r="3123" spans="1:6" ht="15">
      <c r="A3123" s="225" t="s">
        <v>5033</v>
      </c>
      <c r="B3123" s="223" t="s">
        <v>5034</v>
      </c>
      <c r="C3123" s="220" t="s">
        <v>7546</v>
      </c>
      <c r="D3123" s="221">
        <v>346.26</v>
      </c>
      <c r="E3123" s="221">
        <v>25.11</v>
      </c>
      <c r="F3123" s="221">
        <v>371.37</v>
      </c>
    </row>
    <row r="3124" spans="1:6" ht="15">
      <c r="A3124" s="225" t="s">
        <v>5035</v>
      </c>
      <c r="B3124" s="223" t="s">
        <v>5036</v>
      </c>
      <c r="C3124" s="220" t="s">
        <v>7546</v>
      </c>
      <c r="D3124" s="221">
        <v>446.89</v>
      </c>
      <c r="E3124" s="221">
        <v>29.47</v>
      </c>
      <c r="F3124" s="221">
        <v>476.36</v>
      </c>
    </row>
    <row r="3125" spans="1:6" ht="15">
      <c r="A3125" s="225" t="s">
        <v>5037</v>
      </c>
      <c r="B3125" s="223" t="s">
        <v>5038</v>
      </c>
      <c r="C3125" s="220" t="s">
        <v>7546</v>
      </c>
      <c r="D3125" s="221">
        <v>589.76</v>
      </c>
      <c r="E3125" s="221">
        <v>31.66</v>
      </c>
      <c r="F3125" s="221">
        <v>621.42</v>
      </c>
    </row>
    <row r="3126" spans="1:6" ht="15">
      <c r="A3126" s="225" t="s">
        <v>5039</v>
      </c>
      <c r="B3126" s="223" t="s">
        <v>5040</v>
      </c>
      <c r="C3126" s="220" t="s">
        <v>7546</v>
      </c>
      <c r="D3126" s="221">
        <v>726.92</v>
      </c>
      <c r="E3126" s="221">
        <v>36.02</v>
      </c>
      <c r="F3126" s="221">
        <v>762.94</v>
      </c>
    </row>
    <row r="3127" spans="1:6" ht="15">
      <c r="A3127" s="225" t="s">
        <v>5041</v>
      </c>
      <c r="B3127" s="223" t="s">
        <v>5042</v>
      </c>
      <c r="C3127" s="220" t="s">
        <v>7546</v>
      </c>
      <c r="D3127" s="221">
        <v>88.75</v>
      </c>
      <c r="E3127" s="221">
        <v>13.1</v>
      </c>
      <c r="F3127" s="221">
        <v>101.85</v>
      </c>
    </row>
    <row r="3128" spans="1:6" ht="15">
      <c r="A3128" s="225" t="s">
        <v>5043</v>
      </c>
      <c r="B3128" s="223" t="s">
        <v>5044</v>
      </c>
      <c r="C3128" s="220" t="s">
        <v>7546</v>
      </c>
      <c r="D3128" s="221">
        <v>99.13</v>
      </c>
      <c r="E3128" s="221">
        <v>16.37</v>
      </c>
      <c r="F3128" s="221">
        <v>115.5</v>
      </c>
    </row>
    <row r="3129" spans="1:6" ht="15">
      <c r="A3129" s="225" t="s">
        <v>5045</v>
      </c>
      <c r="B3129" s="223" t="s">
        <v>5046</v>
      </c>
      <c r="C3129" s="220" t="s">
        <v>7546</v>
      </c>
      <c r="D3129" s="221">
        <v>171.06</v>
      </c>
      <c r="E3129" s="221">
        <v>18.56</v>
      </c>
      <c r="F3129" s="221">
        <v>189.62</v>
      </c>
    </row>
    <row r="3130" spans="1:6" ht="15">
      <c r="A3130" s="225" t="s">
        <v>5047</v>
      </c>
      <c r="B3130" s="223" t="s">
        <v>5048</v>
      </c>
      <c r="C3130" s="220" t="s">
        <v>7546</v>
      </c>
      <c r="D3130" s="221">
        <v>185.15</v>
      </c>
      <c r="E3130" s="221">
        <v>18.56</v>
      </c>
      <c r="F3130" s="221">
        <v>203.71</v>
      </c>
    </row>
    <row r="3131" spans="1:6" ht="15">
      <c r="A3131" s="225" t="s">
        <v>5049</v>
      </c>
      <c r="B3131" s="223" t="s">
        <v>5050</v>
      </c>
      <c r="C3131" s="220" t="s">
        <v>7546</v>
      </c>
      <c r="D3131" s="221">
        <v>266.44</v>
      </c>
      <c r="E3131" s="221">
        <v>25.11</v>
      </c>
      <c r="F3131" s="221">
        <v>291.55</v>
      </c>
    </row>
    <row r="3132" spans="1:6" ht="15">
      <c r="A3132" s="225" t="s">
        <v>5051</v>
      </c>
      <c r="B3132" s="223" t="s">
        <v>5052</v>
      </c>
      <c r="C3132" s="220" t="s">
        <v>7546</v>
      </c>
      <c r="D3132" s="221">
        <v>360.89</v>
      </c>
      <c r="E3132" s="221">
        <v>29.47</v>
      </c>
      <c r="F3132" s="221">
        <v>390.36</v>
      </c>
    </row>
    <row r="3133" spans="1:6" ht="15">
      <c r="A3133" s="225" t="s">
        <v>5053</v>
      </c>
      <c r="B3133" s="223" t="s">
        <v>8121</v>
      </c>
      <c r="C3133" s="220"/>
      <c r="D3133" s="221"/>
      <c r="E3133" s="221"/>
      <c r="F3133" s="221"/>
    </row>
    <row r="3134" spans="1:6" ht="15">
      <c r="A3134" s="225" t="s">
        <v>5054</v>
      </c>
      <c r="B3134" s="223" t="s">
        <v>5055</v>
      </c>
      <c r="C3134" s="220" t="s">
        <v>7546</v>
      </c>
      <c r="D3134" s="221">
        <v>54.5</v>
      </c>
      <c r="E3134" s="221">
        <v>23.59</v>
      </c>
      <c r="F3134" s="221">
        <v>78.09</v>
      </c>
    </row>
    <row r="3135" spans="1:6" ht="15">
      <c r="A3135" s="225" t="s">
        <v>5056</v>
      </c>
      <c r="B3135" s="223" t="s">
        <v>5057</v>
      </c>
      <c r="C3135" s="220" t="s">
        <v>7546</v>
      </c>
      <c r="D3135" s="221">
        <v>66.89</v>
      </c>
      <c r="E3135" s="221">
        <v>27.39</v>
      </c>
      <c r="F3135" s="221">
        <v>94.28</v>
      </c>
    </row>
    <row r="3136" spans="1:6" ht="15">
      <c r="A3136" s="225" t="s">
        <v>5058</v>
      </c>
      <c r="B3136" s="223" t="s">
        <v>5059</v>
      </c>
      <c r="C3136" s="220" t="s">
        <v>7546</v>
      </c>
      <c r="D3136" s="221">
        <v>56.63</v>
      </c>
      <c r="E3136" s="221">
        <v>23.59</v>
      </c>
      <c r="F3136" s="221">
        <v>80.22</v>
      </c>
    </row>
    <row r="3137" spans="1:6" ht="15">
      <c r="A3137" s="225" t="s">
        <v>5060</v>
      </c>
      <c r="B3137" s="223" t="s">
        <v>5061</v>
      </c>
      <c r="C3137" s="220" t="s">
        <v>7546</v>
      </c>
      <c r="D3137" s="221">
        <v>70.45</v>
      </c>
      <c r="E3137" s="221">
        <v>27.39</v>
      </c>
      <c r="F3137" s="221">
        <v>97.84</v>
      </c>
    </row>
    <row r="3138" spans="1:6" ht="15">
      <c r="A3138" s="225" t="s">
        <v>5062</v>
      </c>
      <c r="B3138" s="223" t="s">
        <v>5063</v>
      </c>
      <c r="C3138" s="220" t="s">
        <v>7546</v>
      </c>
      <c r="D3138" s="221">
        <v>98.87</v>
      </c>
      <c r="E3138" s="221">
        <v>33.81</v>
      </c>
      <c r="F3138" s="221">
        <v>132.68</v>
      </c>
    </row>
    <row r="3139" spans="1:6" ht="15">
      <c r="A3139" s="225" t="s">
        <v>5064</v>
      </c>
      <c r="B3139" s="223" t="s">
        <v>5065</v>
      </c>
      <c r="C3139" s="220" t="s">
        <v>7546</v>
      </c>
      <c r="D3139" s="221">
        <v>152.63</v>
      </c>
      <c r="E3139" s="221">
        <v>38.49</v>
      </c>
      <c r="F3139" s="221">
        <v>191.12</v>
      </c>
    </row>
    <row r="3140" spans="1:6" ht="15">
      <c r="A3140" s="225" t="s">
        <v>5066</v>
      </c>
      <c r="B3140" s="223" t="s">
        <v>5067</v>
      </c>
      <c r="C3140" s="220" t="s">
        <v>7546</v>
      </c>
      <c r="D3140" s="221">
        <v>265.48</v>
      </c>
      <c r="E3140" s="221">
        <v>49.58</v>
      </c>
      <c r="F3140" s="221">
        <v>315.06</v>
      </c>
    </row>
    <row r="3141" spans="1:6" ht="15">
      <c r="A3141" s="225" t="s">
        <v>5068</v>
      </c>
      <c r="B3141" s="223" t="s">
        <v>5069</v>
      </c>
      <c r="C3141" s="220" t="s">
        <v>7546</v>
      </c>
      <c r="D3141" s="221">
        <v>389.28</v>
      </c>
      <c r="E3141" s="221">
        <v>62.45</v>
      </c>
      <c r="F3141" s="221">
        <v>451.73</v>
      </c>
    </row>
    <row r="3142" spans="1:6" ht="15">
      <c r="A3142" s="225" t="s">
        <v>5070</v>
      </c>
      <c r="B3142" s="223" t="s">
        <v>5071</v>
      </c>
      <c r="C3142" s="220" t="s">
        <v>7546</v>
      </c>
      <c r="D3142" s="221">
        <v>596.41</v>
      </c>
      <c r="E3142" s="221">
        <v>93.36</v>
      </c>
      <c r="F3142" s="221">
        <v>689.77</v>
      </c>
    </row>
    <row r="3143" spans="1:6" ht="15">
      <c r="A3143" s="225" t="s">
        <v>5072</v>
      </c>
      <c r="B3143" s="223" t="s">
        <v>5073</v>
      </c>
      <c r="C3143" s="220" t="s">
        <v>7546</v>
      </c>
      <c r="D3143" s="221">
        <v>152.39</v>
      </c>
      <c r="E3143" s="221">
        <v>38.49</v>
      </c>
      <c r="F3143" s="221">
        <v>190.88</v>
      </c>
    </row>
    <row r="3144" spans="1:6" ht="15">
      <c r="A3144" s="225" t="s">
        <v>5074</v>
      </c>
      <c r="B3144" s="223" t="s">
        <v>5075</v>
      </c>
      <c r="C3144" s="220" t="s">
        <v>7546</v>
      </c>
      <c r="D3144" s="221">
        <v>313.77</v>
      </c>
      <c r="E3144" s="221">
        <v>49.58</v>
      </c>
      <c r="F3144" s="221">
        <v>363.35</v>
      </c>
    </row>
    <row r="3145" spans="1:6" ht="15">
      <c r="A3145" s="225" t="s">
        <v>5076</v>
      </c>
      <c r="B3145" s="223" t="s">
        <v>5077</v>
      </c>
      <c r="C3145" s="220" t="s">
        <v>7546</v>
      </c>
      <c r="D3145" s="221">
        <v>435.97</v>
      </c>
      <c r="E3145" s="221">
        <v>62.45</v>
      </c>
      <c r="F3145" s="221">
        <v>498.42</v>
      </c>
    </row>
    <row r="3146" spans="1:6" ht="15">
      <c r="A3146" s="225" t="s">
        <v>5078</v>
      </c>
      <c r="B3146" s="223" t="s">
        <v>5079</v>
      </c>
      <c r="C3146" s="220" t="s">
        <v>7546</v>
      </c>
      <c r="D3146" s="221">
        <v>210.99</v>
      </c>
      <c r="E3146" s="221">
        <v>38.49</v>
      </c>
      <c r="F3146" s="221">
        <v>249.48</v>
      </c>
    </row>
    <row r="3147" spans="1:6" ht="15">
      <c r="A3147" s="225" t="s">
        <v>5080</v>
      </c>
      <c r="B3147" s="223" t="s">
        <v>5081</v>
      </c>
      <c r="C3147" s="220" t="s">
        <v>7546</v>
      </c>
      <c r="D3147" s="221">
        <v>351.69</v>
      </c>
      <c r="E3147" s="221">
        <v>49.58</v>
      </c>
      <c r="F3147" s="221">
        <v>401.27</v>
      </c>
    </row>
    <row r="3148" spans="1:6" ht="15">
      <c r="A3148" s="225" t="s">
        <v>5082</v>
      </c>
      <c r="B3148" s="223" t="s">
        <v>5083</v>
      </c>
      <c r="C3148" s="220" t="s">
        <v>7546</v>
      </c>
      <c r="D3148" s="221">
        <v>514.91</v>
      </c>
      <c r="E3148" s="221">
        <v>62.45</v>
      </c>
      <c r="F3148" s="221">
        <v>577.36</v>
      </c>
    </row>
    <row r="3149" spans="1:6" ht="15">
      <c r="A3149" s="225" t="s">
        <v>5084</v>
      </c>
      <c r="B3149" s="223" t="s">
        <v>5085</v>
      </c>
      <c r="C3149" s="220" t="s">
        <v>7546</v>
      </c>
      <c r="D3149" s="221">
        <v>31.74</v>
      </c>
      <c r="E3149" s="221">
        <v>22.86</v>
      </c>
      <c r="F3149" s="221">
        <v>54.6</v>
      </c>
    </row>
    <row r="3150" spans="1:6" ht="15">
      <c r="A3150" s="225" t="s">
        <v>5086</v>
      </c>
      <c r="B3150" s="223" t="s">
        <v>5087</v>
      </c>
      <c r="C3150" s="220" t="s">
        <v>7546</v>
      </c>
      <c r="D3150" s="221">
        <v>36.41</v>
      </c>
      <c r="E3150" s="221">
        <v>29.13</v>
      </c>
      <c r="F3150" s="221">
        <v>65.54</v>
      </c>
    </row>
    <row r="3151" spans="1:6" ht="15">
      <c r="A3151" s="225" t="s">
        <v>5088</v>
      </c>
      <c r="B3151" s="223" t="s">
        <v>5089</v>
      </c>
      <c r="C3151" s="220" t="s">
        <v>7546</v>
      </c>
      <c r="D3151" s="221">
        <v>66.72</v>
      </c>
      <c r="E3151" s="221">
        <v>49.23</v>
      </c>
      <c r="F3151" s="221">
        <v>115.95</v>
      </c>
    </row>
    <row r="3152" spans="1:6" ht="15">
      <c r="A3152" s="225" t="s">
        <v>5090</v>
      </c>
      <c r="B3152" s="223" t="s">
        <v>5091</v>
      </c>
      <c r="C3152" s="220" t="s">
        <v>7546</v>
      </c>
      <c r="D3152" s="221">
        <v>925.91</v>
      </c>
      <c r="E3152" s="221">
        <v>140.04</v>
      </c>
      <c r="F3152" s="221">
        <v>1065.95</v>
      </c>
    </row>
    <row r="3153" spans="1:6" ht="15">
      <c r="A3153" s="225" t="s">
        <v>5092</v>
      </c>
      <c r="B3153" s="223" t="s">
        <v>5093</v>
      </c>
      <c r="C3153" s="220" t="s">
        <v>7546</v>
      </c>
      <c r="D3153" s="221">
        <v>93.49</v>
      </c>
      <c r="E3153" s="221">
        <v>27.39</v>
      </c>
      <c r="F3153" s="221">
        <v>120.88</v>
      </c>
    </row>
    <row r="3154" spans="1:6" ht="15">
      <c r="A3154" s="225" t="s">
        <v>5094</v>
      </c>
      <c r="B3154" s="223" t="s">
        <v>5095</v>
      </c>
      <c r="C3154" s="220" t="s">
        <v>7546</v>
      </c>
      <c r="D3154" s="221">
        <v>87.9</v>
      </c>
      <c r="E3154" s="221">
        <v>27.39</v>
      </c>
      <c r="F3154" s="221">
        <v>115.29</v>
      </c>
    </row>
    <row r="3155" spans="1:6" ht="15">
      <c r="A3155" s="225" t="s">
        <v>5096</v>
      </c>
      <c r="B3155" s="223" t="s">
        <v>5097</v>
      </c>
      <c r="C3155" s="220" t="s">
        <v>7546</v>
      </c>
      <c r="D3155" s="221">
        <v>120.7</v>
      </c>
      <c r="E3155" s="221">
        <v>27.39</v>
      </c>
      <c r="F3155" s="221">
        <v>148.09</v>
      </c>
    </row>
    <row r="3156" spans="1:6" ht="15">
      <c r="A3156" s="225" t="s">
        <v>5098</v>
      </c>
      <c r="B3156" s="223" t="s">
        <v>5099</v>
      </c>
      <c r="C3156" s="220" t="s">
        <v>7546</v>
      </c>
      <c r="D3156" s="221">
        <v>207.15</v>
      </c>
      <c r="E3156" s="221">
        <v>43.15</v>
      </c>
      <c r="F3156" s="221">
        <v>250.3</v>
      </c>
    </row>
    <row r="3157" spans="1:6" ht="15">
      <c r="A3157" s="225" t="s">
        <v>5100</v>
      </c>
      <c r="B3157" s="223" t="s">
        <v>5101</v>
      </c>
      <c r="C3157" s="220" t="s">
        <v>7546</v>
      </c>
      <c r="D3157" s="221">
        <v>123.85</v>
      </c>
      <c r="E3157" s="221">
        <v>33.81</v>
      </c>
      <c r="F3157" s="221">
        <v>157.66</v>
      </c>
    </row>
    <row r="3158" spans="1:6" ht="15">
      <c r="A3158" s="225" t="s">
        <v>5102</v>
      </c>
      <c r="B3158" s="223" t="s">
        <v>5103</v>
      </c>
      <c r="C3158" s="220" t="s">
        <v>7546</v>
      </c>
      <c r="D3158" s="221">
        <v>353.54</v>
      </c>
      <c r="E3158" s="221">
        <v>56.02</v>
      </c>
      <c r="F3158" s="221">
        <v>409.56</v>
      </c>
    </row>
    <row r="3159" spans="1:6" ht="15">
      <c r="A3159" s="225" t="s">
        <v>5104</v>
      </c>
      <c r="B3159" s="223" t="s">
        <v>5105</v>
      </c>
      <c r="C3159" s="220" t="s">
        <v>7546</v>
      </c>
      <c r="D3159" s="221">
        <v>86.17</v>
      </c>
      <c r="E3159" s="221">
        <v>23.59</v>
      </c>
      <c r="F3159" s="221">
        <v>109.76</v>
      </c>
    </row>
    <row r="3160" spans="1:6" ht="15">
      <c r="A3160" s="225" t="s">
        <v>5106</v>
      </c>
      <c r="B3160" s="223" t="s">
        <v>5107</v>
      </c>
      <c r="C3160" s="220" t="s">
        <v>7546</v>
      </c>
      <c r="D3160" s="221">
        <v>83.78</v>
      </c>
      <c r="E3160" s="221">
        <v>23.59</v>
      </c>
      <c r="F3160" s="221">
        <v>107.37</v>
      </c>
    </row>
    <row r="3161" spans="1:6" ht="15">
      <c r="A3161" s="225" t="s">
        <v>5108</v>
      </c>
      <c r="B3161" s="223" t="s">
        <v>5109</v>
      </c>
      <c r="C3161" s="220" t="s">
        <v>7546</v>
      </c>
      <c r="D3161" s="221">
        <v>19.84</v>
      </c>
      <c r="E3161" s="221">
        <v>8.32</v>
      </c>
      <c r="F3161" s="221">
        <v>28.16</v>
      </c>
    </row>
    <row r="3162" spans="1:6" ht="15">
      <c r="A3162" s="225" t="s">
        <v>5110</v>
      </c>
      <c r="B3162" s="223" t="s">
        <v>8122</v>
      </c>
      <c r="C3162" s="220"/>
      <c r="D3162" s="221"/>
      <c r="E3162" s="221"/>
      <c r="F3162" s="221"/>
    </row>
    <row r="3163" spans="1:6" ht="15">
      <c r="A3163" s="225" t="s">
        <v>5111</v>
      </c>
      <c r="B3163" s="223" t="s">
        <v>5112</v>
      </c>
      <c r="C3163" s="220" t="s">
        <v>7546</v>
      </c>
      <c r="D3163" s="221">
        <v>11.36</v>
      </c>
      <c r="E3163" s="221">
        <v>1.21</v>
      </c>
      <c r="F3163" s="221">
        <v>12.57</v>
      </c>
    </row>
    <row r="3164" spans="1:6" ht="15">
      <c r="A3164" s="225" t="s">
        <v>5113</v>
      </c>
      <c r="B3164" s="223" t="s">
        <v>5114</v>
      </c>
      <c r="C3164" s="220" t="s">
        <v>7546</v>
      </c>
      <c r="D3164" s="221">
        <v>14.31</v>
      </c>
      <c r="E3164" s="221">
        <v>1.21</v>
      </c>
      <c r="F3164" s="221">
        <v>15.52</v>
      </c>
    </row>
    <row r="3165" spans="1:6" ht="15">
      <c r="A3165" s="225" t="s">
        <v>5115</v>
      </c>
      <c r="B3165" s="223" t="s">
        <v>5116</v>
      </c>
      <c r="C3165" s="220" t="s">
        <v>7546</v>
      </c>
      <c r="D3165" s="221">
        <v>19.91</v>
      </c>
      <c r="E3165" s="221">
        <v>1.21</v>
      </c>
      <c r="F3165" s="221">
        <v>21.12</v>
      </c>
    </row>
    <row r="3166" spans="1:6" ht="15">
      <c r="A3166" s="225" t="s">
        <v>5117</v>
      </c>
      <c r="B3166" s="223" t="s">
        <v>5118</v>
      </c>
      <c r="C3166" s="220" t="s">
        <v>7546</v>
      </c>
      <c r="D3166" s="221">
        <v>51.8</v>
      </c>
      <c r="E3166" s="221">
        <v>1.21</v>
      </c>
      <c r="F3166" s="221">
        <v>53.01</v>
      </c>
    </row>
    <row r="3167" spans="1:6" ht="15">
      <c r="A3167" s="225" t="s">
        <v>5119</v>
      </c>
      <c r="B3167" s="223" t="s">
        <v>5120</v>
      </c>
      <c r="C3167" s="220" t="s">
        <v>7546</v>
      </c>
      <c r="D3167" s="221">
        <v>44.64</v>
      </c>
      <c r="E3167" s="221">
        <v>1.21</v>
      </c>
      <c r="F3167" s="221">
        <v>45.85</v>
      </c>
    </row>
    <row r="3168" spans="1:6" ht="15">
      <c r="A3168" s="225" t="s">
        <v>7234</v>
      </c>
      <c r="B3168" s="223" t="s">
        <v>7397</v>
      </c>
      <c r="C3168" s="220" t="s">
        <v>7546</v>
      </c>
      <c r="D3168" s="221">
        <v>110.57</v>
      </c>
      <c r="E3168" s="221">
        <v>1.82</v>
      </c>
      <c r="F3168" s="221">
        <v>112.39</v>
      </c>
    </row>
    <row r="3169" spans="1:6" ht="15">
      <c r="A3169" s="225" t="s">
        <v>7235</v>
      </c>
      <c r="B3169" s="223" t="s">
        <v>7398</v>
      </c>
      <c r="C3169" s="220" t="s">
        <v>7546</v>
      </c>
      <c r="D3169" s="221">
        <v>137.66</v>
      </c>
      <c r="E3169" s="221">
        <v>1.82</v>
      </c>
      <c r="F3169" s="221">
        <v>139.48</v>
      </c>
    </row>
    <row r="3170" spans="1:6" ht="15">
      <c r="A3170" s="225" t="s">
        <v>7236</v>
      </c>
      <c r="B3170" s="223" t="s">
        <v>7399</v>
      </c>
      <c r="C3170" s="220" t="s">
        <v>7546</v>
      </c>
      <c r="D3170" s="221">
        <v>215.31</v>
      </c>
      <c r="E3170" s="221">
        <v>1.82</v>
      </c>
      <c r="F3170" s="221">
        <v>217.13</v>
      </c>
    </row>
    <row r="3171" spans="1:6" ht="15">
      <c r="A3171" s="225" t="s">
        <v>7237</v>
      </c>
      <c r="B3171" s="223" t="s">
        <v>7400</v>
      </c>
      <c r="C3171" s="220" t="s">
        <v>7546</v>
      </c>
      <c r="D3171" s="221">
        <v>334.79</v>
      </c>
      <c r="E3171" s="221">
        <v>1.82</v>
      </c>
      <c r="F3171" s="221">
        <v>336.61</v>
      </c>
    </row>
    <row r="3172" spans="1:6" ht="15">
      <c r="A3172" s="225" t="s">
        <v>7238</v>
      </c>
      <c r="B3172" s="223" t="s">
        <v>7401</v>
      </c>
      <c r="C3172" s="220" t="s">
        <v>7546</v>
      </c>
      <c r="D3172" s="221">
        <v>487.1</v>
      </c>
      <c r="E3172" s="221">
        <v>1.82</v>
      </c>
      <c r="F3172" s="221">
        <v>488.92</v>
      </c>
    </row>
    <row r="3173" spans="1:6" ht="15">
      <c r="A3173" s="225" t="s">
        <v>7239</v>
      </c>
      <c r="B3173" s="223" t="s">
        <v>7402</v>
      </c>
      <c r="C3173" s="220" t="s">
        <v>7546</v>
      </c>
      <c r="D3173" s="221">
        <v>769.08</v>
      </c>
      <c r="E3173" s="221">
        <v>1.82</v>
      </c>
      <c r="F3173" s="221">
        <v>770.9</v>
      </c>
    </row>
    <row r="3174" spans="1:6" ht="15">
      <c r="A3174" s="225" t="s">
        <v>7240</v>
      </c>
      <c r="B3174" s="223" t="s">
        <v>7403</v>
      </c>
      <c r="C3174" s="220" t="s">
        <v>7546</v>
      </c>
      <c r="D3174" s="221">
        <v>1184.04</v>
      </c>
      <c r="E3174" s="221">
        <v>1.82</v>
      </c>
      <c r="F3174" s="221">
        <v>1185.86</v>
      </c>
    </row>
    <row r="3175" spans="1:6" ht="15">
      <c r="A3175" s="225" t="s">
        <v>7241</v>
      </c>
      <c r="B3175" s="223" t="s">
        <v>7404</v>
      </c>
      <c r="C3175" s="220" t="s">
        <v>7546</v>
      </c>
      <c r="D3175" s="221">
        <v>1622.2</v>
      </c>
      <c r="E3175" s="221">
        <v>1.82</v>
      </c>
      <c r="F3175" s="221">
        <v>1624.02</v>
      </c>
    </row>
    <row r="3176" spans="1:6" ht="15">
      <c r="A3176" s="225" t="s">
        <v>5121</v>
      </c>
      <c r="B3176" s="223" t="s">
        <v>8123</v>
      </c>
      <c r="C3176" s="220"/>
      <c r="D3176" s="221"/>
      <c r="E3176" s="221"/>
      <c r="F3176" s="221"/>
    </row>
    <row r="3177" spans="1:6" ht="15">
      <c r="A3177" s="225" t="s">
        <v>5122</v>
      </c>
      <c r="B3177" s="223" t="s">
        <v>5123</v>
      </c>
      <c r="C3177" s="220" t="s">
        <v>7546</v>
      </c>
      <c r="D3177" s="221">
        <v>563.99</v>
      </c>
      <c r="E3177" s="221">
        <v>25.46</v>
      </c>
      <c r="F3177" s="221">
        <v>589.45</v>
      </c>
    </row>
    <row r="3178" spans="1:6" ht="15">
      <c r="A3178" s="225" t="s">
        <v>5124</v>
      </c>
      <c r="B3178" s="223" t="s">
        <v>5125</v>
      </c>
      <c r="C3178" s="220" t="s">
        <v>7546</v>
      </c>
      <c r="D3178" s="221">
        <v>666.46</v>
      </c>
      <c r="E3178" s="221">
        <v>25.46</v>
      </c>
      <c r="F3178" s="221">
        <v>691.92</v>
      </c>
    </row>
    <row r="3179" spans="1:6" ht="15">
      <c r="A3179" s="225" t="s">
        <v>5126</v>
      </c>
      <c r="B3179" s="223" t="s">
        <v>5127</v>
      </c>
      <c r="C3179" s="220" t="s">
        <v>7546</v>
      </c>
      <c r="D3179" s="221">
        <v>822.12</v>
      </c>
      <c r="E3179" s="221">
        <v>25.46</v>
      </c>
      <c r="F3179" s="221">
        <v>847.58</v>
      </c>
    </row>
    <row r="3180" spans="1:6" ht="15">
      <c r="A3180" s="225" t="s">
        <v>5128</v>
      </c>
      <c r="B3180" s="223" t="s">
        <v>5129</v>
      </c>
      <c r="C3180" s="220" t="s">
        <v>7546</v>
      </c>
      <c r="D3180" s="221">
        <v>1271.68</v>
      </c>
      <c r="E3180" s="221">
        <v>25.46</v>
      </c>
      <c r="F3180" s="221">
        <v>1297.14</v>
      </c>
    </row>
    <row r="3181" spans="1:6" ht="15">
      <c r="A3181" s="225" t="s">
        <v>5130</v>
      </c>
      <c r="B3181" s="223" t="s">
        <v>5131</v>
      </c>
      <c r="C3181" s="220" t="s">
        <v>7546</v>
      </c>
      <c r="D3181" s="221">
        <v>971.71</v>
      </c>
      <c r="E3181" s="221">
        <v>25.46</v>
      </c>
      <c r="F3181" s="221">
        <v>997.17</v>
      </c>
    </row>
    <row r="3182" spans="1:6" ht="15">
      <c r="A3182" s="225" t="s">
        <v>5132</v>
      </c>
      <c r="B3182" s="223" t="s">
        <v>5133</v>
      </c>
      <c r="C3182" s="220" t="s">
        <v>7546</v>
      </c>
      <c r="D3182" s="221">
        <v>499.25</v>
      </c>
      <c r="E3182" s="221">
        <v>25.46</v>
      </c>
      <c r="F3182" s="221">
        <v>524.71</v>
      </c>
    </row>
    <row r="3183" spans="1:6" ht="15">
      <c r="A3183" s="225" t="s">
        <v>5134</v>
      </c>
      <c r="B3183" s="223" t="s">
        <v>5135</v>
      </c>
      <c r="C3183" s="220" t="s">
        <v>7546</v>
      </c>
      <c r="D3183" s="221">
        <v>502.84</v>
      </c>
      <c r="E3183" s="221">
        <v>25.46</v>
      </c>
      <c r="F3183" s="221">
        <v>528.3</v>
      </c>
    </row>
    <row r="3184" spans="1:6" ht="15">
      <c r="A3184" s="225" t="s">
        <v>5136</v>
      </c>
      <c r="B3184" s="223" t="s">
        <v>5137</v>
      </c>
      <c r="C3184" s="220" t="s">
        <v>7546</v>
      </c>
      <c r="D3184" s="221">
        <v>686.38</v>
      </c>
      <c r="E3184" s="221">
        <v>25.46</v>
      </c>
      <c r="F3184" s="221">
        <v>711.84</v>
      </c>
    </row>
    <row r="3185" spans="1:6" ht="15">
      <c r="A3185" s="225" t="s">
        <v>5138</v>
      </c>
      <c r="B3185" s="223" t="s">
        <v>5139</v>
      </c>
      <c r="C3185" s="220" t="s">
        <v>7546</v>
      </c>
      <c r="D3185" s="221">
        <v>835.86</v>
      </c>
      <c r="E3185" s="221">
        <v>25.46</v>
      </c>
      <c r="F3185" s="221">
        <v>861.32</v>
      </c>
    </row>
    <row r="3186" spans="1:6" ht="15">
      <c r="A3186" s="225" t="s">
        <v>5140</v>
      </c>
      <c r="B3186" s="223" t="s">
        <v>5141</v>
      </c>
      <c r="C3186" s="220" t="s">
        <v>7546</v>
      </c>
      <c r="D3186" s="221">
        <v>889.26</v>
      </c>
      <c r="E3186" s="221">
        <v>25.46</v>
      </c>
      <c r="F3186" s="221">
        <v>914.72</v>
      </c>
    </row>
    <row r="3187" spans="1:6" ht="15">
      <c r="A3187" s="225" t="s">
        <v>5142</v>
      </c>
      <c r="B3187" s="223" t="s">
        <v>5143</v>
      </c>
      <c r="C3187" s="220" t="s">
        <v>7546</v>
      </c>
      <c r="D3187" s="221">
        <v>1012.88</v>
      </c>
      <c r="E3187" s="221">
        <v>25.46</v>
      </c>
      <c r="F3187" s="221">
        <v>1038.34</v>
      </c>
    </row>
    <row r="3188" spans="1:6" ht="15">
      <c r="A3188" s="225" t="s">
        <v>5144</v>
      </c>
      <c r="B3188" s="223" t="s">
        <v>5145</v>
      </c>
      <c r="C3188" s="220" t="s">
        <v>7546</v>
      </c>
      <c r="D3188" s="221">
        <v>1330.95</v>
      </c>
      <c r="E3188" s="221">
        <v>25.46</v>
      </c>
      <c r="F3188" s="221">
        <v>1356.41</v>
      </c>
    </row>
    <row r="3189" spans="1:6" ht="15">
      <c r="A3189" s="225" t="s">
        <v>5146</v>
      </c>
      <c r="B3189" s="223" t="s">
        <v>8124</v>
      </c>
      <c r="C3189" s="220"/>
      <c r="D3189" s="221"/>
      <c r="E3189" s="221"/>
      <c r="F3189" s="221"/>
    </row>
    <row r="3190" spans="1:6" ht="15">
      <c r="A3190" s="225" t="s">
        <v>5147</v>
      </c>
      <c r="B3190" s="223" t="s">
        <v>5148</v>
      </c>
      <c r="C3190" s="220" t="s">
        <v>7546</v>
      </c>
      <c r="D3190" s="221">
        <v>173.62</v>
      </c>
      <c r="E3190" s="221">
        <v>15.27</v>
      </c>
      <c r="F3190" s="221">
        <v>188.89</v>
      </c>
    </row>
    <row r="3191" spans="1:6" ht="15">
      <c r="A3191" s="225" t="s">
        <v>5149</v>
      </c>
      <c r="B3191" s="223" t="s">
        <v>5150</v>
      </c>
      <c r="C3191" s="220" t="s">
        <v>7546</v>
      </c>
      <c r="D3191" s="221">
        <v>292.03</v>
      </c>
      <c r="E3191" s="221">
        <v>20.37</v>
      </c>
      <c r="F3191" s="221">
        <v>312.4</v>
      </c>
    </row>
    <row r="3192" spans="1:6" ht="15">
      <c r="A3192" s="225" t="s">
        <v>5151</v>
      </c>
      <c r="B3192" s="223" t="s">
        <v>5152</v>
      </c>
      <c r="C3192" s="220" t="s">
        <v>7546</v>
      </c>
      <c r="D3192" s="221">
        <v>285.22</v>
      </c>
      <c r="E3192" s="221">
        <v>20.37</v>
      </c>
      <c r="F3192" s="221">
        <v>305.59</v>
      </c>
    </row>
    <row r="3193" spans="1:6" ht="15">
      <c r="A3193" s="225" t="s">
        <v>5153</v>
      </c>
      <c r="B3193" s="223" t="s">
        <v>8125</v>
      </c>
      <c r="C3193" s="220"/>
      <c r="D3193" s="221"/>
      <c r="E3193" s="221"/>
      <c r="F3193" s="221"/>
    </row>
    <row r="3194" spans="1:6" ht="15">
      <c r="A3194" s="225" t="s">
        <v>5154</v>
      </c>
      <c r="B3194" s="223" t="s">
        <v>5155</v>
      </c>
      <c r="C3194" s="220" t="s">
        <v>7546</v>
      </c>
      <c r="D3194" s="221">
        <v>466.72</v>
      </c>
      <c r="E3194" s="221">
        <v>29.09</v>
      </c>
      <c r="F3194" s="221">
        <v>495.81</v>
      </c>
    </row>
    <row r="3195" spans="1:6" ht="15">
      <c r="A3195" s="225" t="s">
        <v>5156</v>
      </c>
      <c r="B3195" s="223" t="s">
        <v>5157</v>
      </c>
      <c r="C3195" s="220" t="s">
        <v>7546</v>
      </c>
      <c r="D3195" s="221">
        <v>602.51</v>
      </c>
      <c r="E3195" s="221">
        <v>29.09</v>
      </c>
      <c r="F3195" s="221">
        <v>631.6</v>
      </c>
    </row>
    <row r="3196" spans="1:6" ht="15">
      <c r="A3196" s="225" t="s">
        <v>5158</v>
      </c>
      <c r="B3196" s="223" t="s">
        <v>5159</v>
      </c>
      <c r="C3196" s="220" t="s">
        <v>7546</v>
      </c>
      <c r="D3196" s="221">
        <v>706.67</v>
      </c>
      <c r="E3196" s="221">
        <v>29.09</v>
      </c>
      <c r="F3196" s="221">
        <v>735.76</v>
      </c>
    </row>
    <row r="3197" spans="1:6" ht="15">
      <c r="A3197" s="225" t="s">
        <v>5160</v>
      </c>
      <c r="B3197" s="223" t="s">
        <v>5161</v>
      </c>
      <c r="C3197" s="220" t="s">
        <v>7546</v>
      </c>
      <c r="D3197" s="221">
        <v>833.85</v>
      </c>
      <c r="E3197" s="221">
        <v>29.09</v>
      </c>
      <c r="F3197" s="221">
        <v>862.94</v>
      </c>
    </row>
    <row r="3198" spans="1:6" ht="15">
      <c r="A3198" s="225" t="s">
        <v>5162</v>
      </c>
      <c r="B3198" s="223" t="s">
        <v>5163</v>
      </c>
      <c r="C3198" s="220" t="s">
        <v>7546</v>
      </c>
      <c r="D3198" s="221">
        <v>933.78</v>
      </c>
      <c r="E3198" s="221">
        <v>31.27</v>
      </c>
      <c r="F3198" s="221">
        <v>965.05</v>
      </c>
    </row>
    <row r="3199" spans="1:6" ht="15">
      <c r="A3199" s="225" t="s">
        <v>5164</v>
      </c>
      <c r="B3199" s="223" t="s">
        <v>5165</v>
      </c>
      <c r="C3199" s="220" t="s">
        <v>7546</v>
      </c>
      <c r="D3199" s="221">
        <v>1208.81</v>
      </c>
      <c r="E3199" s="221">
        <v>31.27</v>
      </c>
      <c r="F3199" s="221">
        <v>1240.08</v>
      </c>
    </row>
    <row r="3200" spans="1:6" ht="15">
      <c r="A3200" s="225" t="s">
        <v>5166</v>
      </c>
      <c r="B3200" s="223" t="s">
        <v>5167</v>
      </c>
      <c r="C3200" s="220" t="s">
        <v>6583</v>
      </c>
      <c r="D3200" s="221">
        <v>119.16</v>
      </c>
      <c r="E3200" s="221">
        <v>16.01</v>
      </c>
      <c r="F3200" s="221">
        <v>135.17</v>
      </c>
    </row>
    <row r="3201" spans="1:6" ht="15">
      <c r="A3201" s="225" t="s">
        <v>5168</v>
      </c>
      <c r="B3201" s="223" t="s">
        <v>5169</v>
      </c>
      <c r="C3201" s="220" t="s">
        <v>6583</v>
      </c>
      <c r="D3201" s="221">
        <v>157.53</v>
      </c>
      <c r="E3201" s="221">
        <v>16.01</v>
      </c>
      <c r="F3201" s="221">
        <v>173.54</v>
      </c>
    </row>
    <row r="3202" spans="1:6" ht="15">
      <c r="A3202" s="225" t="s">
        <v>5170</v>
      </c>
      <c r="B3202" s="223" t="s">
        <v>5171</v>
      </c>
      <c r="C3202" s="220" t="s">
        <v>6583</v>
      </c>
      <c r="D3202" s="221">
        <v>210.87</v>
      </c>
      <c r="E3202" s="221">
        <v>17.47</v>
      </c>
      <c r="F3202" s="221">
        <v>228.34</v>
      </c>
    </row>
    <row r="3203" spans="1:6" ht="15">
      <c r="A3203" s="225" t="s">
        <v>5172</v>
      </c>
      <c r="B3203" s="223" t="s">
        <v>5173</v>
      </c>
      <c r="C3203" s="220" t="s">
        <v>6583</v>
      </c>
      <c r="D3203" s="221">
        <v>326.18</v>
      </c>
      <c r="E3203" s="221">
        <v>18.92</v>
      </c>
      <c r="F3203" s="221">
        <v>345.1</v>
      </c>
    </row>
    <row r="3204" spans="1:6" ht="15">
      <c r="A3204" s="225" t="s">
        <v>5174</v>
      </c>
      <c r="B3204" s="223" t="s">
        <v>5175</v>
      </c>
      <c r="C3204" s="220" t="s">
        <v>6583</v>
      </c>
      <c r="D3204" s="221">
        <v>385.98</v>
      </c>
      <c r="E3204" s="221">
        <v>20.38</v>
      </c>
      <c r="F3204" s="221">
        <v>406.36</v>
      </c>
    </row>
    <row r="3205" spans="1:6" ht="15">
      <c r="A3205" s="225" t="s">
        <v>5176</v>
      </c>
      <c r="B3205" s="223" t="s">
        <v>5177</v>
      </c>
      <c r="C3205" s="220" t="s">
        <v>6583</v>
      </c>
      <c r="D3205" s="221">
        <v>507.02</v>
      </c>
      <c r="E3205" s="221">
        <v>21.83</v>
      </c>
      <c r="F3205" s="221">
        <v>528.85</v>
      </c>
    </row>
    <row r="3206" spans="1:6" ht="15">
      <c r="A3206" s="225" t="s">
        <v>5178</v>
      </c>
      <c r="B3206" s="223" t="s">
        <v>5179</v>
      </c>
      <c r="C3206" s="220" t="s">
        <v>6583</v>
      </c>
      <c r="D3206" s="221">
        <v>649.41</v>
      </c>
      <c r="E3206" s="221">
        <v>23.29</v>
      </c>
      <c r="F3206" s="221">
        <v>672.7</v>
      </c>
    </row>
    <row r="3207" spans="1:6" ht="15">
      <c r="A3207" s="225" t="s">
        <v>5180</v>
      </c>
      <c r="B3207" s="223" t="s">
        <v>5181</v>
      </c>
      <c r="C3207" s="220" t="s">
        <v>6583</v>
      </c>
      <c r="D3207" s="221">
        <v>300.64</v>
      </c>
      <c r="E3207" s="221">
        <v>20.38</v>
      </c>
      <c r="F3207" s="221">
        <v>321.02</v>
      </c>
    </row>
    <row r="3208" spans="1:6" ht="15">
      <c r="A3208" s="225" t="s">
        <v>5182</v>
      </c>
      <c r="B3208" s="223" t="s">
        <v>5183</v>
      </c>
      <c r="C3208" s="220" t="s">
        <v>6583</v>
      </c>
      <c r="D3208" s="221">
        <v>365.37</v>
      </c>
      <c r="E3208" s="221">
        <v>16.01</v>
      </c>
      <c r="F3208" s="221">
        <v>381.38</v>
      </c>
    </row>
    <row r="3209" spans="1:6" ht="15">
      <c r="A3209" s="225" t="s">
        <v>5184</v>
      </c>
      <c r="B3209" s="223" t="s">
        <v>5185</v>
      </c>
      <c r="C3209" s="220" t="s">
        <v>6583</v>
      </c>
      <c r="D3209" s="221">
        <v>397.57</v>
      </c>
      <c r="E3209" s="221">
        <v>20.38</v>
      </c>
      <c r="F3209" s="221">
        <v>417.95</v>
      </c>
    </row>
    <row r="3210" spans="1:6" ht="15">
      <c r="A3210" s="225" t="s">
        <v>5186</v>
      </c>
      <c r="B3210" s="223" t="s">
        <v>5187</v>
      </c>
      <c r="C3210" s="220" t="s">
        <v>6583</v>
      </c>
      <c r="D3210" s="221">
        <v>694.13</v>
      </c>
      <c r="E3210" s="221">
        <v>23.29</v>
      </c>
      <c r="F3210" s="221">
        <v>717.42</v>
      </c>
    </row>
    <row r="3211" spans="1:6" ht="15">
      <c r="A3211" s="225" t="s">
        <v>5188</v>
      </c>
      <c r="B3211" s="223" t="s">
        <v>5189</v>
      </c>
      <c r="C3211" s="220" t="s">
        <v>6583</v>
      </c>
      <c r="D3211" s="221">
        <v>527.51</v>
      </c>
      <c r="E3211" s="221">
        <v>17.47</v>
      </c>
      <c r="F3211" s="221">
        <v>544.98</v>
      </c>
    </row>
    <row r="3212" spans="1:6" ht="15">
      <c r="A3212" s="225" t="s">
        <v>5190</v>
      </c>
      <c r="B3212" s="223" t="s">
        <v>5191</v>
      </c>
      <c r="C3212" s="220" t="s">
        <v>6583</v>
      </c>
      <c r="D3212" s="221">
        <v>651.53</v>
      </c>
      <c r="E3212" s="221">
        <v>20.38</v>
      </c>
      <c r="F3212" s="221">
        <v>671.91</v>
      </c>
    </row>
    <row r="3213" spans="1:6" ht="15">
      <c r="A3213" s="225" t="s">
        <v>5192</v>
      </c>
      <c r="B3213" s="223" t="s">
        <v>5193</v>
      </c>
      <c r="C3213" s="220" t="s">
        <v>6583</v>
      </c>
      <c r="D3213" s="221">
        <v>1072.39</v>
      </c>
      <c r="E3213" s="221">
        <v>23.29</v>
      </c>
      <c r="F3213" s="221">
        <v>1095.68</v>
      </c>
    </row>
    <row r="3214" spans="1:6" ht="15">
      <c r="A3214" s="225" t="s">
        <v>5194</v>
      </c>
      <c r="B3214" s="223" t="s">
        <v>5195</v>
      </c>
      <c r="C3214" s="220" t="s">
        <v>6583</v>
      </c>
      <c r="D3214" s="221">
        <v>254.02</v>
      </c>
      <c r="E3214" s="221">
        <v>16.01</v>
      </c>
      <c r="F3214" s="221">
        <v>270.03</v>
      </c>
    </row>
    <row r="3215" spans="1:6" ht="15">
      <c r="A3215" s="225" t="s">
        <v>5196</v>
      </c>
      <c r="B3215" s="223" t="s">
        <v>5197</v>
      </c>
      <c r="C3215" s="220" t="s">
        <v>6583</v>
      </c>
      <c r="D3215" s="221">
        <v>301.32</v>
      </c>
      <c r="E3215" s="221">
        <v>17.47</v>
      </c>
      <c r="F3215" s="221">
        <v>318.79</v>
      </c>
    </row>
    <row r="3216" spans="1:6" ht="15">
      <c r="A3216" s="225" t="s">
        <v>5198</v>
      </c>
      <c r="B3216" s="223" t="s">
        <v>8126</v>
      </c>
      <c r="C3216" s="220"/>
      <c r="D3216" s="221"/>
      <c r="E3216" s="221"/>
      <c r="F3216" s="221"/>
    </row>
    <row r="3217" spans="1:6" ht="15">
      <c r="A3217" s="225" t="s">
        <v>5199</v>
      </c>
      <c r="B3217" s="223" t="s">
        <v>5200</v>
      </c>
      <c r="C3217" s="220" t="s">
        <v>6583</v>
      </c>
      <c r="D3217" s="221">
        <v>508.98</v>
      </c>
      <c r="E3217" s="221">
        <v>20.38</v>
      </c>
      <c r="F3217" s="221">
        <v>529.36</v>
      </c>
    </row>
    <row r="3218" spans="1:6" ht="15">
      <c r="A3218" s="225" t="s">
        <v>5201</v>
      </c>
      <c r="B3218" s="223" t="s">
        <v>5202</v>
      </c>
      <c r="C3218" s="220" t="s">
        <v>6583</v>
      </c>
      <c r="D3218" s="221">
        <v>618.19</v>
      </c>
      <c r="E3218" s="221">
        <v>23.29</v>
      </c>
      <c r="F3218" s="221">
        <v>641.48</v>
      </c>
    </row>
    <row r="3219" spans="1:6" ht="15">
      <c r="A3219" s="225" t="s">
        <v>5203</v>
      </c>
      <c r="B3219" s="223" t="s">
        <v>5204</v>
      </c>
      <c r="C3219" s="220" t="s">
        <v>6583</v>
      </c>
      <c r="D3219" s="221">
        <v>920.32</v>
      </c>
      <c r="E3219" s="221">
        <v>26.2</v>
      </c>
      <c r="F3219" s="221">
        <v>946.52</v>
      </c>
    </row>
    <row r="3220" spans="1:6" ht="15">
      <c r="A3220" s="225" t="s">
        <v>5205</v>
      </c>
      <c r="B3220" s="223" t="s">
        <v>5206</v>
      </c>
      <c r="C3220" s="220" t="s">
        <v>6583</v>
      </c>
      <c r="D3220" s="221">
        <v>1389.34</v>
      </c>
      <c r="E3220" s="221">
        <v>29.12</v>
      </c>
      <c r="F3220" s="221">
        <v>1418.46</v>
      </c>
    </row>
    <row r="3221" spans="1:6" ht="15">
      <c r="A3221" s="225" t="s">
        <v>5207</v>
      </c>
      <c r="B3221" s="223" t="s">
        <v>5208</v>
      </c>
      <c r="C3221" s="220" t="s">
        <v>6583</v>
      </c>
      <c r="D3221" s="221">
        <v>395.14</v>
      </c>
      <c r="E3221" s="221">
        <v>20.38</v>
      </c>
      <c r="F3221" s="221">
        <v>415.52</v>
      </c>
    </row>
    <row r="3222" spans="1:6" ht="15">
      <c r="A3222" s="225" t="s">
        <v>5209</v>
      </c>
      <c r="B3222" s="223" t="s">
        <v>5210</v>
      </c>
      <c r="C3222" s="220" t="s">
        <v>6583</v>
      </c>
      <c r="D3222" s="221">
        <v>352.73</v>
      </c>
      <c r="E3222" s="221">
        <v>20.38</v>
      </c>
      <c r="F3222" s="221">
        <v>373.11</v>
      </c>
    </row>
    <row r="3223" spans="1:6" ht="15">
      <c r="A3223" s="225" t="s">
        <v>5211</v>
      </c>
      <c r="B3223" s="223" t="s">
        <v>5212</v>
      </c>
      <c r="C3223" s="220" t="s">
        <v>6583</v>
      </c>
      <c r="D3223" s="221">
        <v>790.44</v>
      </c>
      <c r="E3223" s="221">
        <v>23.29</v>
      </c>
      <c r="F3223" s="221">
        <v>813.73</v>
      </c>
    </row>
    <row r="3224" spans="1:6" ht="15">
      <c r="A3224" s="225" t="s">
        <v>5213</v>
      </c>
      <c r="B3224" s="223" t="s">
        <v>5214</v>
      </c>
      <c r="C3224" s="220" t="s">
        <v>6583</v>
      </c>
      <c r="D3224" s="221">
        <v>870.07</v>
      </c>
      <c r="E3224" s="221">
        <v>26.2</v>
      </c>
      <c r="F3224" s="221">
        <v>896.27</v>
      </c>
    </row>
    <row r="3225" spans="1:6" ht="15">
      <c r="A3225" s="225" t="s">
        <v>5215</v>
      </c>
      <c r="B3225" s="223" t="s">
        <v>5216</v>
      </c>
      <c r="C3225" s="220" t="s">
        <v>6583</v>
      </c>
      <c r="D3225" s="221">
        <v>1288.12</v>
      </c>
      <c r="E3225" s="221">
        <v>29.12</v>
      </c>
      <c r="F3225" s="221">
        <v>1317.24</v>
      </c>
    </row>
    <row r="3226" spans="1:6" ht="15">
      <c r="A3226" s="225" t="s">
        <v>5217</v>
      </c>
      <c r="B3226" s="223" t="s">
        <v>8127</v>
      </c>
      <c r="C3226" s="220"/>
      <c r="D3226" s="221"/>
      <c r="E3226" s="221"/>
      <c r="F3226" s="221"/>
    </row>
    <row r="3227" spans="1:6" ht="15">
      <c r="A3227" s="225" t="s">
        <v>5218</v>
      </c>
      <c r="B3227" s="223" t="s">
        <v>5219</v>
      </c>
      <c r="C3227" s="220" t="s">
        <v>7546</v>
      </c>
      <c r="D3227" s="221">
        <v>1.56</v>
      </c>
      <c r="E3227" s="221">
        <v>49.23</v>
      </c>
      <c r="F3227" s="221">
        <v>50.79</v>
      </c>
    </row>
    <row r="3228" spans="1:6" ht="15">
      <c r="A3228" s="225" t="s">
        <v>5220</v>
      </c>
      <c r="B3228" s="223" t="s">
        <v>5221</v>
      </c>
      <c r="C3228" s="220" t="s">
        <v>7546</v>
      </c>
      <c r="D3228" s="221">
        <v>57.35</v>
      </c>
      <c r="E3228" s="221">
        <v>28.63</v>
      </c>
      <c r="F3228" s="221">
        <v>85.98</v>
      </c>
    </row>
    <row r="3229" spans="1:6" ht="15">
      <c r="A3229" s="225" t="s">
        <v>5222</v>
      </c>
      <c r="B3229" s="223" t="s">
        <v>8128</v>
      </c>
      <c r="C3229" s="220"/>
      <c r="D3229" s="221"/>
      <c r="E3229" s="221"/>
      <c r="F3229" s="221"/>
    </row>
    <row r="3230" spans="1:6" ht="15">
      <c r="A3230" s="225" t="s">
        <v>5223</v>
      </c>
      <c r="B3230" s="223" t="s">
        <v>5224</v>
      </c>
      <c r="C3230" s="220" t="s">
        <v>7546</v>
      </c>
      <c r="D3230" s="221">
        <v>69.65</v>
      </c>
      <c r="E3230" s="221">
        <v>50.95</v>
      </c>
      <c r="F3230" s="221">
        <v>120.6</v>
      </c>
    </row>
    <row r="3231" spans="1:6" ht="15">
      <c r="A3231" s="225" t="s">
        <v>5225</v>
      </c>
      <c r="B3231" s="223" t="s">
        <v>5226</v>
      </c>
      <c r="C3231" s="220" t="s">
        <v>7546</v>
      </c>
      <c r="D3231" s="221">
        <v>78.73</v>
      </c>
      <c r="E3231" s="221">
        <v>58.22</v>
      </c>
      <c r="F3231" s="221">
        <v>136.95</v>
      </c>
    </row>
    <row r="3232" spans="1:6" ht="15">
      <c r="A3232" s="225" t="s">
        <v>5227</v>
      </c>
      <c r="B3232" s="223" t="s">
        <v>5228</v>
      </c>
      <c r="C3232" s="220" t="s">
        <v>7546</v>
      </c>
      <c r="D3232" s="221">
        <v>90.48</v>
      </c>
      <c r="E3232" s="221">
        <v>58.22</v>
      </c>
      <c r="F3232" s="221">
        <v>148.7</v>
      </c>
    </row>
    <row r="3233" spans="1:6" ht="15">
      <c r="A3233" s="225" t="s">
        <v>5229</v>
      </c>
      <c r="B3233" s="223" t="s">
        <v>5230</v>
      </c>
      <c r="C3233" s="220" t="s">
        <v>7546</v>
      </c>
      <c r="D3233" s="221">
        <v>118.24</v>
      </c>
      <c r="E3233" s="221">
        <v>65.51</v>
      </c>
      <c r="F3233" s="221">
        <v>183.75</v>
      </c>
    </row>
    <row r="3234" spans="1:6" ht="15">
      <c r="A3234" s="225" t="s">
        <v>5231</v>
      </c>
      <c r="B3234" s="223" t="s">
        <v>5232</v>
      </c>
      <c r="C3234" s="220" t="s">
        <v>7546</v>
      </c>
      <c r="D3234" s="221">
        <v>191.9</v>
      </c>
      <c r="E3234" s="221">
        <v>72.78</v>
      </c>
      <c r="F3234" s="221">
        <v>264.68</v>
      </c>
    </row>
    <row r="3235" spans="1:6" ht="15">
      <c r="A3235" s="225" t="s">
        <v>5233</v>
      </c>
      <c r="B3235" s="223" t="s">
        <v>5234</v>
      </c>
      <c r="C3235" s="220" t="s">
        <v>7546</v>
      </c>
      <c r="D3235" s="221">
        <v>218.87</v>
      </c>
      <c r="E3235" s="221">
        <v>81.88</v>
      </c>
      <c r="F3235" s="221">
        <v>300.75</v>
      </c>
    </row>
    <row r="3236" spans="1:6" ht="15">
      <c r="A3236" s="225" t="s">
        <v>5235</v>
      </c>
      <c r="B3236" s="223" t="s">
        <v>5236</v>
      </c>
      <c r="C3236" s="220" t="s">
        <v>7546</v>
      </c>
      <c r="D3236" s="221">
        <v>293.62</v>
      </c>
      <c r="E3236" s="221">
        <v>87.34</v>
      </c>
      <c r="F3236" s="221">
        <v>380.96</v>
      </c>
    </row>
    <row r="3237" spans="1:6" ht="15">
      <c r="A3237" s="225" t="s">
        <v>5237</v>
      </c>
      <c r="B3237" s="223" t="s">
        <v>5238</v>
      </c>
      <c r="C3237" s="220" t="s">
        <v>7546</v>
      </c>
      <c r="D3237" s="221">
        <v>303.28</v>
      </c>
      <c r="E3237" s="221">
        <v>90.98</v>
      </c>
      <c r="F3237" s="221">
        <v>394.26</v>
      </c>
    </row>
    <row r="3238" spans="1:6" ht="15">
      <c r="A3238" s="225" t="s">
        <v>5239</v>
      </c>
      <c r="B3238" s="223" t="s">
        <v>5240</v>
      </c>
      <c r="C3238" s="220" t="s">
        <v>7546</v>
      </c>
      <c r="D3238" s="221">
        <v>432.54</v>
      </c>
      <c r="E3238" s="221">
        <v>96.44</v>
      </c>
      <c r="F3238" s="221">
        <v>528.98</v>
      </c>
    </row>
    <row r="3239" spans="1:6" ht="15">
      <c r="A3239" s="225" t="s">
        <v>5241</v>
      </c>
      <c r="B3239" s="223" t="s">
        <v>5242</v>
      </c>
      <c r="C3239" s="220" t="s">
        <v>7546</v>
      </c>
      <c r="D3239" s="221">
        <v>592.54</v>
      </c>
      <c r="E3239" s="221">
        <v>100.07</v>
      </c>
      <c r="F3239" s="221">
        <v>692.61</v>
      </c>
    </row>
    <row r="3240" spans="1:6" ht="15">
      <c r="A3240" s="225" t="s">
        <v>5243</v>
      </c>
      <c r="B3240" s="223" t="s">
        <v>5244</v>
      </c>
      <c r="C3240" s="220" t="s">
        <v>7546</v>
      </c>
      <c r="D3240" s="221">
        <v>849.74</v>
      </c>
      <c r="E3240" s="221">
        <v>109.17</v>
      </c>
      <c r="F3240" s="221">
        <v>958.91</v>
      </c>
    </row>
    <row r="3241" spans="1:6" ht="15">
      <c r="A3241" s="225" t="s">
        <v>5245</v>
      </c>
      <c r="B3241" s="223" t="s">
        <v>5246</v>
      </c>
      <c r="C3241" s="220" t="s">
        <v>7546</v>
      </c>
      <c r="D3241" s="221">
        <v>930.47</v>
      </c>
      <c r="E3241" s="221">
        <v>120.09</v>
      </c>
      <c r="F3241" s="221">
        <v>1050.56</v>
      </c>
    </row>
    <row r="3242" spans="1:6" ht="15">
      <c r="A3242" s="225" t="s">
        <v>5247</v>
      </c>
      <c r="B3242" s="223" t="s">
        <v>5248</v>
      </c>
      <c r="C3242" s="220" t="s">
        <v>7546</v>
      </c>
      <c r="D3242" s="221">
        <v>1252.12</v>
      </c>
      <c r="E3242" s="221">
        <v>127.37</v>
      </c>
      <c r="F3242" s="221">
        <v>1379.49</v>
      </c>
    </row>
    <row r="3243" spans="1:6" ht="15">
      <c r="A3243" s="225" t="s">
        <v>5249</v>
      </c>
      <c r="B3243" s="223" t="s">
        <v>8129</v>
      </c>
      <c r="C3243" s="220"/>
      <c r="D3243" s="221"/>
      <c r="E3243" s="221"/>
      <c r="F3243" s="221"/>
    </row>
    <row r="3244" spans="1:6" ht="15">
      <c r="A3244" s="225" t="s">
        <v>5250</v>
      </c>
      <c r="B3244" s="223" t="s">
        <v>5251</v>
      </c>
      <c r="C3244" s="220" t="s">
        <v>7546</v>
      </c>
      <c r="D3244" s="221">
        <v>132.02</v>
      </c>
      <c r="E3244" s="221">
        <v>11.62</v>
      </c>
      <c r="F3244" s="221">
        <v>143.64</v>
      </c>
    </row>
    <row r="3245" spans="1:6" ht="15">
      <c r="A3245" s="225" t="s">
        <v>5252</v>
      </c>
      <c r="B3245" s="223" t="s">
        <v>5253</v>
      </c>
      <c r="C3245" s="220" t="s">
        <v>7546</v>
      </c>
      <c r="D3245" s="221">
        <v>171.33</v>
      </c>
      <c r="E3245" s="221">
        <v>17.42</v>
      </c>
      <c r="F3245" s="221">
        <v>188.75</v>
      </c>
    </row>
    <row r="3246" spans="1:6" ht="15">
      <c r="A3246" s="225" t="s">
        <v>5254</v>
      </c>
      <c r="B3246" s="223" t="s">
        <v>5255</v>
      </c>
      <c r="C3246" s="220" t="s">
        <v>7546</v>
      </c>
      <c r="D3246" s="221">
        <v>215</v>
      </c>
      <c r="E3246" s="221">
        <v>20.33</v>
      </c>
      <c r="F3246" s="221">
        <v>235.33</v>
      </c>
    </row>
    <row r="3247" spans="1:6" ht="15">
      <c r="A3247" s="225" t="s">
        <v>5256</v>
      </c>
      <c r="B3247" s="223" t="s">
        <v>5257</v>
      </c>
      <c r="C3247" s="220" t="s">
        <v>7546</v>
      </c>
      <c r="D3247" s="221">
        <v>310.78</v>
      </c>
      <c r="E3247" s="221">
        <v>23.23</v>
      </c>
      <c r="F3247" s="221">
        <v>334.01</v>
      </c>
    </row>
    <row r="3248" spans="1:6" ht="15">
      <c r="A3248" s="225" t="s">
        <v>5258</v>
      </c>
      <c r="B3248" s="223" t="s">
        <v>5259</v>
      </c>
      <c r="C3248" s="220" t="s">
        <v>7546</v>
      </c>
      <c r="D3248" s="221">
        <v>458.92</v>
      </c>
      <c r="E3248" s="221">
        <v>29.04</v>
      </c>
      <c r="F3248" s="221">
        <v>487.96</v>
      </c>
    </row>
    <row r="3249" spans="1:6" ht="15">
      <c r="A3249" s="225" t="s">
        <v>5260</v>
      </c>
      <c r="B3249" s="223" t="s">
        <v>5261</v>
      </c>
      <c r="C3249" s="220" t="s">
        <v>7546</v>
      </c>
      <c r="D3249" s="221">
        <v>579.88</v>
      </c>
      <c r="E3249" s="221">
        <v>34.85</v>
      </c>
      <c r="F3249" s="221">
        <v>614.73</v>
      </c>
    </row>
    <row r="3250" spans="1:6" ht="15">
      <c r="A3250" s="225" t="s">
        <v>5262</v>
      </c>
      <c r="B3250" s="223" t="s">
        <v>5263</v>
      </c>
      <c r="C3250" s="220" t="s">
        <v>7546</v>
      </c>
      <c r="D3250" s="221">
        <v>544.78</v>
      </c>
      <c r="E3250" s="221">
        <v>43.56</v>
      </c>
      <c r="F3250" s="221">
        <v>588.34</v>
      </c>
    </row>
    <row r="3251" spans="1:6" ht="15">
      <c r="A3251" s="225" t="s">
        <v>5264</v>
      </c>
      <c r="B3251" s="223" t="s">
        <v>5265</v>
      </c>
      <c r="C3251" s="220" t="s">
        <v>7546</v>
      </c>
      <c r="D3251" s="221">
        <v>761.83</v>
      </c>
      <c r="E3251" s="221">
        <v>87.12</v>
      </c>
      <c r="F3251" s="221">
        <v>848.95</v>
      </c>
    </row>
    <row r="3252" spans="1:6" ht="15">
      <c r="A3252" s="225" t="s">
        <v>8130</v>
      </c>
      <c r="B3252" s="223" t="s">
        <v>8131</v>
      </c>
      <c r="C3252" s="220"/>
      <c r="D3252" s="221"/>
      <c r="E3252" s="221"/>
      <c r="F3252" s="221"/>
    </row>
    <row r="3253" spans="1:6" ht="15">
      <c r="A3253" s="225" t="s">
        <v>8132</v>
      </c>
      <c r="B3253" s="223" t="s">
        <v>8133</v>
      </c>
      <c r="C3253" s="220" t="s">
        <v>7546</v>
      </c>
      <c r="D3253" s="221">
        <v>72.14</v>
      </c>
      <c r="E3253" s="221">
        <v>30.2</v>
      </c>
      <c r="F3253" s="221">
        <v>102.34</v>
      </c>
    </row>
    <row r="3254" spans="1:6" ht="15">
      <c r="A3254" s="225" t="s">
        <v>5266</v>
      </c>
      <c r="B3254" s="223" t="s">
        <v>8134</v>
      </c>
      <c r="C3254" s="220"/>
      <c r="D3254" s="221"/>
      <c r="E3254" s="221"/>
      <c r="F3254" s="221"/>
    </row>
    <row r="3255" spans="1:6" ht="15">
      <c r="A3255" s="225" t="s">
        <v>5267</v>
      </c>
      <c r="B3255" s="223" t="s">
        <v>5268</v>
      </c>
      <c r="C3255" s="220" t="s">
        <v>7546</v>
      </c>
      <c r="D3255" s="221">
        <v>159.26</v>
      </c>
      <c r="E3255" s="221">
        <v>18.2</v>
      </c>
      <c r="F3255" s="221">
        <v>177.46</v>
      </c>
    </row>
    <row r="3256" spans="1:6" ht="15">
      <c r="A3256" s="225" t="s">
        <v>5269</v>
      </c>
      <c r="B3256" s="223" t="s">
        <v>5270</v>
      </c>
      <c r="C3256" s="220" t="s">
        <v>7546</v>
      </c>
      <c r="D3256" s="221">
        <v>153.15</v>
      </c>
      <c r="E3256" s="221">
        <v>18.2</v>
      </c>
      <c r="F3256" s="221">
        <v>171.35</v>
      </c>
    </row>
    <row r="3257" spans="1:6" ht="15">
      <c r="A3257" s="225" t="s">
        <v>5271</v>
      </c>
      <c r="B3257" s="223" t="s">
        <v>5272</v>
      </c>
      <c r="C3257" s="220" t="s">
        <v>7546</v>
      </c>
      <c r="D3257" s="221">
        <v>187.79</v>
      </c>
      <c r="E3257" s="221">
        <v>25.46</v>
      </c>
      <c r="F3257" s="221">
        <v>213.25</v>
      </c>
    </row>
    <row r="3258" spans="1:6" ht="15">
      <c r="A3258" s="225" t="s">
        <v>5273</v>
      </c>
      <c r="B3258" s="223" t="s">
        <v>5274</v>
      </c>
      <c r="C3258" s="220" t="s">
        <v>7546</v>
      </c>
      <c r="D3258" s="221">
        <v>260.93</v>
      </c>
      <c r="E3258" s="221">
        <v>25.46</v>
      </c>
      <c r="F3258" s="221">
        <v>286.39</v>
      </c>
    </row>
    <row r="3259" spans="1:6" ht="15">
      <c r="A3259" s="225" t="s">
        <v>5275</v>
      </c>
      <c r="B3259" s="223" t="s">
        <v>5276</v>
      </c>
      <c r="C3259" s="220" t="s">
        <v>7546</v>
      </c>
      <c r="D3259" s="221">
        <v>585.64</v>
      </c>
      <c r="E3259" s="221">
        <v>25.46</v>
      </c>
      <c r="F3259" s="221">
        <v>611.1</v>
      </c>
    </row>
    <row r="3260" spans="1:6" ht="15">
      <c r="A3260" s="225" t="s">
        <v>5277</v>
      </c>
      <c r="B3260" s="223" t="s">
        <v>7405</v>
      </c>
      <c r="C3260" s="220" t="s">
        <v>6583</v>
      </c>
      <c r="D3260" s="221">
        <v>96.55</v>
      </c>
      <c r="E3260" s="221">
        <v>14.56</v>
      </c>
      <c r="F3260" s="221">
        <v>111.11</v>
      </c>
    </row>
    <row r="3261" spans="1:6" ht="15">
      <c r="A3261" s="225" t="s">
        <v>5278</v>
      </c>
      <c r="B3261" s="223" t="s">
        <v>7406</v>
      </c>
      <c r="C3261" s="220" t="s">
        <v>6583</v>
      </c>
      <c r="D3261" s="221">
        <v>115.48</v>
      </c>
      <c r="E3261" s="221">
        <v>14.56</v>
      </c>
      <c r="F3261" s="221">
        <v>130.04</v>
      </c>
    </row>
    <row r="3262" spans="1:6" ht="15">
      <c r="A3262" s="225" t="s">
        <v>5279</v>
      </c>
      <c r="B3262" s="223" t="s">
        <v>7407</v>
      </c>
      <c r="C3262" s="220" t="s">
        <v>6583</v>
      </c>
      <c r="D3262" s="221">
        <v>135.69</v>
      </c>
      <c r="E3262" s="221">
        <v>18.2</v>
      </c>
      <c r="F3262" s="221">
        <v>153.89</v>
      </c>
    </row>
    <row r="3263" spans="1:6" ht="15">
      <c r="A3263" s="225" t="s">
        <v>5280</v>
      </c>
      <c r="B3263" s="223" t="s">
        <v>7408</v>
      </c>
      <c r="C3263" s="220" t="s">
        <v>6583</v>
      </c>
      <c r="D3263" s="221">
        <v>250.77</v>
      </c>
      <c r="E3263" s="221">
        <v>18.2</v>
      </c>
      <c r="F3263" s="221">
        <v>268.97</v>
      </c>
    </row>
    <row r="3264" spans="1:6" ht="15">
      <c r="A3264" s="225" t="s">
        <v>5281</v>
      </c>
      <c r="B3264" s="223" t="s">
        <v>7409</v>
      </c>
      <c r="C3264" s="220" t="s">
        <v>6583</v>
      </c>
      <c r="D3264" s="221">
        <v>411.98</v>
      </c>
      <c r="E3264" s="221">
        <v>18.2</v>
      </c>
      <c r="F3264" s="221">
        <v>430.18</v>
      </c>
    </row>
    <row r="3265" spans="1:6" ht="15">
      <c r="A3265" s="225" t="s">
        <v>5282</v>
      </c>
      <c r="B3265" s="223" t="s">
        <v>5283</v>
      </c>
      <c r="C3265" s="220" t="s">
        <v>7553</v>
      </c>
      <c r="D3265" s="221">
        <v>1298.31</v>
      </c>
      <c r="E3265" s="221">
        <v>14.56</v>
      </c>
      <c r="F3265" s="221">
        <v>1312.87</v>
      </c>
    </row>
    <row r="3266" spans="1:6" ht="15">
      <c r="A3266" s="225" t="s">
        <v>5284</v>
      </c>
      <c r="B3266" s="223" t="s">
        <v>5285</v>
      </c>
      <c r="C3266" s="220" t="s">
        <v>7553</v>
      </c>
      <c r="D3266" s="221">
        <v>1374.53</v>
      </c>
      <c r="E3266" s="221">
        <v>14.56</v>
      </c>
      <c r="F3266" s="221">
        <v>1389.09</v>
      </c>
    </row>
    <row r="3267" spans="1:6" ht="15">
      <c r="A3267" s="225" t="s">
        <v>5286</v>
      </c>
      <c r="B3267" s="223" t="s">
        <v>5287</v>
      </c>
      <c r="C3267" s="220" t="s">
        <v>7553</v>
      </c>
      <c r="D3267" s="221">
        <v>1348.92</v>
      </c>
      <c r="E3267" s="221">
        <v>18.2</v>
      </c>
      <c r="F3267" s="221">
        <v>1367.12</v>
      </c>
    </row>
    <row r="3268" spans="1:6" ht="15">
      <c r="A3268" s="225" t="s">
        <v>5288</v>
      </c>
      <c r="B3268" s="223" t="s">
        <v>5289</v>
      </c>
      <c r="C3268" s="220" t="s">
        <v>7553</v>
      </c>
      <c r="D3268" s="221">
        <v>1404.24</v>
      </c>
      <c r="E3268" s="221">
        <v>18.2</v>
      </c>
      <c r="F3268" s="221">
        <v>1422.44</v>
      </c>
    </row>
    <row r="3269" spans="1:6" ht="15">
      <c r="A3269" s="225" t="s">
        <v>5290</v>
      </c>
      <c r="B3269" s="223" t="s">
        <v>5291</v>
      </c>
      <c r="C3269" s="220" t="s">
        <v>7553</v>
      </c>
      <c r="D3269" s="221">
        <v>2141.06</v>
      </c>
      <c r="E3269" s="221">
        <v>18.2</v>
      </c>
      <c r="F3269" s="221">
        <v>2159.26</v>
      </c>
    </row>
    <row r="3270" spans="1:6" ht="15">
      <c r="A3270" s="225" t="s">
        <v>5292</v>
      </c>
      <c r="B3270" s="223" t="s">
        <v>5293</v>
      </c>
      <c r="C3270" s="220" t="s">
        <v>7553</v>
      </c>
      <c r="D3270" s="221">
        <v>3028.43</v>
      </c>
      <c r="E3270" s="221">
        <v>18.2</v>
      </c>
      <c r="F3270" s="221">
        <v>3046.63</v>
      </c>
    </row>
    <row r="3271" spans="1:6" ht="15">
      <c r="A3271" s="225" t="s">
        <v>5294</v>
      </c>
      <c r="B3271" s="223" t="s">
        <v>5295</v>
      </c>
      <c r="C3271" s="220" t="s">
        <v>7546</v>
      </c>
      <c r="D3271" s="221">
        <v>311.71</v>
      </c>
      <c r="E3271" s="221">
        <v>25.46</v>
      </c>
      <c r="F3271" s="221">
        <v>337.17</v>
      </c>
    </row>
    <row r="3272" spans="1:6" ht="15">
      <c r="A3272" s="225" t="s">
        <v>5296</v>
      </c>
      <c r="B3272" s="223" t="s">
        <v>5297</v>
      </c>
      <c r="C3272" s="220" t="s">
        <v>7546</v>
      </c>
      <c r="D3272" s="221">
        <v>814.93</v>
      </c>
      <c r="E3272" s="221">
        <v>25.46</v>
      </c>
      <c r="F3272" s="221">
        <v>840.39</v>
      </c>
    </row>
    <row r="3273" spans="1:6" ht="15">
      <c r="A3273" s="225" t="s">
        <v>5298</v>
      </c>
      <c r="B3273" s="223" t="s">
        <v>5299</v>
      </c>
      <c r="C3273" s="220" t="s">
        <v>6583</v>
      </c>
      <c r="D3273" s="221">
        <v>154.52</v>
      </c>
      <c r="E3273" s="221">
        <v>14.56</v>
      </c>
      <c r="F3273" s="221">
        <v>169.08</v>
      </c>
    </row>
    <row r="3274" spans="1:6" ht="15">
      <c r="A3274" s="225" t="s">
        <v>5300</v>
      </c>
      <c r="B3274" s="223" t="s">
        <v>5301</v>
      </c>
      <c r="C3274" s="220" t="s">
        <v>6583</v>
      </c>
      <c r="D3274" s="221">
        <v>211.14</v>
      </c>
      <c r="E3274" s="221">
        <v>14.56</v>
      </c>
      <c r="F3274" s="221">
        <v>225.7</v>
      </c>
    </row>
    <row r="3275" spans="1:6" ht="15">
      <c r="A3275" s="225" t="s">
        <v>5302</v>
      </c>
      <c r="B3275" s="223" t="s">
        <v>5303</v>
      </c>
      <c r="C3275" s="220" t="s">
        <v>6583</v>
      </c>
      <c r="D3275" s="221">
        <v>216.21</v>
      </c>
      <c r="E3275" s="221">
        <v>18.2</v>
      </c>
      <c r="F3275" s="221">
        <v>234.41</v>
      </c>
    </row>
    <row r="3276" spans="1:6" ht="15">
      <c r="A3276" s="225" t="s">
        <v>5304</v>
      </c>
      <c r="B3276" s="223" t="s">
        <v>5305</v>
      </c>
      <c r="C3276" s="220" t="s">
        <v>6583</v>
      </c>
      <c r="D3276" s="221">
        <v>309.66</v>
      </c>
      <c r="E3276" s="221">
        <v>18.2</v>
      </c>
      <c r="F3276" s="221">
        <v>327.86</v>
      </c>
    </row>
    <row r="3277" spans="1:6" ht="15">
      <c r="A3277" s="225" t="s">
        <v>5306</v>
      </c>
      <c r="B3277" s="223" t="s">
        <v>5307</v>
      </c>
      <c r="C3277" s="220" t="s">
        <v>6583</v>
      </c>
      <c r="D3277" s="221">
        <v>351.38</v>
      </c>
      <c r="E3277" s="221">
        <v>18.2</v>
      </c>
      <c r="F3277" s="221">
        <v>369.58</v>
      </c>
    </row>
    <row r="3278" spans="1:6" ht="15">
      <c r="A3278" s="225" t="s">
        <v>5308</v>
      </c>
      <c r="B3278" s="223" t="s">
        <v>5309</v>
      </c>
      <c r="C3278" s="220" t="s">
        <v>6583</v>
      </c>
      <c r="D3278" s="221">
        <v>822.2</v>
      </c>
      <c r="E3278" s="221">
        <v>18.2</v>
      </c>
      <c r="F3278" s="221">
        <v>840.4</v>
      </c>
    </row>
    <row r="3279" spans="1:6" ht="15">
      <c r="A3279" s="225" t="s">
        <v>5310</v>
      </c>
      <c r="B3279" s="223" t="s">
        <v>5311</v>
      </c>
      <c r="C3279" s="220" t="s">
        <v>6583</v>
      </c>
      <c r="D3279" s="221">
        <v>176.76</v>
      </c>
      <c r="E3279" s="221">
        <v>14.56</v>
      </c>
      <c r="F3279" s="221">
        <v>191.32</v>
      </c>
    </row>
    <row r="3280" spans="1:6" ht="15">
      <c r="A3280" s="225" t="s">
        <v>5312</v>
      </c>
      <c r="B3280" s="223" t="s">
        <v>5313</v>
      </c>
      <c r="C3280" s="220" t="s">
        <v>6583</v>
      </c>
      <c r="D3280" s="221">
        <v>179.96</v>
      </c>
      <c r="E3280" s="221">
        <v>14.56</v>
      </c>
      <c r="F3280" s="221">
        <v>194.52</v>
      </c>
    </row>
    <row r="3281" spans="1:6" ht="15">
      <c r="A3281" s="225" t="s">
        <v>5314</v>
      </c>
      <c r="B3281" s="223" t="s">
        <v>5315</v>
      </c>
      <c r="C3281" s="220" t="s">
        <v>6583</v>
      </c>
      <c r="D3281" s="221">
        <v>219.01</v>
      </c>
      <c r="E3281" s="221">
        <v>18.2</v>
      </c>
      <c r="F3281" s="221">
        <v>237.21</v>
      </c>
    </row>
    <row r="3282" spans="1:6" ht="15">
      <c r="A3282" s="225" t="s">
        <v>5316</v>
      </c>
      <c r="B3282" s="223" t="s">
        <v>5317</v>
      </c>
      <c r="C3282" s="220" t="s">
        <v>6583</v>
      </c>
      <c r="D3282" s="221">
        <v>525.64</v>
      </c>
      <c r="E3282" s="221">
        <v>18.2</v>
      </c>
      <c r="F3282" s="221">
        <v>543.84</v>
      </c>
    </row>
    <row r="3283" spans="1:6" ht="15">
      <c r="A3283" s="225" t="s">
        <v>5318</v>
      </c>
      <c r="B3283" s="223" t="s">
        <v>5319</v>
      </c>
      <c r="C3283" s="220" t="s">
        <v>6583</v>
      </c>
      <c r="D3283" s="221">
        <v>741.58</v>
      </c>
      <c r="E3283" s="221">
        <v>18.2</v>
      </c>
      <c r="F3283" s="221">
        <v>759.78</v>
      </c>
    </row>
    <row r="3284" spans="1:6" ht="15">
      <c r="A3284" s="225" t="s">
        <v>5320</v>
      </c>
      <c r="B3284" s="223" t="s">
        <v>5321</v>
      </c>
      <c r="C3284" s="220" t="s">
        <v>6583</v>
      </c>
      <c r="D3284" s="221">
        <v>243.85</v>
      </c>
      <c r="E3284" s="221">
        <v>14.56</v>
      </c>
      <c r="F3284" s="221">
        <v>258.41</v>
      </c>
    </row>
    <row r="3285" spans="1:6" ht="15">
      <c r="A3285" s="225" t="s">
        <v>5322</v>
      </c>
      <c r="B3285" s="223" t="s">
        <v>5323</v>
      </c>
      <c r="C3285" s="220" t="s">
        <v>6583</v>
      </c>
      <c r="D3285" s="221">
        <v>302.17</v>
      </c>
      <c r="E3285" s="221">
        <v>14.56</v>
      </c>
      <c r="F3285" s="221">
        <v>316.73</v>
      </c>
    </row>
    <row r="3286" spans="1:6" ht="15">
      <c r="A3286" s="225" t="s">
        <v>5324</v>
      </c>
      <c r="B3286" s="223" t="s">
        <v>5325</v>
      </c>
      <c r="C3286" s="220" t="s">
        <v>6583</v>
      </c>
      <c r="D3286" s="221">
        <v>296.84</v>
      </c>
      <c r="E3286" s="221">
        <v>14.56</v>
      </c>
      <c r="F3286" s="221">
        <v>311.4</v>
      </c>
    </row>
    <row r="3287" spans="1:6" ht="15">
      <c r="A3287" s="225" t="s">
        <v>5326</v>
      </c>
      <c r="B3287" s="223" t="s">
        <v>5327</v>
      </c>
      <c r="C3287" s="220" t="s">
        <v>6583</v>
      </c>
      <c r="D3287" s="221">
        <v>355.8</v>
      </c>
      <c r="E3287" s="221">
        <v>18.2</v>
      </c>
      <c r="F3287" s="221">
        <v>374</v>
      </c>
    </row>
    <row r="3288" spans="1:6" ht="15">
      <c r="A3288" s="225" t="s">
        <v>5328</v>
      </c>
      <c r="B3288" s="223" t="s">
        <v>5329</v>
      </c>
      <c r="C3288" s="220" t="s">
        <v>6583</v>
      </c>
      <c r="D3288" s="221">
        <v>394.44</v>
      </c>
      <c r="E3288" s="221">
        <v>18.2</v>
      </c>
      <c r="F3288" s="221">
        <v>412.64</v>
      </c>
    </row>
    <row r="3289" spans="1:6" ht="15">
      <c r="A3289" s="225" t="s">
        <v>5330</v>
      </c>
      <c r="B3289" s="223" t="s">
        <v>5331</v>
      </c>
      <c r="C3289" s="220" t="s">
        <v>6583</v>
      </c>
      <c r="D3289" s="221">
        <v>804.34</v>
      </c>
      <c r="E3289" s="221">
        <v>18.2</v>
      </c>
      <c r="F3289" s="221">
        <v>822.54</v>
      </c>
    </row>
    <row r="3290" spans="1:6" ht="15">
      <c r="A3290" s="225" t="s">
        <v>5332</v>
      </c>
      <c r="B3290" s="223" t="s">
        <v>7410</v>
      </c>
      <c r="C3290" s="220" t="s">
        <v>6583</v>
      </c>
      <c r="D3290" s="221">
        <v>234.37</v>
      </c>
      <c r="E3290" s="221">
        <v>18.2</v>
      </c>
      <c r="F3290" s="221">
        <v>252.57</v>
      </c>
    </row>
    <row r="3291" spans="1:6" ht="15">
      <c r="A3291" s="225" t="s">
        <v>5333</v>
      </c>
      <c r="B3291" s="223" t="s">
        <v>7411</v>
      </c>
      <c r="C3291" s="220" t="s">
        <v>6583</v>
      </c>
      <c r="D3291" s="221">
        <v>535.02</v>
      </c>
      <c r="E3291" s="221">
        <v>18.2</v>
      </c>
      <c r="F3291" s="221">
        <v>553.22</v>
      </c>
    </row>
    <row r="3292" spans="1:6" ht="15">
      <c r="A3292" s="225" t="s">
        <v>5334</v>
      </c>
      <c r="B3292" s="223" t="s">
        <v>5335</v>
      </c>
      <c r="C3292" s="220" t="s">
        <v>6583</v>
      </c>
      <c r="D3292" s="221">
        <v>175.71</v>
      </c>
      <c r="E3292" s="221">
        <v>14.56</v>
      </c>
      <c r="F3292" s="221">
        <v>190.27</v>
      </c>
    </row>
    <row r="3293" spans="1:6" ht="15">
      <c r="A3293" s="225" t="s">
        <v>5336</v>
      </c>
      <c r="B3293" s="223" t="s">
        <v>5337</v>
      </c>
      <c r="C3293" s="220" t="s">
        <v>6583</v>
      </c>
      <c r="D3293" s="221">
        <v>219.56</v>
      </c>
      <c r="E3293" s="221">
        <v>18.2</v>
      </c>
      <c r="F3293" s="221">
        <v>237.76</v>
      </c>
    </row>
    <row r="3294" spans="1:6" ht="15">
      <c r="A3294" s="225" t="s">
        <v>5338</v>
      </c>
      <c r="B3294" s="223" t="s">
        <v>5339</v>
      </c>
      <c r="C3294" s="220" t="s">
        <v>6583</v>
      </c>
      <c r="D3294" s="221">
        <v>238.76</v>
      </c>
      <c r="E3294" s="221">
        <v>18.2</v>
      </c>
      <c r="F3294" s="221">
        <v>256.96</v>
      </c>
    </row>
    <row r="3295" spans="1:6" ht="15">
      <c r="A3295" s="225" t="s">
        <v>5340</v>
      </c>
      <c r="B3295" s="223" t="s">
        <v>5341</v>
      </c>
      <c r="C3295" s="220" t="s">
        <v>6583</v>
      </c>
      <c r="D3295" s="221">
        <v>263.06</v>
      </c>
      <c r="E3295" s="221">
        <v>18.2</v>
      </c>
      <c r="F3295" s="221">
        <v>281.26</v>
      </c>
    </row>
    <row r="3296" spans="1:6" ht="15">
      <c r="A3296" s="225" t="s">
        <v>5342</v>
      </c>
      <c r="B3296" s="223" t="s">
        <v>5343</v>
      </c>
      <c r="C3296" s="220" t="s">
        <v>6583</v>
      </c>
      <c r="D3296" s="221">
        <v>707.03</v>
      </c>
      <c r="E3296" s="221">
        <v>18.2</v>
      </c>
      <c r="F3296" s="221">
        <v>725.23</v>
      </c>
    </row>
    <row r="3297" spans="1:6" ht="15">
      <c r="A3297" s="225" t="s">
        <v>5344</v>
      </c>
      <c r="B3297" s="223" t="s">
        <v>5345</v>
      </c>
      <c r="C3297" s="220" t="s">
        <v>6583</v>
      </c>
      <c r="D3297" s="221">
        <v>564.09</v>
      </c>
      <c r="E3297" s="221">
        <v>18.2</v>
      </c>
      <c r="F3297" s="221">
        <v>582.29</v>
      </c>
    </row>
    <row r="3298" spans="1:6" ht="15">
      <c r="A3298" s="225" t="s">
        <v>8135</v>
      </c>
      <c r="B3298" s="223" t="s">
        <v>8136</v>
      </c>
      <c r="C3298" s="220" t="s">
        <v>6583</v>
      </c>
      <c r="D3298" s="221">
        <v>173</v>
      </c>
      <c r="E3298" s="221">
        <v>18.2</v>
      </c>
      <c r="F3298" s="221">
        <v>191.2</v>
      </c>
    </row>
    <row r="3299" spans="1:6" ht="15">
      <c r="A3299" s="225" t="s">
        <v>5346</v>
      </c>
      <c r="B3299" s="223" t="s">
        <v>5347</v>
      </c>
      <c r="C3299" s="220" t="s">
        <v>6583</v>
      </c>
      <c r="D3299" s="221">
        <v>683.67</v>
      </c>
      <c r="E3299" s="221">
        <v>18.2</v>
      </c>
      <c r="F3299" s="221">
        <v>701.87</v>
      </c>
    </row>
    <row r="3300" spans="1:6" ht="15">
      <c r="A3300" s="225" t="s">
        <v>5348</v>
      </c>
      <c r="B3300" s="223" t="s">
        <v>5349</v>
      </c>
      <c r="C3300" s="220" t="s">
        <v>6583</v>
      </c>
      <c r="D3300" s="221">
        <v>605.12</v>
      </c>
      <c r="E3300" s="221">
        <v>18.2</v>
      </c>
      <c r="F3300" s="221">
        <v>623.32</v>
      </c>
    </row>
    <row r="3301" spans="1:6" ht="15">
      <c r="A3301" s="225" t="s">
        <v>5350</v>
      </c>
      <c r="B3301" s="223" t="s">
        <v>5351</v>
      </c>
      <c r="C3301" s="220" t="s">
        <v>6583</v>
      </c>
      <c r="D3301" s="221">
        <v>1192.37</v>
      </c>
      <c r="E3301" s="221">
        <v>18.2</v>
      </c>
      <c r="F3301" s="221">
        <v>1210.57</v>
      </c>
    </row>
    <row r="3302" spans="1:6" ht="15">
      <c r="A3302" s="225" t="s">
        <v>5352</v>
      </c>
      <c r="B3302" s="223" t="s">
        <v>5353</v>
      </c>
      <c r="C3302" s="220" t="s">
        <v>6583</v>
      </c>
      <c r="D3302" s="221">
        <v>645.09</v>
      </c>
      <c r="E3302" s="221">
        <v>14.56</v>
      </c>
      <c r="F3302" s="221">
        <v>659.65</v>
      </c>
    </row>
    <row r="3303" spans="1:6" ht="15">
      <c r="A3303" s="225" t="s">
        <v>5354</v>
      </c>
      <c r="B3303" s="223" t="s">
        <v>5355</v>
      </c>
      <c r="C3303" s="220" t="s">
        <v>6583</v>
      </c>
      <c r="D3303" s="221">
        <v>764.77</v>
      </c>
      <c r="E3303" s="221">
        <v>18.2</v>
      </c>
      <c r="F3303" s="221">
        <v>782.97</v>
      </c>
    </row>
    <row r="3304" spans="1:6" ht="15">
      <c r="A3304" s="225" t="s">
        <v>5356</v>
      </c>
      <c r="B3304" s="223" t="s">
        <v>5357</v>
      </c>
      <c r="C3304" s="220" t="s">
        <v>6583</v>
      </c>
      <c r="D3304" s="221">
        <v>1087.46</v>
      </c>
      <c r="E3304" s="221">
        <v>18.2</v>
      </c>
      <c r="F3304" s="221">
        <v>1105.66</v>
      </c>
    </row>
    <row r="3305" spans="1:6" ht="15">
      <c r="A3305" s="225" t="s">
        <v>5358</v>
      </c>
      <c r="B3305" s="223" t="s">
        <v>5359</v>
      </c>
      <c r="C3305" s="220" t="s">
        <v>6583</v>
      </c>
      <c r="D3305" s="221">
        <v>1522.04</v>
      </c>
      <c r="E3305" s="221">
        <v>18.2</v>
      </c>
      <c r="F3305" s="221">
        <v>1540.24</v>
      </c>
    </row>
    <row r="3306" spans="1:6" ht="15">
      <c r="A3306" s="225" t="s">
        <v>5360</v>
      </c>
      <c r="B3306" s="223" t="s">
        <v>5361</v>
      </c>
      <c r="C3306" s="220" t="s">
        <v>6583</v>
      </c>
      <c r="D3306" s="221">
        <v>2751.45</v>
      </c>
      <c r="E3306" s="221">
        <v>18.2</v>
      </c>
      <c r="F3306" s="221">
        <v>2769.65</v>
      </c>
    </row>
    <row r="3307" spans="1:6" ht="27.75">
      <c r="A3307" s="225" t="s">
        <v>5362</v>
      </c>
      <c r="B3307" s="223" t="s">
        <v>5363</v>
      </c>
      <c r="C3307" s="220" t="s">
        <v>6583</v>
      </c>
      <c r="D3307" s="221">
        <v>477.89</v>
      </c>
      <c r="E3307" s="221">
        <v>14.56</v>
      </c>
      <c r="F3307" s="221">
        <v>492.45</v>
      </c>
    </row>
    <row r="3308" spans="1:6" ht="27.75">
      <c r="A3308" s="225" t="s">
        <v>5364</v>
      </c>
      <c r="B3308" s="223" t="s">
        <v>5365</v>
      </c>
      <c r="C3308" s="220" t="s">
        <v>6583</v>
      </c>
      <c r="D3308" s="221">
        <v>408.69</v>
      </c>
      <c r="E3308" s="221">
        <v>14.56</v>
      </c>
      <c r="F3308" s="221">
        <v>423.25</v>
      </c>
    </row>
    <row r="3309" spans="1:6" ht="27.75">
      <c r="A3309" s="225" t="s">
        <v>5366</v>
      </c>
      <c r="B3309" s="223" t="s">
        <v>5367</v>
      </c>
      <c r="C3309" s="220" t="s">
        <v>6583</v>
      </c>
      <c r="D3309" s="221">
        <v>508.61</v>
      </c>
      <c r="E3309" s="221">
        <v>18.2</v>
      </c>
      <c r="F3309" s="221">
        <v>526.81</v>
      </c>
    </row>
    <row r="3310" spans="1:6" ht="27.75">
      <c r="A3310" s="225" t="s">
        <v>8137</v>
      </c>
      <c r="B3310" s="223" t="s">
        <v>8138</v>
      </c>
      <c r="C3310" s="220" t="s">
        <v>6583</v>
      </c>
      <c r="D3310" s="221">
        <v>446.69</v>
      </c>
      <c r="E3310" s="221">
        <v>18.2</v>
      </c>
      <c r="F3310" s="221">
        <v>464.89</v>
      </c>
    </row>
    <row r="3311" spans="1:6" ht="27.75">
      <c r="A3311" s="225" t="s">
        <v>5368</v>
      </c>
      <c r="B3311" s="223" t="s">
        <v>5369</v>
      </c>
      <c r="C3311" s="220" t="s">
        <v>6583</v>
      </c>
      <c r="D3311" s="221">
        <v>746.18</v>
      </c>
      <c r="E3311" s="221">
        <v>18.2</v>
      </c>
      <c r="F3311" s="221">
        <v>764.38</v>
      </c>
    </row>
    <row r="3312" spans="1:6" ht="15">
      <c r="A3312" s="225" t="s">
        <v>5370</v>
      </c>
      <c r="B3312" s="223" t="s">
        <v>5371</v>
      </c>
      <c r="C3312" s="220" t="s">
        <v>6583</v>
      </c>
      <c r="D3312" s="221">
        <v>362.08</v>
      </c>
      <c r="E3312" s="221">
        <v>18.2</v>
      </c>
      <c r="F3312" s="221">
        <v>380.28</v>
      </c>
    </row>
    <row r="3313" spans="1:6" ht="15">
      <c r="A3313" s="225" t="s">
        <v>7412</v>
      </c>
      <c r="B3313" s="223" t="s">
        <v>7413</v>
      </c>
      <c r="C3313" s="220" t="s">
        <v>6583</v>
      </c>
      <c r="D3313" s="221">
        <v>799.75</v>
      </c>
      <c r="E3313" s="221">
        <v>18.2</v>
      </c>
      <c r="F3313" s="221">
        <v>817.95</v>
      </c>
    </row>
    <row r="3314" spans="1:6" ht="15">
      <c r="A3314" s="225" t="s">
        <v>5372</v>
      </c>
      <c r="B3314" s="223" t="s">
        <v>5373</v>
      </c>
      <c r="C3314" s="220" t="s">
        <v>6583</v>
      </c>
      <c r="D3314" s="221">
        <v>726.73</v>
      </c>
      <c r="E3314" s="221">
        <v>18.2</v>
      </c>
      <c r="F3314" s="221">
        <v>744.93</v>
      </c>
    </row>
    <row r="3315" spans="1:6" ht="15">
      <c r="A3315" s="225" t="s">
        <v>5374</v>
      </c>
      <c r="B3315" s="223" t="s">
        <v>5375</v>
      </c>
      <c r="C3315" s="220" t="s">
        <v>6583</v>
      </c>
      <c r="D3315" s="221">
        <v>1073.89</v>
      </c>
      <c r="E3315" s="221">
        <v>18.2</v>
      </c>
      <c r="F3315" s="221">
        <v>1092.09</v>
      </c>
    </row>
    <row r="3316" spans="1:6" ht="15">
      <c r="A3316" s="225" t="s">
        <v>5376</v>
      </c>
      <c r="B3316" s="223" t="s">
        <v>5377</v>
      </c>
      <c r="C3316" s="220" t="s">
        <v>6583</v>
      </c>
      <c r="D3316" s="221">
        <v>2270.53</v>
      </c>
      <c r="E3316" s="221">
        <v>18.2</v>
      </c>
      <c r="F3316" s="221">
        <v>2288.73</v>
      </c>
    </row>
    <row r="3317" spans="1:6" ht="15">
      <c r="A3317" s="225" t="s">
        <v>5378</v>
      </c>
      <c r="B3317" s="223" t="s">
        <v>5379</v>
      </c>
      <c r="C3317" s="220" t="s">
        <v>6583</v>
      </c>
      <c r="D3317" s="221">
        <v>4138.36</v>
      </c>
      <c r="E3317" s="221">
        <v>18.2</v>
      </c>
      <c r="F3317" s="221">
        <v>4156.56</v>
      </c>
    </row>
    <row r="3318" spans="1:6" ht="15">
      <c r="A3318" s="225" t="s">
        <v>5380</v>
      </c>
      <c r="B3318" s="223" t="s">
        <v>8139</v>
      </c>
      <c r="C3318" s="220"/>
      <c r="D3318" s="221"/>
      <c r="E3318" s="221"/>
      <c r="F3318" s="221"/>
    </row>
    <row r="3319" spans="1:6" ht="15">
      <c r="A3319" s="225" t="s">
        <v>5381</v>
      </c>
      <c r="B3319" s="223" t="s">
        <v>5382</v>
      </c>
      <c r="C3319" s="220" t="s">
        <v>7546</v>
      </c>
      <c r="D3319" s="221">
        <v>9.88</v>
      </c>
      <c r="E3319" s="221">
        <v>6.01</v>
      </c>
      <c r="F3319" s="221">
        <v>15.89</v>
      </c>
    </row>
    <row r="3320" spans="1:6" ht="15">
      <c r="A3320" s="225" t="s">
        <v>5383</v>
      </c>
      <c r="B3320" s="223" t="s">
        <v>5384</v>
      </c>
      <c r="C3320" s="220" t="s">
        <v>7546</v>
      </c>
      <c r="D3320" s="221">
        <v>13.58</v>
      </c>
      <c r="E3320" s="221">
        <v>6.01</v>
      </c>
      <c r="F3320" s="221">
        <v>19.59</v>
      </c>
    </row>
    <row r="3321" spans="1:6" ht="15">
      <c r="A3321" s="225" t="s">
        <v>5385</v>
      </c>
      <c r="B3321" s="223" t="s">
        <v>5386</v>
      </c>
      <c r="C3321" s="220" t="s">
        <v>7546</v>
      </c>
      <c r="D3321" s="221">
        <v>16.84</v>
      </c>
      <c r="E3321" s="221">
        <v>6.01</v>
      </c>
      <c r="F3321" s="221">
        <v>22.85</v>
      </c>
    </row>
    <row r="3322" spans="1:6" ht="15">
      <c r="A3322" s="225" t="s">
        <v>5387</v>
      </c>
      <c r="B3322" s="223" t="s">
        <v>5388</v>
      </c>
      <c r="C3322" s="220" t="s">
        <v>7546</v>
      </c>
      <c r="D3322" s="221">
        <v>21.14</v>
      </c>
      <c r="E3322" s="221">
        <v>9.1</v>
      </c>
      <c r="F3322" s="221">
        <v>30.24</v>
      </c>
    </row>
    <row r="3323" spans="1:6" ht="15">
      <c r="A3323" s="225" t="s">
        <v>5389</v>
      </c>
      <c r="B3323" s="223" t="s">
        <v>5390</v>
      </c>
      <c r="C3323" s="220" t="s">
        <v>7546</v>
      </c>
      <c r="D3323" s="221">
        <v>28.91</v>
      </c>
      <c r="E3323" s="221">
        <v>9.1</v>
      </c>
      <c r="F3323" s="221">
        <v>38.01</v>
      </c>
    </row>
    <row r="3324" spans="1:6" ht="15">
      <c r="A3324" s="225" t="s">
        <v>5391</v>
      </c>
      <c r="B3324" s="223" t="s">
        <v>5392</v>
      </c>
      <c r="C3324" s="220" t="s">
        <v>7546</v>
      </c>
      <c r="D3324" s="221">
        <v>37.62</v>
      </c>
      <c r="E3324" s="221">
        <v>9.1</v>
      </c>
      <c r="F3324" s="221">
        <v>46.72</v>
      </c>
    </row>
    <row r="3325" spans="1:6" ht="15">
      <c r="A3325" s="225" t="s">
        <v>5393</v>
      </c>
      <c r="B3325" s="223" t="s">
        <v>5394</v>
      </c>
      <c r="C3325" s="220" t="s">
        <v>7546</v>
      </c>
      <c r="D3325" s="221">
        <v>43.95</v>
      </c>
      <c r="E3325" s="221">
        <v>9.1</v>
      </c>
      <c r="F3325" s="221">
        <v>53.05</v>
      </c>
    </row>
    <row r="3326" spans="1:6" ht="15">
      <c r="A3326" s="225" t="s">
        <v>5395</v>
      </c>
      <c r="B3326" s="223" t="s">
        <v>8140</v>
      </c>
      <c r="C3326" s="220"/>
      <c r="D3326" s="221"/>
      <c r="E3326" s="221"/>
      <c r="F3326" s="221"/>
    </row>
    <row r="3327" spans="1:6" ht="15">
      <c r="A3327" s="225" t="s">
        <v>5396</v>
      </c>
      <c r="B3327" s="223" t="s">
        <v>5397</v>
      </c>
      <c r="C3327" s="220" t="s">
        <v>7546</v>
      </c>
      <c r="D3327" s="221">
        <v>54.89</v>
      </c>
      <c r="E3327" s="221">
        <v>13.1</v>
      </c>
      <c r="F3327" s="221">
        <v>67.99</v>
      </c>
    </row>
    <row r="3328" spans="1:6" ht="15">
      <c r="A3328" s="225" t="s">
        <v>5398</v>
      </c>
      <c r="B3328" s="223" t="s">
        <v>5399</v>
      </c>
      <c r="C3328" s="220" t="s">
        <v>7546</v>
      </c>
      <c r="D3328" s="221">
        <v>72.59</v>
      </c>
      <c r="E3328" s="221">
        <v>13.1</v>
      </c>
      <c r="F3328" s="221">
        <v>85.69</v>
      </c>
    </row>
    <row r="3329" spans="1:6" ht="15">
      <c r="A3329" s="225" t="s">
        <v>5400</v>
      </c>
      <c r="B3329" s="223" t="s">
        <v>5401</v>
      </c>
      <c r="C3329" s="220" t="s">
        <v>7546</v>
      </c>
      <c r="D3329" s="221">
        <v>94.68</v>
      </c>
      <c r="E3329" s="221">
        <v>13.1</v>
      </c>
      <c r="F3329" s="221">
        <v>107.78</v>
      </c>
    </row>
    <row r="3330" spans="1:6" ht="15">
      <c r="A3330" s="225" t="s">
        <v>5402</v>
      </c>
      <c r="B3330" s="223" t="s">
        <v>5403</v>
      </c>
      <c r="C3330" s="220" t="s">
        <v>7546</v>
      </c>
      <c r="D3330" s="221">
        <v>112.11</v>
      </c>
      <c r="E3330" s="221">
        <v>13.1</v>
      </c>
      <c r="F3330" s="221">
        <v>125.21</v>
      </c>
    </row>
    <row r="3331" spans="1:6" ht="15">
      <c r="A3331" s="225" t="s">
        <v>5404</v>
      </c>
      <c r="B3331" s="223" t="s">
        <v>5405</v>
      </c>
      <c r="C3331" s="220" t="s">
        <v>7546</v>
      </c>
      <c r="D3331" s="221">
        <v>138.42</v>
      </c>
      <c r="E3331" s="221">
        <v>13.1</v>
      </c>
      <c r="F3331" s="221">
        <v>151.52</v>
      </c>
    </row>
    <row r="3332" spans="1:6" ht="15">
      <c r="A3332" s="225" t="s">
        <v>5406</v>
      </c>
      <c r="B3332" s="223" t="s">
        <v>5407</v>
      </c>
      <c r="C3332" s="220" t="s">
        <v>7546</v>
      </c>
      <c r="D3332" s="221">
        <v>160.26</v>
      </c>
      <c r="E3332" s="221">
        <v>13.1</v>
      </c>
      <c r="F3332" s="221">
        <v>173.36</v>
      </c>
    </row>
    <row r="3333" spans="1:6" ht="15">
      <c r="A3333" s="225" t="s">
        <v>5408</v>
      </c>
      <c r="B3333" s="223" t="s">
        <v>5409</v>
      </c>
      <c r="C3333" s="220" t="s">
        <v>7546</v>
      </c>
      <c r="D3333" s="221">
        <v>183.47</v>
      </c>
      <c r="E3333" s="221">
        <v>13.1</v>
      </c>
      <c r="F3333" s="221">
        <v>196.57</v>
      </c>
    </row>
    <row r="3334" spans="1:6" ht="15">
      <c r="A3334" s="225" t="s">
        <v>5410</v>
      </c>
      <c r="B3334" s="223" t="s">
        <v>5411</v>
      </c>
      <c r="C3334" s="220" t="s">
        <v>7546</v>
      </c>
      <c r="D3334" s="221">
        <v>195.27</v>
      </c>
      <c r="E3334" s="221">
        <v>13.1</v>
      </c>
      <c r="F3334" s="221">
        <v>208.37</v>
      </c>
    </row>
    <row r="3335" spans="1:6" ht="15">
      <c r="A3335" s="225" t="s">
        <v>5412</v>
      </c>
      <c r="B3335" s="223" t="s">
        <v>5413</v>
      </c>
      <c r="C3335" s="220" t="s">
        <v>7546</v>
      </c>
      <c r="D3335" s="221">
        <v>224.95</v>
      </c>
      <c r="E3335" s="221">
        <v>13.1</v>
      </c>
      <c r="F3335" s="221">
        <v>238.05</v>
      </c>
    </row>
    <row r="3336" spans="1:6" ht="15">
      <c r="A3336" s="225" t="s">
        <v>5414</v>
      </c>
      <c r="B3336" s="223" t="s">
        <v>5415</v>
      </c>
      <c r="C3336" s="220" t="s">
        <v>7546</v>
      </c>
      <c r="D3336" s="221">
        <v>244.83</v>
      </c>
      <c r="E3336" s="221">
        <v>13.1</v>
      </c>
      <c r="F3336" s="221">
        <v>257.93</v>
      </c>
    </row>
    <row r="3337" spans="1:6" ht="15">
      <c r="A3337" s="225" t="s">
        <v>5416</v>
      </c>
      <c r="B3337" s="223" t="s">
        <v>5417</v>
      </c>
      <c r="C3337" s="220" t="s">
        <v>7546</v>
      </c>
      <c r="D3337" s="221">
        <v>264.23</v>
      </c>
      <c r="E3337" s="221">
        <v>13.1</v>
      </c>
      <c r="F3337" s="221">
        <v>277.33</v>
      </c>
    </row>
    <row r="3338" spans="1:6" ht="15">
      <c r="A3338" s="225" t="s">
        <v>5418</v>
      </c>
      <c r="B3338" s="223" t="s">
        <v>8141</v>
      </c>
      <c r="C3338" s="220"/>
      <c r="D3338" s="221"/>
      <c r="E3338" s="221"/>
      <c r="F3338" s="221"/>
    </row>
    <row r="3339" spans="1:6" ht="27.75">
      <c r="A3339" s="225" t="s">
        <v>5419</v>
      </c>
      <c r="B3339" s="223" t="s">
        <v>5420</v>
      </c>
      <c r="C3339" s="220" t="s">
        <v>7546</v>
      </c>
      <c r="D3339" s="221">
        <v>46.53</v>
      </c>
      <c r="E3339" s="221">
        <v>12.73</v>
      </c>
      <c r="F3339" s="221">
        <v>59.26</v>
      </c>
    </row>
    <row r="3340" spans="1:6" ht="27.75">
      <c r="A3340" s="225" t="s">
        <v>5421</v>
      </c>
      <c r="B3340" s="223" t="s">
        <v>5422</v>
      </c>
      <c r="C3340" s="220" t="s">
        <v>7546</v>
      </c>
      <c r="D3340" s="221">
        <v>55.5</v>
      </c>
      <c r="E3340" s="221">
        <v>12.73</v>
      </c>
      <c r="F3340" s="221">
        <v>68.23</v>
      </c>
    </row>
    <row r="3341" spans="1:6" ht="27.75">
      <c r="A3341" s="225" t="s">
        <v>5423</v>
      </c>
      <c r="B3341" s="223" t="s">
        <v>5424</v>
      </c>
      <c r="C3341" s="220" t="s">
        <v>7546</v>
      </c>
      <c r="D3341" s="221">
        <v>61.72</v>
      </c>
      <c r="E3341" s="221">
        <v>12.73</v>
      </c>
      <c r="F3341" s="221">
        <v>74.45</v>
      </c>
    </row>
    <row r="3342" spans="1:6" ht="27.75">
      <c r="A3342" s="225" t="s">
        <v>5425</v>
      </c>
      <c r="B3342" s="223" t="s">
        <v>5426</v>
      </c>
      <c r="C3342" s="220" t="s">
        <v>7546</v>
      </c>
      <c r="D3342" s="221">
        <v>131.41</v>
      </c>
      <c r="E3342" s="221">
        <v>19.09</v>
      </c>
      <c r="F3342" s="221">
        <v>150.5</v>
      </c>
    </row>
    <row r="3343" spans="1:6" ht="15">
      <c r="A3343" s="225" t="s">
        <v>5427</v>
      </c>
      <c r="B3343" s="223" t="s">
        <v>5428</v>
      </c>
      <c r="C3343" s="220" t="s">
        <v>6583</v>
      </c>
      <c r="D3343" s="221">
        <v>14.7</v>
      </c>
      <c r="E3343" s="221">
        <v>8.37</v>
      </c>
      <c r="F3343" s="221">
        <v>23.07</v>
      </c>
    </row>
    <row r="3344" spans="1:6" ht="15">
      <c r="A3344" s="225" t="s">
        <v>5429</v>
      </c>
      <c r="B3344" s="223" t="s">
        <v>5430</v>
      </c>
      <c r="C3344" s="220" t="s">
        <v>6583</v>
      </c>
      <c r="D3344" s="221">
        <v>19.91</v>
      </c>
      <c r="E3344" s="221">
        <v>8.37</v>
      </c>
      <c r="F3344" s="221">
        <v>28.28</v>
      </c>
    </row>
    <row r="3345" spans="1:6" ht="15">
      <c r="A3345" s="225" t="s">
        <v>5431</v>
      </c>
      <c r="B3345" s="223" t="s">
        <v>5432</v>
      </c>
      <c r="C3345" s="220" t="s">
        <v>6583</v>
      </c>
      <c r="D3345" s="221">
        <v>21.93</v>
      </c>
      <c r="E3345" s="221">
        <v>12.73</v>
      </c>
      <c r="F3345" s="221">
        <v>34.66</v>
      </c>
    </row>
    <row r="3346" spans="1:6" ht="15">
      <c r="A3346" s="225" t="s">
        <v>5433</v>
      </c>
      <c r="B3346" s="223" t="s">
        <v>5434</v>
      </c>
      <c r="C3346" s="220" t="s">
        <v>6583</v>
      </c>
      <c r="D3346" s="221">
        <v>26.06</v>
      </c>
      <c r="E3346" s="221">
        <v>14.56</v>
      </c>
      <c r="F3346" s="221">
        <v>40.62</v>
      </c>
    </row>
    <row r="3347" spans="1:6" ht="15">
      <c r="A3347" s="225" t="s">
        <v>5435</v>
      </c>
      <c r="B3347" s="223" t="s">
        <v>5436</v>
      </c>
      <c r="C3347" s="220" t="s">
        <v>6583</v>
      </c>
      <c r="D3347" s="221">
        <v>15.49</v>
      </c>
      <c r="E3347" s="221">
        <v>8.37</v>
      </c>
      <c r="F3347" s="221">
        <v>23.86</v>
      </c>
    </row>
    <row r="3348" spans="1:6" ht="15">
      <c r="A3348" s="225" t="s">
        <v>5437</v>
      </c>
      <c r="B3348" s="223" t="s">
        <v>5438</v>
      </c>
      <c r="C3348" s="220" t="s">
        <v>6583</v>
      </c>
      <c r="D3348" s="221">
        <v>20.21</v>
      </c>
      <c r="E3348" s="221">
        <v>8.37</v>
      </c>
      <c r="F3348" s="221">
        <v>28.58</v>
      </c>
    </row>
    <row r="3349" spans="1:6" ht="15">
      <c r="A3349" s="225" t="s">
        <v>5439</v>
      </c>
      <c r="B3349" s="223" t="s">
        <v>5440</v>
      </c>
      <c r="C3349" s="220" t="s">
        <v>6583</v>
      </c>
      <c r="D3349" s="221">
        <v>23.54</v>
      </c>
      <c r="E3349" s="221">
        <v>12.73</v>
      </c>
      <c r="F3349" s="221">
        <v>36.27</v>
      </c>
    </row>
    <row r="3350" spans="1:6" ht="27.75">
      <c r="A3350" s="225" t="s">
        <v>5441</v>
      </c>
      <c r="B3350" s="223" t="s">
        <v>5442</v>
      </c>
      <c r="C3350" s="220" t="s">
        <v>6583</v>
      </c>
      <c r="D3350" s="221">
        <v>59.25</v>
      </c>
      <c r="E3350" s="221">
        <v>14.56</v>
      </c>
      <c r="F3350" s="221">
        <v>73.81</v>
      </c>
    </row>
    <row r="3351" spans="1:6" ht="15">
      <c r="A3351" s="225" t="s">
        <v>5443</v>
      </c>
      <c r="B3351" s="223" t="s">
        <v>5444</v>
      </c>
      <c r="C3351" s="220" t="s">
        <v>6583</v>
      </c>
      <c r="D3351" s="221">
        <v>17.04</v>
      </c>
      <c r="E3351" s="221">
        <v>8.37</v>
      </c>
      <c r="F3351" s="221">
        <v>25.41</v>
      </c>
    </row>
    <row r="3352" spans="1:6" ht="15">
      <c r="A3352" s="225" t="s">
        <v>5445</v>
      </c>
      <c r="B3352" s="223" t="s">
        <v>5446</v>
      </c>
      <c r="C3352" s="220" t="s">
        <v>6583</v>
      </c>
      <c r="D3352" s="221">
        <v>19.99</v>
      </c>
      <c r="E3352" s="221">
        <v>8.37</v>
      </c>
      <c r="F3352" s="221">
        <v>28.36</v>
      </c>
    </row>
    <row r="3353" spans="1:6" ht="15">
      <c r="A3353" s="225" t="s">
        <v>5447</v>
      </c>
      <c r="B3353" s="223" t="s">
        <v>5448</v>
      </c>
      <c r="C3353" s="220" t="s">
        <v>6583</v>
      </c>
      <c r="D3353" s="221">
        <v>25.24</v>
      </c>
      <c r="E3353" s="221">
        <v>12.73</v>
      </c>
      <c r="F3353" s="221">
        <v>37.97</v>
      </c>
    </row>
    <row r="3354" spans="1:6" ht="15">
      <c r="A3354" s="225" t="s">
        <v>5449</v>
      </c>
      <c r="B3354" s="223" t="s">
        <v>5450</v>
      </c>
      <c r="C3354" s="220" t="s">
        <v>6583</v>
      </c>
      <c r="D3354" s="221">
        <v>41.53</v>
      </c>
      <c r="E3354" s="221">
        <v>14.56</v>
      </c>
      <c r="F3354" s="221">
        <v>56.09</v>
      </c>
    </row>
    <row r="3355" spans="1:6" ht="15">
      <c r="A3355" s="225" t="s">
        <v>5451</v>
      </c>
      <c r="B3355" s="223" t="s">
        <v>5452</v>
      </c>
      <c r="C3355" s="220" t="s">
        <v>6583</v>
      </c>
      <c r="D3355" s="221">
        <v>12.2</v>
      </c>
      <c r="E3355" s="221">
        <v>8.37</v>
      </c>
      <c r="F3355" s="221">
        <v>20.57</v>
      </c>
    </row>
    <row r="3356" spans="1:6" ht="15">
      <c r="A3356" s="225" t="s">
        <v>5453</v>
      </c>
      <c r="B3356" s="223" t="s">
        <v>5454</v>
      </c>
      <c r="C3356" s="220" t="s">
        <v>6583</v>
      </c>
      <c r="D3356" s="221">
        <v>19.58</v>
      </c>
      <c r="E3356" s="221">
        <v>12.73</v>
      </c>
      <c r="F3356" s="221">
        <v>32.31</v>
      </c>
    </row>
    <row r="3357" spans="1:6" ht="15">
      <c r="A3357" s="225" t="s">
        <v>5455</v>
      </c>
      <c r="B3357" s="223" t="s">
        <v>5456</v>
      </c>
      <c r="C3357" s="220" t="s">
        <v>6583</v>
      </c>
      <c r="D3357" s="221">
        <v>32.53</v>
      </c>
      <c r="E3357" s="221">
        <v>14.56</v>
      </c>
      <c r="F3357" s="221">
        <v>47.09</v>
      </c>
    </row>
    <row r="3358" spans="1:6" ht="15">
      <c r="A3358" s="225" t="s">
        <v>5457</v>
      </c>
      <c r="B3358" s="223" t="s">
        <v>5458</v>
      </c>
      <c r="C3358" s="220" t="s">
        <v>6583</v>
      </c>
      <c r="D3358" s="221">
        <v>42.98</v>
      </c>
      <c r="E3358" s="221">
        <v>8.37</v>
      </c>
      <c r="F3358" s="221">
        <v>51.35</v>
      </c>
    </row>
    <row r="3359" spans="1:6" ht="15">
      <c r="A3359" s="225" t="s">
        <v>5459</v>
      </c>
      <c r="B3359" s="223" t="s">
        <v>5460</v>
      </c>
      <c r="C3359" s="220" t="s">
        <v>6583</v>
      </c>
      <c r="D3359" s="221">
        <v>55.13</v>
      </c>
      <c r="E3359" s="221">
        <v>12.73</v>
      </c>
      <c r="F3359" s="221">
        <v>67.86</v>
      </c>
    </row>
    <row r="3360" spans="1:6" ht="15">
      <c r="A3360" s="225" t="s">
        <v>5461</v>
      </c>
      <c r="B3360" s="223" t="s">
        <v>5462</v>
      </c>
      <c r="C3360" s="220" t="s">
        <v>6583</v>
      </c>
      <c r="D3360" s="221">
        <v>95.28</v>
      </c>
      <c r="E3360" s="221">
        <v>14.56</v>
      </c>
      <c r="F3360" s="221">
        <v>109.84</v>
      </c>
    </row>
    <row r="3361" spans="1:6" ht="27.75">
      <c r="A3361" s="225" t="s">
        <v>5463</v>
      </c>
      <c r="B3361" s="223" t="s">
        <v>5464</v>
      </c>
      <c r="C3361" s="220" t="s">
        <v>6583</v>
      </c>
      <c r="D3361" s="221">
        <v>77.34</v>
      </c>
      <c r="E3361" s="221">
        <v>14.56</v>
      </c>
      <c r="F3361" s="221">
        <v>91.9</v>
      </c>
    </row>
    <row r="3362" spans="1:6" ht="15">
      <c r="A3362" s="225" t="s">
        <v>5465</v>
      </c>
      <c r="B3362" s="223" t="s">
        <v>7414</v>
      </c>
      <c r="C3362" s="220" t="s">
        <v>6583</v>
      </c>
      <c r="D3362" s="221">
        <v>256.19</v>
      </c>
      <c r="E3362" s="221">
        <v>12.73</v>
      </c>
      <c r="F3362" s="221">
        <v>268.92</v>
      </c>
    </row>
    <row r="3363" spans="1:6" ht="15">
      <c r="A3363" s="225" t="s">
        <v>5466</v>
      </c>
      <c r="B3363" s="223" t="s">
        <v>5467</v>
      </c>
      <c r="C3363" s="220" t="s">
        <v>6583</v>
      </c>
      <c r="D3363" s="221">
        <v>37.71</v>
      </c>
      <c r="E3363" s="221">
        <v>8.37</v>
      </c>
      <c r="F3363" s="221">
        <v>46.08</v>
      </c>
    </row>
    <row r="3364" spans="1:6" ht="15">
      <c r="A3364" s="225" t="s">
        <v>5468</v>
      </c>
      <c r="B3364" s="223" t="s">
        <v>5469</v>
      </c>
      <c r="C3364" s="220" t="s">
        <v>6583</v>
      </c>
      <c r="D3364" s="221">
        <v>40.82</v>
      </c>
      <c r="E3364" s="221">
        <v>12.73</v>
      </c>
      <c r="F3364" s="221">
        <v>53.55</v>
      </c>
    </row>
    <row r="3365" spans="1:6" ht="15">
      <c r="A3365" s="225" t="s">
        <v>5470</v>
      </c>
      <c r="B3365" s="223" t="s">
        <v>5471</v>
      </c>
      <c r="C3365" s="220" t="s">
        <v>6583</v>
      </c>
      <c r="D3365" s="221">
        <v>78.32</v>
      </c>
      <c r="E3365" s="221">
        <v>14.56</v>
      </c>
      <c r="F3365" s="221">
        <v>92.88</v>
      </c>
    </row>
    <row r="3366" spans="1:6" ht="27.75">
      <c r="A3366" s="225" t="s">
        <v>5472</v>
      </c>
      <c r="B3366" s="223" t="s">
        <v>5473</v>
      </c>
      <c r="C3366" s="220" t="s">
        <v>6583</v>
      </c>
      <c r="D3366" s="221">
        <v>34.73</v>
      </c>
      <c r="E3366" s="221">
        <v>12.73</v>
      </c>
      <c r="F3366" s="221">
        <v>47.46</v>
      </c>
    </row>
    <row r="3367" spans="1:6" ht="27.75">
      <c r="A3367" s="225" t="s">
        <v>5474</v>
      </c>
      <c r="B3367" s="223" t="s">
        <v>5475</v>
      </c>
      <c r="C3367" s="220" t="s">
        <v>6583</v>
      </c>
      <c r="D3367" s="221">
        <v>66.62</v>
      </c>
      <c r="E3367" s="221">
        <v>14.56</v>
      </c>
      <c r="F3367" s="221">
        <v>81.18</v>
      </c>
    </row>
    <row r="3368" spans="1:6" ht="27.75">
      <c r="A3368" s="225" t="s">
        <v>5476</v>
      </c>
      <c r="B3368" s="223" t="s">
        <v>5477</v>
      </c>
      <c r="C3368" s="220" t="s">
        <v>6583</v>
      </c>
      <c r="D3368" s="221">
        <v>68.59</v>
      </c>
      <c r="E3368" s="221">
        <v>14.56</v>
      </c>
      <c r="F3368" s="221">
        <v>83.15</v>
      </c>
    </row>
    <row r="3369" spans="1:6" ht="15">
      <c r="A3369" s="225" t="s">
        <v>5478</v>
      </c>
      <c r="B3369" s="223" t="s">
        <v>5479</v>
      </c>
      <c r="C3369" s="220" t="s">
        <v>6583</v>
      </c>
      <c r="D3369" s="221">
        <v>72.02</v>
      </c>
      <c r="E3369" s="221">
        <v>14.56</v>
      </c>
      <c r="F3369" s="221">
        <v>86.58</v>
      </c>
    </row>
    <row r="3370" spans="1:6" ht="27.75">
      <c r="A3370" s="225" t="s">
        <v>5480</v>
      </c>
      <c r="B3370" s="223" t="s">
        <v>7415</v>
      </c>
      <c r="C3370" s="220" t="s">
        <v>6583</v>
      </c>
      <c r="D3370" s="221">
        <v>137.88</v>
      </c>
      <c r="E3370" s="221">
        <v>12.73</v>
      </c>
      <c r="F3370" s="221">
        <v>150.61</v>
      </c>
    </row>
    <row r="3371" spans="1:6" ht="15">
      <c r="A3371" s="225" t="s">
        <v>5481</v>
      </c>
      <c r="B3371" s="223" t="s">
        <v>7416</v>
      </c>
      <c r="C3371" s="220" t="s">
        <v>6583</v>
      </c>
      <c r="D3371" s="221">
        <v>80.9</v>
      </c>
      <c r="E3371" s="221">
        <v>14.56</v>
      </c>
      <c r="F3371" s="221">
        <v>95.46</v>
      </c>
    </row>
    <row r="3372" spans="1:6" ht="15">
      <c r="A3372" s="225" t="s">
        <v>5482</v>
      </c>
      <c r="B3372" s="223" t="s">
        <v>7417</v>
      </c>
      <c r="C3372" s="220" t="s">
        <v>6583</v>
      </c>
      <c r="D3372" s="221">
        <v>60.23</v>
      </c>
      <c r="E3372" s="221">
        <v>8.37</v>
      </c>
      <c r="F3372" s="221">
        <v>68.6</v>
      </c>
    </row>
    <row r="3373" spans="1:6" ht="15">
      <c r="A3373" s="225" t="s">
        <v>5483</v>
      </c>
      <c r="B3373" s="223" t="s">
        <v>7418</v>
      </c>
      <c r="C3373" s="220" t="s">
        <v>6583</v>
      </c>
      <c r="D3373" s="221">
        <v>12.87</v>
      </c>
      <c r="E3373" s="221">
        <v>8.37</v>
      </c>
      <c r="F3373" s="221">
        <v>21.24</v>
      </c>
    </row>
    <row r="3374" spans="1:6" ht="15">
      <c r="A3374" s="225" t="s">
        <v>5484</v>
      </c>
      <c r="B3374" s="223" t="s">
        <v>7419</v>
      </c>
      <c r="C3374" s="220" t="s">
        <v>6583</v>
      </c>
      <c r="D3374" s="221">
        <v>34.25</v>
      </c>
      <c r="E3374" s="221">
        <v>8.37</v>
      </c>
      <c r="F3374" s="221">
        <v>42.62</v>
      </c>
    </row>
    <row r="3375" spans="1:6" ht="15">
      <c r="A3375" s="225" t="s">
        <v>5485</v>
      </c>
      <c r="B3375" s="223" t="s">
        <v>5486</v>
      </c>
      <c r="C3375" s="220" t="s">
        <v>6583</v>
      </c>
      <c r="D3375" s="221">
        <v>39.59</v>
      </c>
      <c r="E3375" s="221">
        <v>12.73</v>
      </c>
      <c r="F3375" s="221">
        <v>52.32</v>
      </c>
    </row>
    <row r="3376" spans="1:6" ht="15">
      <c r="A3376" s="225" t="s">
        <v>5487</v>
      </c>
      <c r="B3376" s="223" t="s">
        <v>7420</v>
      </c>
      <c r="C3376" s="220" t="s">
        <v>7553</v>
      </c>
      <c r="D3376" s="221">
        <v>89.18</v>
      </c>
      <c r="E3376" s="221">
        <v>3.64</v>
      </c>
      <c r="F3376" s="221">
        <v>92.82</v>
      </c>
    </row>
    <row r="3377" spans="1:6" ht="15">
      <c r="A3377" s="225" t="s">
        <v>5488</v>
      </c>
      <c r="B3377" s="223" t="s">
        <v>8142</v>
      </c>
      <c r="C3377" s="220"/>
      <c r="D3377" s="221"/>
      <c r="E3377" s="221"/>
      <c r="F3377" s="221"/>
    </row>
    <row r="3378" spans="1:6" ht="15">
      <c r="A3378" s="225" t="s">
        <v>5489</v>
      </c>
      <c r="B3378" s="223" t="s">
        <v>8143</v>
      </c>
      <c r="C3378" s="220"/>
      <c r="D3378" s="221"/>
      <c r="E3378" s="221"/>
      <c r="F3378" s="221"/>
    </row>
    <row r="3379" spans="1:6" ht="15">
      <c r="A3379" s="225" t="s">
        <v>5490</v>
      </c>
      <c r="B3379" s="223" t="s">
        <v>5491</v>
      </c>
      <c r="C3379" s="220" t="s">
        <v>6583</v>
      </c>
      <c r="D3379" s="221">
        <v>34.97</v>
      </c>
      <c r="E3379" s="221">
        <v>16.37</v>
      </c>
      <c r="F3379" s="221">
        <v>51.34</v>
      </c>
    </row>
    <row r="3380" spans="1:6" ht="15">
      <c r="A3380" s="225" t="s">
        <v>5492</v>
      </c>
      <c r="B3380" s="223" t="s">
        <v>5493</v>
      </c>
      <c r="C3380" s="220" t="s">
        <v>6583</v>
      </c>
      <c r="D3380" s="221">
        <v>45.45</v>
      </c>
      <c r="E3380" s="221">
        <v>21.83</v>
      </c>
      <c r="F3380" s="221">
        <v>67.28</v>
      </c>
    </row>
    <row r="3381" spans="1:6" ht="15">
      <c r="A3381" s="225" t="s">
        <v>5494</v>
      </c>
      <c r="B3381" s="223" t="s">
        <v>5495</v>
      </c>
      <c r="C3381" s="220" t="s">
        <v>6583</v>
      </c>
      <c r="D3381" s="221">
        <v>56.18</v>
      </c>
      <c r="E3381" s="221">
        <v>27.29</v>
      </c>
      <c r="F3381" s="221">
        <v>83.47</v>
      </c>
    </row>
    <row r="3382" spans="1:6" ht="15">
      <c r="A3382" s="225" t="s">
        <v>5496</v>
      </c>
      <c r="B3382" s="223" t="s">
        <v>5497</v>
      </c>
      <c r="C3382" s="220" t="s">
        <v>6583</v>
      </c>
      <c r="D3382" s="221">
        <v>78.32</v>
      </c>
      <c r="E3382" s="221">
        <v>32.75</v>
      </c>
      <c r="F3382" s="221">
        <v>111.07</v>
      </c>
    </row>
    <row r="3383" spans="1:6" ht="15">
      <c r="A3383" s="225" t="s">
        <v>5498</v>
      </c>
      <c r="B3383" s="223" t="s">
        <v>5499</v>
      </c>
      <c r="C3383" s="220" t="s">
        <v>6583</v>
      </c>
      <c r="D3383" s="221">
        <v>93.41</v>
      </c>
      <c r="E3383" s="221">
        <v>36.39</v>
      </c>
      <c r="F3383" s="221">
        <v>129.8</v>
      </c>
    </row>
    <row r="3384" spans="1:6" ht="15">
      <c r="A3384" s="225" t="s">
        <v>5500</v>
      </c>
      <c r="B3384" s="223" t="s">
        <v>5501</v>
      </c>
      <c r="C3384" s="220" t="s">
        <v>6583</v>
      </c>
      <c r="D3384" s="221">
        <v>138.46</v>
      </c>
      <c r="E3384" s="221">
        <v>45.49</v>
      </c>
      <c r="F3384" s="221">
        <v>183.95</v>
      </c>
    </row>
    <row r="3385" spans="1:6" ht="15">
      <c r="A3385" s="225" t="s">
        <v>5502</v>
      </c>
      <c r="B3385" s="223" t="s">
        <v>5503</v>
      </c>
      <c r="C3385" s="220" t="s">
        <v>6583</v>
      </c>
      <c r="D3385" s="221">
        <v>323.7</v>
      </c>
      <c r="E3385" s="221">
        <v>54.59</v>
      </c>
      <c r="F3385" s="221">
        <v>378.29</v>
      </c>
    </row>
    <row r="3386" spans="1:6" ht="15">
      <c r="A3386" s="225" t="s">
        <v>5504</v>
      </c>
      <c r="B3386" s="223" t="s">
        <v>5505</v>
      </c>
      <c r="C3386" s="220" t="s">
        <v>6583</v>
      </c>
      <c r="D3386" s="221">
        <v>496.63</v>
      </c>
      <c r="E3386" s="221">
        <v>72.78</v>
      </c>
      <c r="F3386" s="221">
        <v>569.41</v>
      </c>
    </row>
    <row r="3387" spans="1:6" ht="15">
      <c r="A3387" s="225" t="s">
        <v>5506</v>
      </c>
      <c r="B3387" s="223" t="s">
        <v>5507</v>
      </c>
      <c r="C3387" s="220" t="s">
        <v>6583</v>
      </c>
      <c r="D3387" s="221">
        <v>840.49</v>
      </c>
      <c r="E3387" s="221">
        <v>109.17</v>
      </c>
      <c r="F3387" s="221">
        <v>949.66</v>
      </c>
    </row>
    <row r="3388" spans="1:6" ht="15">
      <c r="A3388" s="225" t="s">
        <v>5508</v>
      </c>
      <c r="B3388" s="223" t="s">
        <v>5509</v>
      </c>
      <c r="C3388" s="220" t="s">
        <v>6583</v>
      </c>
      <c r="D3388" s="221">
        <v>64.62</v>
      </c>
      <c r="E3388" s="221">
        <v>21.83</v>
      </c>
      <c r="F3388" s="221">
        <v>86.45</v>
      </c>
    </row>
    <row r="3389" spans="1:6" ht="15">
      <c r="A3389" s="225" t="s">
        <v>5510</v>
      </c>
      <c r="B3389" s="223" t="s">
        <v>7421</v>
      </c>
      <c r="C3389" s="220" t="s">
        <v>6583</v>
      </c>
      <c r="D3389" s="221">
        <v>22.53</v>
      </c>
      <c r="E3389" s="221">
        <v>16.37</v>
      </c>
      <c r="F3389" s="221">
        <v>38.9</v>
      </c>
    </row>
    <row r="3390" spans="1:6" ht="15">
      <c r="A3390" s="225" t="s">
        <v>5511</v>
      </c>
      <c r="B3390" s="223" t="s">
        <v>7422</v>
      </c>
      <c r="C3390" s="220" t="s">
        <v>6583</v>
      </c>
      <c r="D3390" s="221">
        <v>53.01</v>
      </c>
      <c r="E3390" s="221">
        <v>16.37</v>
      </c>
      <c r="F3390" s="221">
        <v>69.38</v>
      </c>
    </row>
    <row r="3391" spans="1:6" ht="15">
      <c r="A3391" s="225" t="s">
        <v>5512</v>
      </c>
      <c r="B3391" s="223" t="s">
        <v>7423</v>
      </c>
      <c r="C3391" s="220" t="s">
        <v>6583</v>
      </c>
      <c r="D3391" s="221">
        <v>56.28</v>
      </c>
      <c r="E3391" s="221">
        <v>16.37</v>
      </c>
      <c r="F3391" s="221">
        <v>72.65</v>
      </c>
    </row>
    <row r="3392" spans="1:6" ht="15">
      <c r="A3392" s="225" t="s">
        <v>7424</v>
      </c>
      <c r="B3392" s="223" t="s">
        <v>7425</v>
      </c>
      <c r="C3392" s="220" t="s">
        <v>6583</v>
      </c>
      <c r="D3392" s="221">
        <v>91.34</v>
      </c>
      <c r="E3392" s="221">
        <v>18.2</v>
      </c>
      <c r="F3392" s="221">
        <v>109.54</v>
      </c>
    </row>
    <row r="3393" spans="1:6" ht="15">
      <c r="A3393" s="225" t="s">
        <v>5513</v>
      </c>
      <c r="B3393" s="223" t="s">
        <v>7426</v>
      </c>
      <c r="C3393" s="220" t="s">
        <v>6583</v>
      </c>
      <c r="D3393" s="221">
        <v>189.26</v>
      </c>
      <c r="E3393" s="221">
        <v>16.37</v>
      </c>
      <c r="F3393" s="221">
        <v>205.63</v>
      </c>
    </row>
    <row r="3394" spans="1:6" ht="15">
      <c r="A3394" s="225" t="s">
        <v>5514</v>
      </c>
      <c r="B3394" s="223" t="s">
        <v>7427</v>
      </c>
      <c r="C3394" s="220" t="s">
        <v>6583</v>
      </c>
      <c r="D3394" s="221">
        <v>1090.43</v>
      </c>
      <c r="E3394" s="221">
        <v>36.39</v>
      </c>
      <c r="F3394" s="221">
        <v>1126.82</v>
      </c>
    </row>
    <row r="3395" spans="1:6" ht="15">
      <c r="A3395" s="225" t="s">
        <v>5515</v>
      </c>
      <c r="B3395" s="223" t="s">
        <v>8144</v>
      </c>
      <c r="C3395" s="220"/>
      <c r="D3395" s="221"/>
      <c r="E3395" s="221"/>
      <c r="F3395" s="221"/>
    </row>
    <row r="3396" spans="1:6" ht="15">
      <c r="A3396" s="225" t="s">
        <v>5516</v>
      </c>
      <c r="B3396" s="223" t="s">
        <v>5517</v>
      </c>
      <c r="C3396" s="220" t="s">
        <v>6583</v>
      </c>
      <c r="D3396" s="221">
        <v>88.88</v>
      </c>
      <c r="E3396" s="221">
        <v>16.37</v>
      </c>
      <c r="F3396" s="221">
        <v>105.25</v>
      </c>
    </row>
    <row r="3397" spans="1:6" ht="15">
      <c r="A3397" s="225" t="s">
        <v>5518</v>
      </c>
      <c r="B3397" s="223" t="s">
        <v>5519</v>
      </c>
      <c r="C3397" s="220" t="s">
        <v>6583</v>
      </c>
      <c r="D3397" s="221">
        <v>82.16</v>
      </c>
      <c r="E3397" s="221">
        <v>16.37</v>
      </c>
      <c r="F3397" s="221">
        <v>98.53</v>
      </c>
    </row>
    <row r="3398" spans="1:6" ht="15">
      <c r="A3398" s="225" t="s">
        <v>5520</v>
      </c>
      <c r="B3398" s="223" t="s">
        <v>5521</v>
      </c>
      <c r="C3398" s="220" t="s">
        <v>6583</v>
      </c>
      <c r="D3398" s="221">
        <v>105.68</v>
      </c>
      <c r="E3398" s="221">
        <v>16.37</v>
      </c>
      <c r="F3398" s="221">
        <v>122.05</v>
      </c>
    </row>
    <row r="3399" spans="1:6" ht="15">
      <c r="A3399" s="225" t="s">
        <v>5522</v>
      </c>
      <c r="B3399" s="223" t="s">
        <v>5523</v>
      </c>
      <c r="C3399" s="220" t="s">
        <v>6583</v>
      </c>
      <c r="D3399" s="221">
        <v>148.26</v>
      </c>
      <c r="E3399" s="221">
        <v>16.37</v>
      </c>
      <c r="F3399" s="221">
        <v>164.63</v>
      </c>
    </row>
    <row r="3400" spans="1:6" ht="15">
      <c r="A3400" s="225" t="s">
        <v>5524</v>
      </c>
      <c r="B3400" s="223" t="s">
        <v>5525</v>
      </c>
      <c r="C3400" s="220" t="s">
        <v>6583</v>
      </c>
      <c r="D3400" s="221">
        <v>141.59</v>
      </c>
      <c r="E3400" s="221">
        <v>16.37</v>
      </c>
      <c r="F3400" s="221">
        <v>157.96</v>
      </c>
    </row>
    <row r="3401" spans="1:6" ht="15">
      <c r="A3401" s="225" t="s">
        <v>5526</v>
      </c>
      <c r="B3401" s="223" t="s">
        <v>5527</v>
      </c>
      <c r="C3401" s="220" t="s">
        <v>6583</v>
      </c>
      <c r="D3401" s="221">
        <v>83.44</v>
      </c>
      <c r="E3401" s="221">
        <v>16.37</v>
      </c>
      <c r="F3401" s="221">
        <v>99.81</v>
      </c>
    </row>
    <row r="3402" spans="1:6" ht="15">
      <c r="A3402" s="225" t="s">
        <v>5528</v>
      </c>
      <c r="B3402" s="223" t="s">
        <v>5529</v>
      </c>
      <c r="C3402" s="220" t="s">
        <v>6583</v>
      </c>
      <c r="D3402" s="221">
        <v>78.3</v>
      </c>
      <c r="E3402" s="221">
        <v>16.37</v>
      </c>
      <c r="F3402" s="221">
        <v>94.67</v>
      </c>
    </row>
    <row r="3403" spans="1:6" ht="15">
      <c r="A3403" s="225" t="s">
        <v>5530</v>
      </c>
      <c r="B3403" s="223" t="s">
        <v>5531</v>
      </c>
      <c r="C3403" s="220" t="s">
        <v>6583</v>
      </c>
      <c r="D3403" s="221">
        <v>68.43</v>
      </c>
      <c r="E3403" s="221">
        <v>16.37</v>
      </c>
      <c r="F3403" s="221">
        <v>84.8</v>
      </c>
    </row>
    <row r="3404" spans="1:6" ht="27.75">
      <c r="A3404" s="225" t="s">
        <v>5532</v>
      </c>
      <c r="B3404" s="223" t="s">
        <v>5533</v>
      </c>
      <c r="C3404" s="220" t="s">
        <v>6583</v>
      </c>
      <c r="D3404" s="221">
        <v>63.35</v>
      </c>
      <c r="E3404" s="221">
        <v>16.37</v>
      </c>
      <c r="F3404" s="221">
        <v>79.72</v>
      </c>
    </row>
    <row r="3405" spans="1:6" ht="15">
      <c r="A3405" s="225" t="s">
        <v>5534</v>
      </c>
      <c r="B3405" s="223" t="s">
        <v>8145</v>
      </c>
      <c r="C3405" s="220"/>
      <c r="D3405" s="221"/>
      <c r="E3405" s="221"/>
      <c r="F3405" s="221"/>
    </row>
    <row r="3406" spans="1:6" ht="15">
      <c r="A3406" s="225" t="s">
        <v>5535</v>
      </c>
      <c r="B3406" s="223" t="s">
        <v>5536</v>
      </c>
      <c r="C3406" s="220" t="s">
        <v>6583</v>
      </c>
      <c r="D3406" s="221">
        <v>332.31</v>
      </c>
      <c r="E3406" s="221">
        <v>54.59</v>
      </c>
      <c r="F3406" s="221">
        <v>386.9</v>
      </c>
    </row>
    <row r="3407" spans="1:6" ht="15">
      <c r="A3407" s="225" t="s">
        <v>5537</v>
      </c>
      <c r="B3407" s="223" t="s">
        <v>5538</v>
      </c>
      <c r="C3407" s="220" t="s">
        <v>6583</v>
      </c>
      <c r="D3407" s="221">
        <v>264.63</v>
      </c>
      <c r="E3407" s="221">
        <v>54.59</v>
      </c>
      <c r="F3407" s="221">
        <v>319.22</v>
      </c>
    </row>
    <row r="3408" spans="1:6" ht="15">
      <c r="A3408" s="225" t="s">
        <v>5539</v>
      </c>
      <c r="B3408" s="223" t="s">
        <v>5540</v>
      </c>
      <c r="C3408" s="220" t="s">
        <v>6583</v>
      </c>
      <c r="D3408" s="221">
        <v>261.45</v>
      </c>
      <c r="E3408" s="221">
        <v>54.59</v>
      </c>
      <c r="F3408" s="221">
        <v>316.04</v>
      </c>
    </row>
    <row r="3409" spans="1:6" ht="15">
      <c r="A3409" s="225" t="s">
        <v>5541</v>
      </c>
      <c r="B3409" s="223" t="s">
        <v>5542</v>
      </c>
      <c r="C3409" s="220" t="s">
        <v>6583</v>
      </c>
      <c r="D3409" s="221">
        <v>389.76</v>
      </c>
      <c r="E3409" s="221">
        <v>54.59</v>
      </c>
      <c r="F3409" s="221">
        <v>444.35</v>
      </c>
    </row>
    <row r="3410" spans="1:6" ht="15">
      <c r="A3410" s="225" t="s">
        <v>5543</v>
      </c>
      <c r="B3410" s="223" t="s">
        <v>5544</v>
      </c>
      <c r="C3410" s="220" t="s">
        <v>6583</v>
      </c>
      <c r="D3410" s="221">
        <v>983.92</v>
      </c>
      <c r="E3410" s="221">
        <v>54.59</v>
      </c>
      <c r="F3410" s="221">
        <v>1038.51</v>
      </c>
    </row>
    <row r="3411" spans="1:6" ht="15">
      <c r="A3411" s="225" t="s">
        <v>5545</v>
      </c>
      <c r="B3411" s="223" t="s">
        <v>5546</v>
      </c>
      <c r="C3411" s="220" t="s">
        <v>6583</v>
      </c>
      <c r="D3411" s="221">
        <v>426.7</v>
      </c>
      <c r="E3411" s="221">
        <v>21.83</v>
      </c>
      <c r="F3411" s="221">
        <v>448.53</v>
      </c>
    </row>
    <row r="3412" spans="1:6" ht="15">
      <c r="A3412" s="225" t="s">
        <v>5547</v>
      </c>
      <c r="B3412" s="223" t="s">
        <v>5548</v>
      </c>
      <c r="C3412" s="220" t="s">
        <v>6583</v>
      </c>
      <c r="D3412" s="221">
        <v>310.46</v>
      </c>
      <c r="E3412" s="221">
        <v>21.83</v>
      </c>
      <c r="F3412" s="221">
        <v>332.29</v>
      </c>
    </row>
    <row r="3413" spans="1:6" ht="15">
      <c r="A3413" s="225" t="s">
        <v>5549</v>
      </c>
      <c r="B3413" s="223" t="s">
        <v>5550</v>
      </c>
      <c r="C3413" s="220" t="s">
        <v>6583</v>
      </c>
      <c r="D3413" s="221">
        <v>734.38</v>
      </c>
      <c r="E3413" s="221">
        <v>54.59</v>
      </c>
      <c r="F3413" s="221">
        <v>788.97</v>
      </c>
    </row>
    <row r="3414" spans="1:6" ht="15">
      <c r="A3414" s="225" t="s">
        <v>5551</v>
      </c>
      <c r="B3414" s="223" t="s">
        <v>5552</v>
      </c>
      <c r="C3414" s="220" t="s">
        <v>6583</v>
      </c>
      <c r="D3414" s="221">
        <v>412.52</v>
      </c>
      <c r="E3414" s="221">
        <v>16.37</v>
      </c>
      <c r="F3414" s="221">
        <v>428.89</v>
      </c>
    </row>
    <row r="3415" spans="1:6" ht="15">
      <c r="A3415" s="225" t="s">
        <v>5553</v>
      </c>
      <c r="B3415" s="223" t="s">
        <v>5554</v>
      </c>
      <c r="C3415" s="220" t="s">
        <v>6583</v>
      </c>
      <c r="D3415" s="221">
        <v>320.6</v>
      </c>
      <c r="E3415" s="221">
        <v>54.59</v>
      </c>
      <c r="F3415" s="221">
        <v>375.19</v>
      </c>
    </row>
    <row r="3416" spans="1:6" ht="15">
      <c r="A3416" s="225" t="s">
        <v>5555</v>
      </c>
      <c r="B3416" s="223" t="s">
        <v>8146</v>
      </c>
      <c r="C3416" s="220"/>
      <c r="D3416" s="221"/>
      <c r="E3416" s="221"/>
      <c r="F3416" s="221"/>
    </row>
    <row r="3417" spans="1:6" ht="15">
      <c r="A3417" s="225" t="s">
        <v>5556</v>
      </c>
      <c r="B3417" s="223" t="s">
        <v>5557</v>
      </c>
      <c r="C3417" s="220" t="s">
        <v>6583</v>
      </c>
      <c r="D3417" s="221">
        <v>92.73</v>
      </c>
      <c r="E3417" s="221">
        <v>16.37</v>
      </c>
      <c r="F3417" s="221">
        <v>109.1</v>
      </c>
    </row>
    <row r="3418" spans="1:6" ht="15">
      <c r="A3418" s="225" t="s">
        <v>5558</v>
      </c>
      <c r="B3418" s="223" t="s">
        <v>5559</v>
      </c>
      <c r="C3418" s="220" t="s">
        <v>6583</v>
      </c>
      <c r="D3418" s="221">
        <v>110.71</v>
      </c>
      <c r="E3418" s="221">
        <v>16.37</v>
      </c>
      <c r="F3418" s="221">
        <v>127.08</v>
      </c>
    </row>
    <row r="3419" spans="1:6" ht="15">
      <c r="A3419" s="225" t="s">
        <v>5560</v>
      </c>
      <c r="B3419" s="223" t="s">
        <v>5561</v>
      </c>
      <c r="C3419" s="220" t="s">
        <v>6583</v>
      </c>
      <c r="D3419" s="221">
        <v>158.01</v>
      </c>
      <c r="E3419" s="221">
        <v>16.37</v>
      </c>
      <c r="F3419" s="221">
        <v>174.38</v>
      </c>
    </row>
    <row r="3420" spans="1:6" ht="15">
      <c r="A3420" s="225" t="s">
        <v>5562</v>
      </c>
      <c r="B3420" s="223" t="s">
        <v>5563</v>
      </c>
      <c r="C3420" s="220" t="s">
        <v>6583</v>
      </c>
      <c r="D3420" s="221">
        <v>182.95</v>
      </c>
      <c r="E3420" s="221">
        <v>16.37</v>
      </c>
      <c r="F3420" s="221">
        <v>199.32</v>
      </c>
    </row>
    <row r="3421" spans="1:6" ht="15">
      <c r="A3421" s="225" t="s">
        <v>5564</v>
      </c>
      <c r="B3421" s="223" t="s">
        <v>5565</v>
      </c>
      <c r="C3421" s="220" t="s">
        <v>6583</v>
      </c>
      <c r="D3421" s="221">
        <v>249.24</v>
      </c>
      <c r="E3421" s="221">
        <v>16.37</v>
      </c>
      <c r="F3421" s="221">
        <v>265.61</v>
      </c>
    </row>
    <row r="3422" spans="1:6" ht="15">
      <c r="A3422" s="225" t="s">
        <v>5566</v>
      </c>
      <c r="B3422" s="223" t="s">
        <v>5567</v>
      </c>
      <c r="C3422" s="220" t="s">
        <v>6583</v>
      </c>
      <c r="D3422" s="221">
        <v>428.2</v>
      </c>
      <c r="E3422" s="221">
        <v>16.37</v>
      </c>
      <c r="F3422" s="221">
        <v>444.57</v>
      </c>
    </row>
    <row r="3423" spans="1:6" ht="15">
      <c r="A3423" s="225" t="s">
        <v>5568</v>
      </c>
      <c r="B3423" s="223" t="s">
        <v>5569</v>
      </c>
      <c r="C3423" s="220" t="s">
        <v>6583</v>
      </c>
      <c r="D3423" s="221">
        <v>518.32</v>
      </c>
      <c r="E3423" s="221">
        <v>16.37</v>
      </c>
      <c r="F3423" s="221">
        <v>534.69</v>
      </c>
    </row>
    <row r="3424" spans="1:6" ht="15">
      <c r="A3424" s="225" t="s">
        <v>5570</v>
      </c>
      <c r="B3424" s="223" t="s">
        <v>5571</v>
      </c>
      <c r="C3424" s="220" t="s">
        <v>6583</v>
      </c>
      <c r="D3424" s="221">
        <v>894.14</v>
      </c>
      <c r="E3424" s="221">
        <v>21.83</v>
      </c>
      <c r="F3424" s="221">
        <v>915.97</v>
      </c>
    </row>
    <row r="3425" spans="1:6" ht="15">
      <c r="A3425" s="225" t="s">
        <v>5572</v>
      </c>
      <c r="B3425" s="223" t="s">
        <v>5573</v>
      </c>
      <c r="C3425" s="220" t="s">
        <v>6583</v>
      </c>
      <c r="D3425" s="221">
        <v>76.64</v>
      </c>
      <c r="E3425" s="221">
        <v>16.37</v>
      </c>
      <c r="F3425" s="221">
        <v>93.01</v>
      </c>
    </row>
    <row r="3426" spans="1:6" ht="15">
      <c r="A3426" s="225" t="s">
        <v>5574</v>
      </c>
      <c r="B3426" s="223" t="s">
        <v>5575</v>
      </c>
      <c r="C3426" s="220" t="s">
        <v>6583</v>
      </c>
      <c r="D3426" s="221">
        <v>105.81</v>
      </c>
      <c r="E3426" s="221">
        <v>16.37</v>
      </c>
      <c r="F3426" s="221">
        <v>122.18</v>
      </c>
    </row>
    <row r="3427" spans="1:6" ht="15">
      <c r="A3427" s="225" t="s">
        <v>5576</v>
      </c>
      <c r="B3427" s="223" t="s">
        <v>5577</v>
      </c>
      <c r="C3427" s="220" t="s">
        <v>6583</v>
      </c>
      <c r="D3427" s="221">
        <v>132.53</v>
      </c>
      <c r="E3427" s="221">
        <v>16.37</v>
      </c>
      <c r="F3427" s="221">
        <v>148.9</v>
      </c>
    </row>
    <row r="3428" spans="1:6" ht="15">
      <c r="A3428" s="225" t="s">
        <v>5578</v>
      </c>
      <c r="B3428" s="223" t="s">
        <v>5579</v>
      </c>
      <c r="C3428" s="220" t="s">
        <v>6583</v>
      </c>
      <c r="D3428" s="221">
        <v>187.04</v>
      </c>
      <c r="E3428" s="221">
        <v>16.37</v>
      </c>
      <c r="F3428" s="221">
        <v>203.41</v>
      </c>
    </row>
    <row r="3429" spans="1:6" ht="15">
      <c r="A3429" s="225" t="s">
        <v>5580</v>
      </c>
      <c r="B3429" s="223" t="s">
        <v>5581</v>
      </c>
      <c r="C3429" s="220" t="s">
        <v>6583</v>
      </c>
      <c r="D3429" s="221">
        <v>308.73</v>
      </c>
      <c r="E3429" s="221">
        <v>16.37</v>
      </c>
      <c r="F3429" s="221">
        <v>325.1</v>
      </c>
    </row>
    <row r="3430" spans="1:6" ht="15">
      <c r="A3430" s="225" t="s">
        <v>5582</v>
      </c>
      <c r="B3430" s="223" t="s">
        <v>5583</v>
      </c>
      <c r="C3430" s="220" t="s">
        <v>6583</v>
      </c>
      <c r="D3430" s="221">
        <v>457.33</v>
      </c>
      <c r="E3430" s="221">
        <v>16.37</v>
      </c>
      <c r="F3430" s="221">
        <v>473.7</v>
      </c>
    </row>
    <row r="3431" spans="1:6" ht="15">
      <c r="A3431" s="225" t="s">
        <v>5584</v>
      </c>
      <c r="B3431" s="223" t="s">
        <v>5585</v>
      </c>
      <c r="C3431" s="220" t="s">
        <v>6583</v>
      </c>
      <c r="D3431" s="221">
        <v>787.62</v>
      </c>
      <c r="E3431" s="221">
        <v>21.83</v>
      </c>
      <c r="F3431" s="221">
        <v>809.45</v>
      </c>
    </row>
    <row r="3432" spans="1:6" ht="15">
      <c r="A3432" s="225" t="s">
        <v>5586</v>
      </c>
      <c r="B3432" s="223" t="s">
        <v>5587</v>
      </c>
      <c r="C3432" s="220" t="s">
        <v>6583</v>
      </c>
      <c r="D3432" s="221">
        <v>71.85</v>
      </c>
      <c r="E3432" s="221">
        <v>16.37</v>
      </c>
      <c r="F3432" s="221">
        <v>88.22</v>
      </c>
    </row>
    <row r="3433" spans="1:6" ht="15">
      <c r="A3433" s="225" t="s">
        <v>5588</v>
      </c>
      <c r="B3433" s="223" t="s">
        <v>5589</v>
      </c>
      <c r="C3433" s="220" t="s">
        <v>6583</v>
      </c>
      <c r="D3433" s="221">
        <v>100.33</v>
      </c>
      <c r="E3433" s="221">
        <v>16.37</v>
      </c>
      <c r="F3433" s="221">
        <v>116.7</v>
      </c>
    </row>
    <row r="3434" spans="1:6" ht="15">
      <c r="A3434" s="225" t="s">
        <v>5590</v>
      </c>
      <c r="B3434" s="223" t="s">
        <v>5591</v>
      </c>
      <c r="C3434" s="220" t="s">
        <v>6583</v>
      </c>
      <c r="D3434" s="221">
        <v>123.68</v>
      </c>
      <c r="E3434" s="221">
        <v>16.37</v>
      </c>
      <c r="F3434" s="221">
        <v>140.05</v>
      </c>
    </row>
    <row r="3435" spans="1:6" ht="15">
      <c r="A3435" s="225" t="s">
        <v>5592</v>
      </c>
      <c r="B3435" s="223" t="s">
        <v>5593</v>
      </c>
      <c r="C3435" s="220" t="s">
        <v>6583</v>
      </c>
      <c r="D3435" s="221">
        <v>168.46</v>
      </c>
      <c r="E3435" s="221">
        <v>16.37</v>
      </c>
      <c r="F3435" s="221">
        <v>184.83</v>
      </c>
    </row>
    <row r="3436" spans="1:6" ht="15">
      <c r="A3436" s="225" t="s">
        <v>5594</v>
      </c>
      <c r="B3436" s="223" t="s">
        <v>5595</v>
      </c>
      <c r="C3436" s="220" t="s">
        <v>6583</v>
      </c>
      <c r="D3436" s="221">
        <v>271.27</v>
      </c>
      <c r="E3436" s="221">
        <v>16.37</v>
      </c>
      <c r="F3436" s="221">
        <v>287.64</v>
      </c>
    </row>
    <row r="3437" spans="1:6" ht="27.75">
      <c r="A3437" s="225" t="s">
        <v>5596</v>
      </c>
      <c r="B3437" s="223" t="s">
        <v>7428</v>
      </c>
      <c r="C3437" s="220" t="s">
        <v>6583</v>
      </c>
      <c r="D3437" s="221">
        <v>5733.77</v>
      </c>
      <c r="E3437" s="221">
        <v>27.29</v>
      </c>
      <c r="F3437" s="221">
        <v>5761.06</v>
      </c>
    </row>
    <row r="3438" spans="1:6" ht="27.75">
      <c r="A3438" s="225" t="s">
        <v>5597</v>
      </c>
      <c r="B3438" s="223" t="s">
        <v>7429</v>
      </c>
      <c r="C3438" s="220" t="s">
        <v>6583</v>
      </c>
      <c r="D3438" s="221">
        <v>157.39</v>
      </c>
      <c r="E3438" s="221">
        <v>16.37</v>
      </c>
      <c r="F3438" s="221">
        <v>173.76</v>
      </c>
    </row>
    <row r="3439" spans="1:6" ht="15">
      <c r="A3439" s="225" t="s">
        <v>5598</v>
      </c>
      <c r="B3439" s="223" t="s">
        <v>5599</v>
      </c>
      <c r="C3439" s="220" t="s">
        <v>6583</v>
      </c>
      <c r="D3439" s="221">
        <v>417.22</v>
      </c>
      <c r="E3439" s="221">
        <v>16.37</v>
      </c>
      <c r="F3439" s="221">
        <v>433.59</v>
      </c>
    </row>
    <row r="3440" spans="1:6" ht="15">
      <c r="A3440" s="225" t="s">
        <v>5600</v>
      </c>
      <c r="B3440" s="223" t="s">
        <v>5601</v>
      </c>
      <c r="C3440" s="220" t="s">
        <v>6583</v>
      </c>
      <c r="D3440" s="221">
        <v>403.48</v>
      </c>
      <c r="E3440" s="221">
        <v>16.37</v>
      </c>
      <c r="F3440" s="221">
        <v>419.85</v>
      </c>
    </row>
    <row r="3441" spans="1:6" ht="15">
      <c r="A3441" s="225" t="s">
        <v>5602</v>
      </c>
      <c r="B3441" s="223" t="s">
        <v>5603</v>
      </c>
      <c r="C3441" s="220" t="s">
        <v>6583</v>
      </c>
      <c r="D3441" s="221">
        <v>784.74</v>
      </c>
      <c r="E3441" s="221">
        <v>21.83</v>
      </c>
      <c r="F3441" s="221">
        <v>806.57</v>
      </c>
    </row>
    <row r="3442" spans="1:6" ht="15">
      <c r="A3442" s="225" t="s">
        <v>5604</v>
      </c>
      <c r="B3442" s="223" t="s">
        <v>5605</v>
      </c>
      <c r="C3442" s="220" t="s">
        <v>6583</v>
      </c>
      <c r="D3442" s="221">
        <v>324.11</v>
      </c>
      <c r="E3442" s="221">
        <v>16.37</v>
      </c>
      <c r="F3442" s="221">
        <v>340.48</v>
      </c>
    </row>
    <row r="3443" spans="1:6" ht="27.75">
      <c r="A3443" s="225" t="s">
        <v>5606</v>
      </c>
      <c r="B3443" s="223" t="s">
        <v>5607</v>
      </c>
      <c r="C3443" s="220" t="s">
        <v>6583</v>
      </c>
      <c r="D3443" s="221">
        <v>124.05</v>
      </c>
      <c r="E3443" s="221">
        <v>9.1</v>
      </c>
      <c r="F3443" s="221">
        <v>133.15</v>
      </c>
    </row>
    <row r="3444" spans="1:6" ht="27.75">
      <c r="A3444" s="225" t="s">
        <v>5608</v>
      </c>
      <c r="B3444" s="223" t="s">
        <v>5609</v>
      </c>
      <c r="C3444" s="220" t="s">
        <v>6583</v>
      </c>
      <c r="D3444" s="221">
        <v>4810.57</v>
      </c>
      <c r="E3444" s="221">
        <v>21.83</v>
      </c>
      <c r="F3444" s="221">
        <v>4832.4</v>
      </c>
    </row>
    <row r="3445" spans="1:6" ht="27.75">
      <c r="A3445" s="225" t="s">
        <v>5610</v>
      </c>
      <c r="B3445" s="223" t="s">
        <v>5611</v>
      </c>
      <c r="C3445" s="220" t="s">
        <v>6583</v>
      </c>
      <c r="D3445" s="221">
        <v>1783.43</v>
      </c>
      <c r="E3445" s="221">
        <v>21.83</v>
      </c>
      <c r="F3445" s="221">
        <v>1805.26</v>
      </c>
    </row>
    <row r="3446" spans="1:6" ht="27.75">
      <c r="A3446" s="225" t="s">
        <v>5612</v>
      </c>
      <c r="B3446" s="223" t="s">
        <v>5613</v>
      </c>
      <c r="C3446" s="220" t="s">
        <v>6583</v>
      </c>
      <c r="D3446" s="221">
        <v>350.22</v>
      </c>
      <c r="E3446" s="221">
        <v>16.37</v>
      </c>
      <c r="F3446" s="221">
        <v>366.59</v>
      </c>
    </row>
    <row r="3447" spans="1:6" ht="27.75">
      <c r="A3447" s="225" t="s">
        <v>5615</v>
      </c>
      <c r="B3447" s="223" t="s">
        <v>5616</v>
      </c>
      <c r="C3447" s="220" t="s">
        <v>6583</v>
      </c>
      <c r="D3447" s="221">
        <v>171.09</v>
      </c>
      <c r="E3447" s="221">
        <v>16.37</v>
      </c>
      <c r="F3447" s="221">
        <v>187.46</v>
      </c>
    </row>
    <row r="3448" spans="1:6" ht="27.75">
      <c r="A3448" s="225" t="s">
        <v>5617</v>
      </c>
      <c r="B3448" s="223" t="s">
        <v>5618</v>
      </c>
      <c r="C3448" s="220" t="s">
        <v>6583</v>
      </c>
      <c r="D3448" s="221">
        <v>223.21</v>
      </c>
      <c r="E3448" s="221">
        <v>16.37</v>
      </c>
      <c r="F3448" s="221">
        <v>239.58</v>
      </c>
    </row>
    <row r="3449" spans="1:6" ht="27.75">
      <c r="A3449" s="225" t="s">
        <v>5619</v>
      </c>
      <c r="B3449" s="223" t="s">
        <v>5620</v>
      </c>
      <c r="C3449" s="220" t="s">
        <v>6583</v>
      </c>
      <c r="D3449" s="221">
        <v>471.08</v>
      </c>
      <c r="E3449" s="221">
        <v>16.37</v>
      </c>
      <c r="F3449" s="221">
        <v>487.45</v>
      </c>
    </row>
    <row r="3450" spans="1:6" ht="27.75">
      <c r="A3450" s="225" t="s">
        <v>5621</v>
      </c>
      <c r="B3450" s="223" t="s">
        <v>5622</v>
      </c>
      <c r="C3450" s="220" t="s">
        <v>6583</v>
      </c>
      <c r="D3450" s="221">
        <v>597.32</v>
      </c>
      <c r="E3450" s="221">
        <v>16.37</v>
      </c>
      <c r="F3450" s="221">
        <v>613.69</v>
      </c>
    </row>
    <row r="3451" spans="1:6" ht="27.75">
      <c r="A3451" s="225" t="s">
        <v>5623</v>
      </c>
      <c r="B3451" s="223" t="s">
        <v>5624</v>
      </c>
      <c r="C3451" s="220" t="s">
        <v>6583</v>
      </c>
      <c r="D3451" s="221">
        <v>903.19</v>
      </c>
      <c r="E3451" s="221">
        <v>16.37</v>
      </c>
      <c r="F3451" s="221">
        <v>919.56</v>
      </c>
    </row>
    <row r="3452" spans="1:6" ht="27.75">
      <c r="A3452" s="225" t="s">
        <v>5625</v>
      </c>
      <c r="B3452" s="223" t="s">
        <v>5626</v>
      </c>
      <c r="C3452" s="220" t="s">
        <v>6583</v>
      </c>
      <c r="D3452" s="221">
        <v>2090.06</v>
      </c>
      <c r="E3452" s="221">
        <v>21.83</v>
      </c>
      <c r="F3452" s="221">
        <v>2111.89</v>
      </c>
    </row>
    <row r="3453" spans="1:6" ht="27.75">
      <c r="A3453" s="225" t="s">
        <v>7430</v>
      </c>
      <c r="B3453" s="223" t="s">
        <v>5614</v>
      </c>
      <c r="C3453" s="220" t="s">
        <v>6583</v>
      </c>
      <c r="D3453" s="221">
        <v>4994.6</v>
      </c>
      <c r="E3453" s="221">
        <v>21.83</v>
      </c>
      <c r="F3453" s="221">
        <v>5016.43</v>
      </c>
    </row>
    <row r="3454" spans="1:6" ht="27.75">
      <c r="A3454" s="225" t="s">
        <v>7431</v>
      </c>
      <c r="B3454" s="223" t="s">
        <v>7432</v>
      </c>
      <c r="C3454" s="220" t="s">
        <v>6583</v>
      </c>
      <c r="D3454" s="221">
        <v>61.55</v>
      </c>
      <c r="E3454" s="221">
        <v>10.92</v>
      </c>
      <c r="F3454" s="221">
        <v>72.47</v>
      </c>
    </row>
    <row r="3455" spans="1:6" ht="27.75">
      <c r="A3455" s="225" t="s">
        <v>5627</v>
      </c>
      <c r="B3455" s="223" t="s">
        <v>7433</v>
      </c>
      <c r="C3455" s="220" t="s">
        <v>6583</v>
      </c>
      <c r="D3455" s="221">
        <v>72.12</v>
      </c>
      <c r="E3455" s="221">
        <v>16.37</v>
      </c>
      <c r="F3455" s="221">
        <v>88.49</v>
      </c>
    </row>
    <row r="3456" spans="1:6" ht="27.75">
      <c r="A3456" s="225" t="s">
        <v>7434</v>
      </c>
      <c r="B3456" s="223" t="s">
        <v>7435</v>
      </c>
      <c r="C3456" s="220" t="s">
        <v>6583</v>
      </c>
      <c r="D3456" s="221">
        <v>89.77</v>
      </c>
      <c r="E3456" s="221">
        <v>14.56</v>
      </c>
      <c r="F3456" s="221">
        <v>104.33</v>
      </c>
    </row>
    <row r="3457" spans="1:6" ht="27.75">
      <c r="A3457" s="225" t="s">
        <v>5628</v>
      </c>
      <c r="B3457" s="223" t="s">
        <v>7436</v>
      </c>
      <c r="C3457" s="220" t="s">
        <v>6583</v>
      </c>
      <c r="D3457" s="221">
        <v>101.37</v>
      </c>
      <c r="E3457" s="221">
        <v>16.37</v>
      </c>
      <c r="F3457" s="221">
        <v>117.74</v>
      </c>
    </row>
    <row r="3458" spans="1:6" ht="27.75">
      <c r="A3458" s="225" t="s">
        <v>5629</v>
      </c>
      <c r="B3458" s="223" t="s">
        <v>7437</v>
      </c>
      <c r="C3458" s="220" t="s">
        <v>6583</v>
      </c>
      <c r="D3458" s="221">
        <v>410</v>
      </c>
      <c r="E3458" s="221">
        <v>16.37</v>
      </c>
      <c r="F3458" s="221">
        <v>426.37</v>
      </c>
    </row>
    <row r="3459" spans="1:6" ht="27.75">
      <c r="A3459" s="225" t="s">
        <v>5630</v>
      </c>
      <c r="B3459" s="223" t="s">
        <v>7438</v>
      </c>
      <c r="C3459" s="220" t="s">
        <v>6583</v>
      </c>
      <c r="D3459" s="221">
        <v>581.94</v>
      </c>
      <c r="E3459" s="221">
        <v>16.37</v>
      </c>
      <c r="F3459" s="221">
        <v>598.31</v>
      </c>
    </row>
    <row r="3460" spans="1:6" ht="27.75">
      <c r="A3460" s="225" t="s">
        <v>5631</v>
      </c>
      <c r="B3460" s="223" t="s">
        <v>5632</v>
      </c>
      <c r="C3460" s="220" t="s">
        <v>6583</v>
      </c>
      <c r="D3460" s="221">
        <v>4340.15</v>
      </c>
      <c r="E3460" s="221">
        <v>72.78</v>
      </c>
      <c r="F3460" s="221">
        <v>4412.93</v>
      </c>
    </row>
    <row r="3461" spans="1:6" ht="27.75">
      <c r="A3461" s="225" t="s">
        <v>5633</v>
      </c>
      <c r="B3461" s="223" t="s">
        <v>5634</v>
      </c>
      <c r="C3461" s="220" t="s">
        <v>6583</v>
      </c>
      <c r="D3461" s="221">
        <v>5585.77</v>
      </c>
      <c r="E3461" s="221">
        <v>72.78</v>
      </c>
      <c r="F3461" s="221">
        <v>5658.55</v>
      </c>
    </row>
    <row r="3462" spans="1:6" ht="15">
      <c r="A3462" s="225" t="s">
        <v>5635</v>
      </c>
      <c r="B3462" s="223" t="s">
        <v>5636</v>
      </c>
      <c r="C3462" s="220" t="s">
        <v>6583</v>
      </c>
      <c r="D3462" s="221">
        <v>429.17</v>
      </c>
      <c r="E3462" s="221">
        <v>36.39</v>
      </c>
      <c r="F3462" s="221">
        <v>465.56</v>
      </c>
    </row>
    <row r="3463" spans="1:6" ht="15">
      <c r="A3463" s="225" t="s">
        <v>5637</v>
      </c>
      <c r="B3463" s="223" t="s">
        <v>8147</v>
      </c>
      <c r="C3463" s="220"/>
      <c r="D3463" s="221"/>
      <c r="E3463" s="221"/>
      <c r="F3463" s="221"/>
    </row>
    <row r="3464" spans="1:6" ht="15">
      <c r="A3464" s="225" t="s">
        <v>5638</v>
      </c>
      <c r="B3464" s="223" t="s">
        <v>5639</v>
      </c>
      <c r="C3464" s="220" t="s">
        <v>6583</v>
      </c>
      <c r="D3464" s="221">
        <v>1230.27</v>
      </c>
      <c r="E3464" s="221">
        <v>45.49</v>
      </c>
      <c r="F3464" s="221">
        <v>1275.76</v>
      </c>
    </row>
    <row r="3465" spans="1:6" ht="15">
      <c r="A3465" s="225" t="s">
        <v>5640</v>
      </c>
      <c r="B3465" s="223" t="s">
        <v>5641</v>
      </c>
      <c r="C3465" s="220" t="s">
        <v>6583</v>
      </c>
      <c r="D3465" s="221">
        <v>1710.48</v>
      </c>
      <c r="E3465" s="221">
        <v>127.37</v>
      </c>
      <c r="F3465" s="221">
        <v>1837.85</v>
      </c>
    </row>
    <row r="3466" spans="1:6" ht="15">
      <c r="A3466" s="225" t="s">
        <v>5642</v>
      </c>
      <c r="B3466" s="223" t="s">
        <v>5643</v>
      </c>
      <c r="C3466" s="220" t="s">
        <v>6583</v>
      </c>
      <c r="D3466" s="221">
        <v>2646.33</v>
      </c>
      <c r="E3466" s="221">
        <v>127.37</v>
      </c>
      <c r="F3466" s="221">
        <v>2773.7</v>
      </c>
    </row>
    <row r="3467" spans="1:6" ht="15">
      <c r="A3467" s="225" t="s">
        <v>5644</v>
      </c>
      <c r="B3467" s="223" t="s">
        <v>5645</v>
      </c>
      <c r="C3467" s="220" t="s">
        <v>6583</v>
      </c>
      <c r="D3467" s="221">
        <v>1263.98</v>
      </c>
      <c r="E3467" s="221">
        <v>127.37</v>
      </c>
      <c r="F3467" s="221">
        <v>1391.35</v>
      </c>
    </row>
    <row r="3468" spans="1:6" ht="15">
      <c r="A3468" s="225" t="s">
        <v>5646</v>
      </c>
      <c r="B3468" s="223" t="s">
        <v>5647</v>
      </c>
      <c r="C3468" s="220" t="s">
        <v>6583</v>
      </c>
      <c r="D3468" s="221">
        <v>2736.26</v>
      </c>
      <c r="E3468" s="221">
        <v>127.37</v>
      </c>
      <c r="F3468" s="221">
        <v>2863.63</v>
      </c>
    </row>
    <row r="3469" spans="1:6" ht="15">
      <c r="A3469" s="225" t="s">
        <v>5648</v>
      </c>
      <c r="B3469" s="223" t="s">
        <v>5649</v>
      </c>
      <c r="C3469" s="220" t="s">
        <v>6583</v>
      </c>
      <c r="D3469" s="221">
        <v>1719.84</v>
      </c>
      <c r="E3469" s="221">
        <v>72.78</v>
      </c>
      <c r="F3469" s="221">
        <v>1792.62</v>
      </c>
    </row>
    <row r="3470" spans="1:6" ht="15">
      <c r="A3470" s="225" t="s">
        <v>5650</v>
      </c>
      <c r="B3470" s="223" t="s">
        <v>5651</v>
      </c>
      <c r="C3470" s="220" t="s">
        <v>6583</v>
      </c>
      <c r="D3470" s="221">
        <v>2963.68</v>
      </c>
      <c r="E3470" s="221">
        <v>72.78</v>
      </c>
      <c r="F3470" s="221">
        <v>3036.46</v>
      </c>
    </row>
    <row r="3471" spans="1:6" ht="15">
      <c r="A3471" s="225" t="s">
        <v>5652</v>
      </c>
      <c r="B3471" s="223" t="s">
        <v>5653</v>
      </c>
      <c r="C3471" s="220" t="s">
        <v>6583</v>
      </c>
      <c r="D3471" s="221">
        <v>961.29</v>
      </c>
      <c r="E3471" s="221">
        <v>72.78</v>
      </c>
      <c r="F3471" s="221">
        <v>1034.07</v>
      </c>
    </row>
    <row r="3472" spans="1:6" ht="15">
      <c r="A3472" s="225" t="s">
        <v>5654</v>
      </c>
      <c r="B3472" s="223" t="s">
        <v>5655</v>
      </c>
      <c r="C3472" s="220" t="s">
        <v>6583</v>
      </c>
      <c r="D3472" s="221">
        <v>772.97</v>
      </c>
      <c r="E3472" s="221">
        <v>72.78</v>
      </c>
      <c r="F3472" s="221">
        <v>845.75</v>
      </c>
    </row>
    <row r="3473" spans="1:6" ht="15">
      <c r="A3473" s="225" t="s">
        <v>5656</v>
      </c>
      <c r="B3473" s="223" t="s">
        <v>5657</v>
      </c>
      <c r="C3473" s="220" t="s">
        <v>6583</v>
      </c>
      <c r="D3473" s="221">
        <v>6794.62</v>
      </c>
      <c r="E3473" s="221">
        <v>45.49</v>
      </c>
      <c r="F3473" s="221">
        <v>6840.11</v>
      </c>
    </row>
    <row r="3474" spans="1:6" ht="27.75">
      <c r="A3474" s="225" t="s">
        <v>5658</v>
      </c>
      <c r="B3474" s="223" t="s">
        <v>5659</v>
      </c>
      <c r="C3474" s="220" t="s">
        <v>6583</v>
      </c>
      <c r="D3474" s="221">
        <v>3302.4</v>
      </c>
      <c r="E3474" s="221">
        <v>21.83</v>
      </c>
      <c r="F3474" s="221">
        <v>3324.23</v>
      </c>
    </row>
    <row r="3475" spans="1:6" ht="15">
      <c r="A3475" s="225" t="s">
        <v>5660</v>
      </c>
      <c r="B3475" s="223" t="s">
        <v>5661</v>
      </c>
      <c r="C3475" s="220" t="s">
        <v>6583</v>
      </c>
      <c r="D3475" s="221">
        <v>967.84</v>
      </c>
      <c r="E3475" s="221">
        <v>72.78</v>
      </c>
      <c r="F3475" s="221">
        <v>1040.62</v>
      </c>
    </row>
    <row r="3476" spans="1:6" ht="15">
      <c r="A3476" s="225" t="s">
        <v>5662</v>
      </c>
      <c r="B3476" s="223" t="s">
        <v>5663</v>
      </c>
      <c r="C3476" s="220" t="s">
        <v>6583</v>
      </c>
      <c r="D3476" s="221">
        <v>1111.71</v>
      </c>
      <c r="E3476" s="221">
        <v>27.29</v>
      </c>
      <c r="F3476" s="221">
        <v>1139</v>
      </c>
    </row>
    <row r="3477" spans="1:6" ht="15">
      <c r="A3477" s="225" t="s">
        <v>5664</v>
      </c>
      <c r="B3477" s="223" t="s">
        <v>5665</v>
      </c>
      <c r="C3477" s="220" t="s">
        <v>6583</v>
      </c>
      <c r="D3477" s="221">
        <v>8829.63</v>
      </c>
      <c r="E3477" s="221">
        <v>109.17</v>
      </c>
      <c r="F3477" s="221">
        <v>8938.8</v>
      </c>
    </row>
    <row r="3478" spans="1:6" ht="15">
      <c r="A3478" s="225" t="s">
        <v>5666</v>
      </c>
      <c r="B3478" s="223" t="s">
        <v>5667</v>
      </c>
      <c r="C3478" s="220" t="s">
        <v>6583</v>
      </c>
      <c r="D3478" s="221">
        <v>2009.79</v>
      </c>
      <c r="E3478" s="221">
        <v>72.78</v>
      </c>
      <c r="F3478" s="221">
        <v>2082.57</v>
      </c>
    </row>
    <row r="3479" spans="1:6" ht="15">
      <c r="A3479" s="225" t="s">
        <v>5668</v>
      </c>
      <c r="B3479" s="223" t="s">
        <v>5669</v>
      </c>
      <c r="C3479" s="220" t="s">
        <v>6583</v>
      </c>
      <c r="D3479" s="221">
        <v>2996.99</v>
      </c>
      <c r="E3479" s="221">
        <v>72.78</v>
      </c>
      <c r="F3479" s="221">
        <v>3069.77</v>
      </c>
    </row>
    <row r="3480" spans="1:6" ht="15">
      <c r="A3480" s="225" t="s">
        <v>5670</v>
      </c>
      <c r="B3480" s="223" t="s">
        <v>5671</v>
      </c>
      <c r="C3480" s="220" t="s">
        <v>6583</v>
      </c>
      <c r="D3480" s="221">
        <v>1914.6</v>
      </c>
      <c r="E3480" s="221">
        <v>72.78</v>
      </c>
      <c r="F3480" s="221">
        <v>1987.38</v>
      </c>
    </row>
    <row r="3481" spans="1:6" ht="15">
      <c r="A3481" s="225" t="s">
        <v>5672</v>
      </c>
      <c r="B3481" s="223" t="s">
        <v>8148</v>
      </c>
      <c r="C3481" s="220"/>
      <c r="D3481" s="221"/>
      <c r="E3481" s="221"/>
      <c r="F3481" s="221"/>
    </row>
    <row r="3482" spans="1:6" ht="27.75">
      <c r="A3482" s="225" t="s">
        <v>5673</v>
      </c>
      <c r="B3482" s="223" t="s">
        <v>6874</v>
      </c>
      <c r="C3482" s="220" t="s">
        <v>6583</v>
      </c>
      <c r="D3482" s="221">
        <v>86.29</v>
      </c>
      <c r="E3482" s="221">
        <v>16.37</v>
      </c>
      <c r="F3482" s="221">
        <v>102.66</v>
      </c>
    </row>
    <row r="3483" spans="1:6" ht="27.75">
      <c r="A3483" s="225" t="s">
        <v>5674</v>
      </c>
      <c r="B3483" s="223" t="s">
        <v>6875</v>
      </c>
      <c r="C3483" s="220" t="s">
        <v>6583</v>
      </c>
      <c r="D3483" s="221">
        <v>122.7</v>
      </c>
      <c r="E3483" s="221">
        <v>21.83</v>
      </c>
      <c r="F3483" s="221">
        <v>144.53</v>
      </c>
    </row>
    <row r="3484" spans="1:6" ht="27.75">
      <c r="A3484" s="225" t="s">
        <v>5675</v>
      </c>
      <c r="B3484" s="223" t="s">
        <v>6876</v>
      </c>
      <c r="C3484" s="220" t="s">
        <v>6583</v>
      </c>
      <c r="D3484" s="221">
        <v>154.09</v>
      </c>
      <c r="E3484" s="221">
        <v>27.29</v>
      </c>
      <c r="F3484" s="221">
        <v>181.38</v>
      </c>
    </row>
    <row r="3485" spans="1:6" ht="27.75">
      <c r="A3485" s="225" t="s">
        <v>7439</v>
      </c>
      <c r="B3485" s="223" t="s">
        <v>7440</v>
      </c>
      <c r="C3485" s="220" t="s">
        <v>6583</v>
      </c>
      <c r="D3485" s="221">
        <v>212.11</v>
      </c>
      <c r="E3485" s="221">
        <v>29.12</v>
      </c>
      <c r="F3485" s="221">
        <v>241.23</v>
      </c>
    </row>
    <row r="3486" spans="1:6" ht="27.75">
      <c r="A3486" s="225" t="s">
        <v>5676</v>
      </c>
      <c r="B3486" s="223" t="s">
        <v>6877</v>
      </c>
      <c r="C3486" s="220" t="s">
        <v>6583</v>
      </c>
      <c r="D3486" s="221">
        <v>506.37</v>
      </c>
      <c r="E3486" s="221">
        <v>45.49</v>
      </c>
      <c r="F3486" s="221">
        <v>551.86</v>
      </c>
    </row>
    <row r="3487" spans="1:6" ht="15">
      <c r="A3487" s="225" t="s">
        <v>5677</v>
      </c>
      <c r="B3487" s="223" t="s">
        <v>8149</v>
      </c>
      <c r="C3487" s="220"/>
      <c r="D3487" s="221"/>
      <c r="E3487" s="221"/>
      <c r="F3487" s="221"/>
    </row>
    <row r="3488" spans="1:6" ht="27.75">
      <c r="A3488" s="225" t="s">
        <v>5678</v>
      </c>
      <c r="B3488" s="223" t="s">
        <v>5679</v>
      </c>
      <c r="C3488" s="220" t="s">
        <v>6583</v>
      </c>
      <c r="D3488" s="221">
        <v>387.6</v>
      </c>
      <c r="E3488" s="221">
        <v>21.83</v>
      </c>
      <c r="F3488" s="221">
        <v>409.43</v>
      </c>
    </row>
    <row r="3489" spans="1:6" ht="27.75">
      <c r="A3489" s="225" t="s">
        <v>5680</v>
      </c>
      <c r="B3489" s="223" t="s">
        <v>5681</v>
      </c>
      <c r="C3489" s="220" t="s">
        <v>6583</v>
      </c>
      <c r="D3489" s="221">
        <v>520.16</v>
      </c>
      <c r="E3489" s="221">
        <v>27.29</v>
      </c>
      <c r="F3489" s="221">
        <v>547.45</v>
      </c>
    </row>
    <row r="3490" spans="1:6" ht="27.75">
      <c r="A3490" s="225" t="s">
        <v>5682</v>
      </c>
      <c r="B3490" s="223" t="s">
        <v>5683</v>
      </c>
      <c r="C3490" s="220" t="s">
        <v>6583</v>
      </c>
      <c r="D3490" s="221">
        <v>943.12</v>
      </c>
      <c r="E3490" s="221">
        <v>36.39</v>
      </c>
      <c r="F3490" s="221">
        <v>979.51</v>
      </c>
    </row>
    <row r="3491" spans="1:6" ht="27.75">
      <c r="A3491" s="225" t="s">
        <v>5684</v>
      </c>
      <c r="B3491" s="223" t="s">
        <v>5685</v>
      </c>
      <c r="C3491" s="220" t="s">
        <v>6583</v>
      </c>
      <c r="D3491" s="221">
        <v>1339.8</v>
      </c>
      <c r="E3491" s="221">
        <v>45.49</v>
      </c>
      <c r="F3491" s="221">
        <v>1385.29</v>
      </c>
    </row>
    <row r="3492" spans="1:6" ht="15">
      <c r="A3492" s="225" t="s">
        <v>5686</v>
      </c>
      <c r="B3492" s="223" t="s">
        <v>8150</v>
      </c>
      <c r="C3492" s="220"/>
      <c r="D3492" s="221"/>
      <c r="E3492" s="221"/>
      <c r="F3492" s="221"/>
    </row>
    <row r="3493" spans="1:6" ht="27.75">
      <c r="A3493" s="225" t="s">
        <v>5687</v>
      </c>
      <c r="B3493" s="223" t="s">
        <v>6878</v>
      </c>
      <c r="C3493" s="220" t="s">
        <v>6583</v>
      </c>
      <c r="D3493" s="221">
        <v>711.69</v>
      </c>
      <c r="E3493" s="221">
        <v>16.37</v>
      </c>
      <c r="F3493" s="221">
        <v>728.06</v>
      </c>
    </row>
    <row r="3494" spans="1:6" ht="15">
      <c r="A3494" s="225" t="s">
        <v>5688</v>
      </c>
      <c r="B3494" s="223" t="s">
        <v>8151</v>
      </c>
      <c r="C3494" s="220"/>
      <c r="D3494" s="221"/>
      <c r="E3494" s="221"/>
      <c r="F3494" s="221"/>
    </row>
    <row r="3495" spans="1:6" ht="27.75">
      <c r="A3495" s="225" t="s">
        <v>5689</v>
      </c>
      <c r="B3495" s="223" t="s">
        <v>7242</v>
      </c>
      <c r="C3495" s="220" t="s">
        <v>6583</v>
      </c>
      <c r="D3495" s="221">
        <v>458.61</v>
      </c>
      <c r="E3495" s="221">
        <v>76.46</v>
      </c>
      <c r="F3495" s="221">
        <v>535.07</v>
      </c>
    </row>
    <row r="3496" spans="1:6" ht="15">
      <c r="A3496" s="225" t="s">
        <v>5690</v>
      </c>
      <c r="B3496" s="223" t="s">
        <v>5691</v>
      </c>
      <c r="C3496" s="220" t="s">
        <v>6583</v>
      </c>
      <c r="D3496" s="221">
        <v>164.7</v>
      </c>
      <c r="E3496" s="221">
        <v>7.27</v>
      </c>
      <c r="F3496" s="221">
        <v>171.97</v>
      </c>
    </row>
    <row r="3497" spans="1:6" ht="15">
      <c r="A3497" s="225" t="s">
        <v>5692</v>
      </c>
      <c r="B3497" s="223" t="s">
        <v>5693</v>
      </c>
      <c r="C3497" s="220" t="s">
        <v>6583</v>
      </c>
      <c r="D3497" s="221">
        <v>174.65</v>
      </c>
      <c r="E3497" s="221">
        <v>18.2</v>
      </c>
      <c r="F3497" s="221">
        <v>192.85</v>
      </c>
    </row>
    <row r="3498" spans="1:6" ht="27.75">
      <c r="A3498" s="225" t="s">
        <v>5694</v>
      </c>
      <c r="B3498" s="223" t="s">
        <v>7107</v>
      </c>
      <c r="C3498" s="220" t="s">
        <v>6583</v>
      </c>
      <c r="D3498" s="221">
        <v>9527.96</v>
      </c>
      <c r="E3498" s="221">
        <v>76.46</v>
      </c>
      <c r="F3498" s="221">
        <v>9604.42</v>
      </c>
    </row>
    <row r="3499" spans="1:6" ht="15">
      <c r="A3499" s="225" t="s">
        <v>5695</v>
      </c>
      <c r="B3499" s="223" t="s">
        <v>8152</v>
      </c>
      <c r="C3499" s="220"/>
      <c r="D3499" s="221"/>
      <c r="E3499" s="221"/>
      <c r="F3499" s="221"/>
    </row>
    <row r="3500" spans="1:6" ht="15">
      <c r="A3500" s="225" t="s">
        <v>5696</v>
      </c>
      <c r="B3500" s="223" t="s">
        <v>5697</v>
      </c>
      <c r="C3500" s="220" t="s">
        <v>6583</v>
      </c>
      <c r="D3500" s="221">
        <v>3107.25</v>
      </c>
      <c r="E3500" s="221">
        <v>125.48</v>
      </c>
      <c r="F3500" s="221">
        <v>3232.73</v>
      </c>
    </row>
    <row r="3501" spans="1:6" ht="15">
      <c r="A3501" s="225" t="s">
        <v>5698</v>
      </c>
      <c r="B3501" s="223" t="s">
        <v>5699</v>
      </c>
      <c r="C3501" s="220" t="s">
        <v>6583</v>
      </c>
      <c r="D3501" s="221">
        <v>1060.38</v>
      </c>
      <c r="E3501" s="221">
        <v>125.48</v>
      </c>
      <c r="F3501" s="221">
        <v>1185.86</v>
      </c>
    </row>
    <row r="3502" spans="1:6" ht="15">
      <c r="A3502" s="225" t="s">
        <v>5700</v>
      </c>
      <c r="B3502" s="223" t="s">
        <v>5701</v>
      </c>
      <c r="C3502" s="220" t="s">
        <v>6583</v>
      </c>
      <c r="D3502" s="221">
        <v>1225.53</v>
      </c>
      <c r="E3502" s="221">
        <v>45.49</v>
      </c>
      <c r="F3502" s="221">
        <v>1271.02</v>
      </c>
    </row>
    <row r="3503" spans="1:6" ht="27.75">
      <c r="A3503" s="225" t="s">
        <v>5702</v>
      </c>
      <c r="B3503" s="223" t="s">
        <v>5703</v>
      </c>
      <c r="C3503" s="220" t="s">
        <v>6583</v>
      </c>
      <c r="D3503" s="221">
        <v>1624.3</v>
      </c>
      <c r="E3503" s="221">
        <v>81.88</v>
      </c>
      <c r="F3503" s="221">
        <v>1706.18</v>
      </c>
    </row>
    <row r="3504" spans="1:6" ht="27.75">
      <c r="A3504" s="225" t="s">
        <v>5704</v>
      </c>
      <c r="B3504" s="223" t="s">
        <v>5705</v>
      </c>
      <c r="C3504" s="220" t="s">
        <v>6583</v>
      </c>
      <c r="D3504" s="221">
        <v>2397.75</v>
      </c>
      <c r="E3504" s="221">
        <v>81.88</v>
      </c>
      <c r="F3504" s="221">
        <v>2479.63</v>
      </c>
    </row>
    <row r="3505" spans="1:6" ht="15">
      <c r="A3505" s="225" t="s">
        <v>5706</v>
      </c>
      <c r="B3505" s="223" t="s">
        <v>5707</v>
      </c>
      <c r="C3505" s="220" t="s">
        <v>6583</v>
      </c>
      <c r="D3505" s="221">
        <v>6161.46</v>
      </c>
      <c r="E3505" s="221">
        <v>125.48</v>
      </c>
      <c r="F3505" s="221">
        <v>6286.94</v>
      </c>
    </row>
    <row r="3506" spans="1:6" ht="15">
      <c r="A3506" s="225" t="s">
        <v>5708</v>
      </c>
      <c r="B3506" s="223" t="s">
        <v>5709</v>
      </c>
      <c r="C3506" s="220" t="s">
        <v>6583</v>
      </c>
      <c r="D3506" s="221">
        <v>1176.82</v>
      </c>
      <c r="E3506" s="221">
        <v>125.48</v>
      </c>
      <c r="F3506" s="221">
        <v>1302.3</v>
      </c>
    </row>
    <row r="3507" spans="1:6" ht="15">
      <c r="A3507" s="225" t="s">
        <v>5710</v>
      </c>
      <c r="B3507" s="223" t="s">
        <v>5711</v>
      </c>
      <c r="C3507" s="220" t="s">
        <v>6583</v>
      </c>
      <c r="D3507" s="221">
        <v>1725.07</v>
      </c>
      <c r="E3507" s="221">
        <v>125.48</v>
      </c>
      <c r="F3507" s="221">
        <v>1850.55</v>
      </c>
    </row>
    <row r="3508" spans="1:6" ht="15">
      <c r="A3508" s="225" t="s">
        <v>5712</v>
      </c>
      <c r="B3508" s="223" t="s">
        <v>5713</v>
      </c>
      <c r="C3508" s="220" t="s">
        <v>6583</v>
      </c>
      <c r="D3508" s="221">
        <v>860.2</v>
      </c>
      <c r="E3508" s="221">
        <v>10.92</v>
      </c>
      <c r="F3508" s="221">
        <v>871.12</v>
      </c>
    </row>
    <row r="3509" spans="1:6" ht="15">
      <c r="A3509" s="225" t="s">
        <v>5714</v>
      </c>
      <c r="B3509" s="223" t="s">
        <v>5715</v>
      </c>
      <c r="C3509" s="220" t="s">
        <v>6583</v>
      </c>
      <c r="D3509" s="221">
        <v>2517.62</v>
      </c>
      <c r="E3509" s="221">
        <v>16.01</v>
      </c>
      <c r="F3509" s="221">
        <v>2533.63</v>
      </c>
    </row>
    <row r="3510" spans="1:6" ht="15">
      <c r="A3510" s="225" t="s">
        <v>5716</v>
      </c>
      <c r="B3510" s="223" t="s">
        <v>8153</v>
      </c>
      <c r="C3510" s="220"/>
      <c r="D3510" s="221"/>
      <c r="E3510" s="221"/>
      <c r="F3510" s="221"/>
    </row>
    <row r="3511" spans="1:6" ht="15">
      <c r="A3511" s="225" t="s">
        <v>5717</v>
      </c>
      <c r="B3511" s="223" t="s">
        <v>5718</v>
      </c>
      <c r="C3511" s="220" t="s">
        <v>6583</v>
      </c>
      <c r="D3511" s="221">
        <v>11.81</v>
      </c>
      <c r="E3511" s="221">
        <v>16.37</v>
      </c>
      <c r="F3511" s="221">
        <v>28.18</v>
      </c>
    </row>
    <row r="3512" spans="1:6" ht="15">
      <c r="A3512" s="225" t="s">
        <v>5719</v>
      </c>
      <c r="B3512" s="223" t="s">
        <v>5720</v>
      </c>
      <c r="C3512" s="220" t="s">
        <v>6583</v>
      </c>
      <c r="D3512" s="221">
        <v>39.59</v>
      </c>
      <c r="E3512" s="221">
        <v>16.37</v>
      </c>
      <c r="F3512" s="221">
        <v>55.96</v>
      </c>
    </row>
    <row r="3513" spans="1:6" ht="15">
      <c r="A3513" s="225" t="s">
        <v>5721</v>
      </c>
      <c r="B3513" s="223" t="s">
        <v>8154</v>
      </c>
      <c r="C3513" s="220"/>
      <c r="D3513" s="221"/>
      <c r="E3513" s="221"/>
      <c r="F3513" s="221"/>
    </row>
    <row r="3514" spans="1:6" ht="15">
      <c r="A3514" s="225" t="s">
        <v>5722</v>
      </c>
      <c r="B3514" s="223" t="s">
        <v>6879</v>
      </c>
      <c r="C3514" s="220" t="s">
        <v>6583</v>
      </c>
      <c r="D3514" s="221">
        <v>104.71</v>
      </c>
      <c r="E3514" s="221">
        <v>5.46</v>
      </c>
      <c r="F3514" s="221">
        <v>110.17</v>
      </c>
    </row>
    <row r="3515" spans="1:6" ht="15">
      <c r="A3515" s="225" t="s">
        <v>5723</v>
      </c>
      <c r="B3515" s="223" t="s">
        <v>5724</v>
      </c>
      <c r="C3515" s="220" t="s">
        <v>6583</v>
      </c>
      <c r="D3515" s="221">
        <v>368.76</v>
      </c>
      <c r="E3515" s="221">
        <v>45.49</v>
      </c>
      <c r="F3515" s="221">
        <v>414.25</v>
      </c>
    </row>
    <row r="3516" spans="1:6" ht="27.75">
      <c r="A3516" s="225" t="s">
        <v>5725</v>
      </c>
      <c r="B3516" s="223" t="s">
        <v>5726</v>
      </c>
      <c r="C3516" s="220" t="s">
        <v>6583</v>
      </c>
      <c r="D3516" s="221">
        <v>489.36</v>
      </c>
      <c r="E3516" s="221">
        <v>45.49</v>
      </c>
      <c r="F3516" s="221">
        <v>534.85</v>
      </c>
    </row>
    <row r="3517" spans="1:6" ht="15">
      <c r="A3517" s="225" t="s">
        <v>5727</v>
      </c>
      <c r="B3517" s="223" t="s">
        <v>5728</v>
      </c>
      <c r="C3517" s="220" t="s">
        <v>6583</v>
      </c>
      <c r="D3517" s="221">
        <v>34.81</v>
      </c>
      <c r="E3517" s="221">
        <v>7.64</v>
      </c>
      <c r="F3517" s="221">
        <v>42.45</v>
      </c>
    </row>
    <row r="3518" spans="1:6" ht="15">
      <c r="A3518" s="225" t="s">
        <v>5729</v>
      </c>
      <c r="B3518" s="223" t="s">
        <v>6880</v>
      </c>
      <c r="C3518" s="220" t="s">
        <v>6583</v>
      </c>
      <c r="D3518" s="221">
        <v>758.65</v>
      </c>
      <c r="E3518" s="221">
        <v>25.46</v>
      </c>
      <c r="F3518" s="221">
        <v>784.11</v>
      </c>
    </row>
    <row r="3519" spans="1:6" ht="15">
      <c r="A3519" s="225" t="s">
        <v>5730</v>
      </c>
      <c r="B3519" s="223" t="s">
        <v>6881</v>
      </c>
      <c r="C3519" s="220" t="s">
        <v>6583</v>
      </c>
      <c r="D3519" s="221">
        <v>333.85</v>
      </c>
      <c r="E3519" s="221">
        <v>25.46</v>
      </c>
      <c r="F3519" s="221">
        <v>359.31</v>
      </c>
    </row>
    <row r="3520" spans="1:6" ht="15">
      <c r="A3520" s="225" t="s">
        <v>5731</v>
      </c>
      <c r="B3520" s="223" t="s">
        <v>6882</v>
      </c>
      <c r="C3520" s="220" t="s">
        <v>6583</v>
      </c>
      <c r="D3520" s="221">
        <v>87.23</v>
      </c>
      <c r="E3520" s="221">
        <v>18.2</v>
      </c>
      <c r="F3520" s="221">
        <v>105.43</v>
      </c>
    </row>
    <row r="3521" spans="1:6" ht="15">
      <c r="A3521" s="225" t="s">
        <v>7108</v>
      </c>
      <c r="B3521" s="223" t="s">
        <v>7243</v>
      </c>
      <c r="C3521" s="220" t="s">
        <v>6583</v>
      </c>
      <c r="D3521" s="221">
        <v>4715.52</v>
      </c>
      <c r="E3521" s="221">
        <v>109.17</v>
      </c>
      <c r="F3521" s="221">
        <v>4824.69</v>
      </c>
    </row>
    <row r="3522" spans="1:6" ht="15">
      <c r="A3522" s="225" t="s">
        <v>5732</v>
      </c>
      <c r="B3522" s="223" t="s">
        <v>5733</v>
      </c>
      <c r="C3522" s="220" t="s">
        <v>6583</v>
      </c>
      <c r="D3522" s="221">
        <v>205.83</v>
      </c>
      <c r="E3522" s="221">
        <v>14.56</v>
      </c>
      <c r="F3522" s="221">
        <v>220.39</v>
      </c>
    </row>
    <row r="3523" spans="1:6" ht="15">
      <c r="A3523" s="225" t="s">
        <v>5734</v>
      </c>
      <c r="B3523" s="223" t="s">
        <v>8155</v>
      </c>
      <c r="C3523" s="220" t="s">
        <v>6583</v>
      </c>
      <c r="D3523" s="221">
        <v>463.04</v>
      </c>
      <c r="E3523" s="221">
        <v>43.74</v>
      </c>
      <c r="F3523" s="221">
        <v>506.78</v>
      </c>
    </row>
    <row r="3524" spans="1:6" ht="15">
      <c r="A3524" s="225" t="s">
        <v>5735</v>
      </c>
      <c r="B3524" s="223" t="s">
        <v>5736</v>
      </c>
      <c r="C3524" s="220" t="s">
        <v>6583</v>
      </c>
      <c r="D3524" s="221">
        <v>252.16</v>
      </c>
      <c r="E3524" s="221">
        <v>45.49</v>
      </c>
      <c r="F3524" s="221">
        <v>297.65</v>
      </c>
    </row>
    <row r="3525" spans="1:6" ht="15">
      <c r="A3525" s="225" t="s">
        <v>5737</v>
      </c>
      <c r="B3525" s="223" t="s">
        <v>5738</v>
      </c>
      <c r="C3525" s="220" t="s">
        <v>6583</v>
      </c>
      <c r="D3525" s="221">
        <v>312.85</v>
      </c>
      <c r="E3525" s="221">
        <v>45.49</v>
      </c>
      <c r="F3525" s="221">
        <v>358.34</v>
      </c>
    </row>
    <row r="3526" spans="1:6" ht="15">
      <c r="A3526" s="225" t="s">
        <v>5739</v>
      </c>
      <c r="B3526" s="223" t="s">
        <v>8156</v>
      </c>
      <c r="C3526" s="220"/>
      <c r="D3526" s="221"/>
      <c r="E3526" s="221"/>
      <c r="F3526" s="221"/>
    </row>
    <row r="3527" spans="1:6" ht="15">
      <c r="A3527" s="225" t="s">
        <v>5740</v>
      </c>
      <c r="B3527" s="223" t="s">
        <v>8157</v>
      </c>
      <c r="C3527" s="220"/>
      <c r="D3527" s="221"/>
      <c r="E3527" s="221"/>
      <c r="F3527" s="221"/>
    </row>
    <row r="3528" spans="1:6" ht="15">
      <c r="A3528" s="225" t="s">
        <v>5741</v>
      </c>
      <c r="B3528" s="223" t="s">
        <v>5742</v>
      </c>
      <c r="C3528" s="220" t="s">
        <v>6583</v>
      </c>
      <c r="D3528" s="221">
        <v>6869.77</v>
      </c>
      <c r="E3528" s="221">
        <v>79.95</v>
      </c>
      <c r="F3528" s="221">
        <v>6949.72</v>
      </c>
    </row>
    <row r="3529" spans="1:6" ht="15">
      <c r="A3529" s="225" t="s">
        <v>5743</v>
      </c>
      <c r="B3529" s="223" t="s">
        <v>5744</v>
      </c>
      <c r="C3529" s="220" t="s">
        <v>6583</v>
      </c>
      <c r="D3529" s="221">
        <v>11655.59</v>
      </c>
      <c r="E3529" s="221">
        <v>108.99</v>
      </c>
      <c r="F3529" s="221">
        <v>11764.58</v>
      </c>
    </row>
    <row r="3530" spans="1:6" ht="15">
      <c r="A3530" s="225" t="s">
        <v>7441</v>
      </c>
      <c r="B3530" s="223" t="s">
        <v>7442</v>
      </c>
      <c r="C3530" s="220" t="s">
        <v>6583</v>
      </c>
      <c r="D3530" s="221">
        <v>1262.16</v>
      </c>
      <c r="E3530" s="221">
        <v>43.65</v>
      </c>
      <c r="F3530" s="221">
        <v>1305.81</v>
      </c>
    </row>
    <row r="3531" spans="1:6" ht="15">
      <c r="A3531" s="225" t="s">
        <v>7443</v>
      </c>
      <c r="B3531" s="223" t="s">
        <v>7444</v>
      </c>
      <c r="C3531" s="220" t="s">
        <v>6583</v>
      </c>
      <c r="D3531" s="221">
        <v>1975.28</v>
      </c>
      <c r="E3531" s="221">
        <v>43.65</v>
      </c>
      <c r="F3531" s="221">
        <v>2018.93</v>
      </c>
    </row>
    <row r="3532" spans="1:6" ht="15">
      <c r="A3532" s="225" t="s">
        <v>7445</v>
      </c>
      <c r="B3532" s="223" t="s">
        <v>7446</v>
      </c>
      <c r="C3532" s="220" t="s">
        <v>6583</v>
      </c>
      <c r="D3532" s="221">
        <v>3202.92</v>
      </c>
      <c r="E3532" s="221">
        <v>50.91</v>
      </c>
      <c r="F3532" s="221">
        <v>3253.83</v>
      </c>
    </row>
    <row r="3533" spans="1:6" ht="15">
      <c r="A3533" s="225" t="s">
        <v>7447</v>
      </c>
      <c r="B3533" s="223" t="s">
        <v>7448</v>
      </c>
      <c r="C3533" s="220" t="s">
        <v>6583</v>
      </c>
      <c r="D3533" s="221">
        <v>5559.86</v>
      </c>
      <c r="E3533" s="221">
        <v>65.43</v>
      </c>
      <c r="F3533" s="221">
        <v>5625.29</v>
      </c>
    </row>
    <row r="3534" spans="1:6" ht="27.75">
      <c r="A3534" s="225" t="s">
        <v>5745</v>
      </c>
      <c r="B3534" s="223" t="s">
        <v>5746</v>
      </c>
      <c r="C3534" s="220" t="s">
        <v>6583</v>
      </c>
      <c r="D3534" s="221">
        <v>7824.09</v>
      </c>
      <c r="E3534" s="221">
        <v>58.17</v>
      </c>
      <c r="F3534" s="221">
        <v>7882.26</v>
      </c>
    </row>
    <row r="3535" spans="1:6" ht="27.75">
      <c r="A3535" s="225" t="s">
        <v>5747</v>
      </c>
      <c r="B3535" s="223" t="s">
        <v>5748</v>
      </c>
      <c r="C3535" s="220" t="s">
        <v>6583</v>
      </c>
      <c r="D3535" s="221">
        <v>13873.34</v>
      </c>
      <c r="E3535" s="221">
        <v>79.95</v>
      </c>
      <c r="F3535" s="221">
        <v>13953.29</v>
      </c>
    </row>
    <row r="3536" spans="1:6" ht="15">
      <c r="A3536" s="225" t="s">
        <v>5749</v>
      </c>
      <c r="B3536" s="223" t="s">
        <v>7449</v>
      </c>
      <c r="C3536" s="220" t="s">
        <v>6583</v>
      </c>
      <c r="D3536" s="221">
        <v>913.49</v>
      </c>
      <c r="E3536" s="221">
        <v>50.91</v>
      </c>
      <c r="F3536" s="221">
        <v>964.4</v>
      </c>
    </row>
    <row r="3537" spans="1:6" ht="15">
      <c r="A3537" s="225" t="s">
        <v>6883</v>
      </c>
      <c r="B3537" s="223" t="s">
        <v>7450</v>
      </c>
      <c r="C3537" s="220" t="s">
        <v>6583</v>
      </c>
      <c r="D3537" s="221">
        <v>574.06</v>
      </c>
      <c r="E3537" s="221">
        <v>50.91</v>
      </c>
      <c r="F3537" s="221">
        <v>624.97</v>
      </c>
    </row>
    <row r="3538" spans="1:6" ht="15">
      <c r="A3538" s="225" t="s">
        <v>5750</v>
      </c>
      <c r="B3538" s="223" t="s">
        <v>8158</v>
      </c>
      <c r="C3538" s="220"/>
      <c r="D3538" s="221"/>
      <c r="E3538" s="221"/>
      <c r="F3538" s="221"/>
    </row>
    <row r="3539" spans="1:6" ht="15">
      <c r="A3539" s="225" t="s">
        <v>5751</v>
      </c>
      <c r="B3539" s="223" t="s">
        <v>5752</v>
      </c>
      <c r="C3539" s="220" t="s">
        <v>7553</v>
      </c>
      <c r="D3539" s="221">
        <v>3447.01</v>
      </c>
      <c r="E3539" s="221">
        <v>50.91</v>
      </c>
      <c r="F3539" s="221">
        <v>3497.92</v>
      </c>
    </row>
    <row r="3540" spans="1:6" ht="15">
      <c r="A3540" s="225" t="s">
        <v>5753</v>
      </c>
      <c r="B3540" s="223" t="s">
        <v>5754</v>
      </c>
      <c r="C3540" s="220" t="s">
        <v>7553</v>
      </c>
      <c r="D3540" s="221">
        <v>6063.41</v>
      </c>
      <c r="E3540" s="221">
        <v>50.91</v>
      </c>
      <c r="F3540" s="221">
        <v>6114.32</v>
      </c>
    </row>
    <row r="3541" spans="1:6" ht="15">
      <c r="A3541" s="225" t="s">
        <v>5755</v>
      </c>
      <c r="B3541" s="223" t="s">
        <v>5756</v>
      </c>
      <c r="C3541" s="220" t="s">
        <v>7553</v>
      </c>
      <c r="D3541" s="221">
        <v>8827.99</v>
      </c>
      <c r="E3541" s="221">
        <v>50.91</v>
      </c>
      <c r="F3541" s="221">
        <v>8878.9</v>
      </c>
    </row>
    <row r="3542" spans="1:6" ht="15">
      <c r="A3542" s="225" t="s">
        <v>5757</v>
      </c>
      <c r="B3542" s="223" t="s">
        <v>5758</v>
      </c>
      <c r="C3542" s="220" t="s">
        <v>7553</v>
      </c>
      <c r="D3542" s="221">
        <v>15620.89</v>
      </c>
      <c r="E3542" s="221">
        <v>50.91</v>
      </c>
      <c r="F3542" s="221">
        <v>15671.8</v>
      </c>
    </row>
    <row r="3543" spans="1:6" ht="15">
      <c r="A3543" s="225" t="s">
        <v>5759</v>
      </c>
      <c r="B3543" s="223" t="s">
        <v>8159</v>
      </c>
      <c r="C3543" s="220"/>
      <c r="D3543" s="221"/>
      <c r="E3543" s="221"/>
      <c r="F3543" s="221"/>
    </row>
    <row r="3544" spans="1:6" ht="27.75">
      <c r="A3544" s="225" t="s">
        <v>6884</v>
      </c>
      <c r="B3544" s="223" t="s">
        <v>6885</v>
      </c>
      <c r="C3544" s="220" t="s">
        <v>7546</v>
      </c>
      <c r="D3544" s="221">
        <v>15504.62</v>
      </c>
      <c r="E3544" s="221">
        <v>2699.08</v>
      </c>
      <c r="F3544" s="221">
        <v>18203.7</v>
      </c>
    </row>
    <row r="3545" spans="1:6" ht="27.75">
      <c r="A3545" s="225" t="s">
        <v>6886</v>
      </c>
      <c r="B3545" s="223" t="s">
        <v>6887</v>
      </c>
      <c r="C3545" s="220" t="s">
        <v>7546</v>
      </c>
      <c r="D3545" s="221">
        <v>30897.67</v>
      </c>
      <c r="E3545" s="221">
        <v>5753.32</v>
      </c>
      <c r="F3545" s="221">
        <v>36650.99</v>
      </c>
    </row>
    <row r="3546" spans="1:6" ht="15">
      <c r="A3546" s="225" t="s">
        <v>5760</v>
      </c>
      <c r="B3546" s="223" t="s">
        <v>8160</v>
      </c>
      <c r="C3546" s="220"/>
      <c r="D3546" s="221"/>
      <c r="E3546" s="221"/>
      <c r="F3546" s="221"/>
    </row>
    <row r="3547" spans="1:6" ht="15">
      <c r="A3547" s="225" t="s">
        <v>5761</v>
      </c>
      <c r="B3547" s="223" t="s">
        <v>5762</v>
      </c>
      <c r="C3547" s="220" t="s">
        <v>6583</v>
      </c>
      <c r="D3547" s="221">
        <v>81.17</v>
      </c>
      <c r="E3547" s="221">
        <v>10.92</v>
      </c>
      <c r="F3547" s="221">
        <v>92.09</v>
      </c>
    </row>
    <row r="3548" spans="1:6" ht="15">
      <c r="A3548" s="225" t="s">
        <v>5763</v>
      </c>
      <c r="B3548" s="223" t="s">
        <v>5764</v>
      </c>
      <c r="C3548" s="220" t="s">
        <v>6583</v>
      </c>
      <c r="D3548" s="221">
        <v>102.98</v>
      </c>
      <c r="E3548" s="221">
        <v>14.56</v>
      </c>
      <c r="F3548" s="221">
        <v>117.54</v>
      </c>
    </row>
    <row r="3549" spans="1:6" ht="15">
      <c r="A3549" s="225" t="s">
        <v>5765</v>
      </c>
      <c r="B3549" s="223" t="s">
        <v>5766</v>
      </c>
      <c r="C3549" s="220" t="s">
        <v>6583</v>
      </c>
      <c r="D3549" s="221">
        <v>238.74</v>
      </c>
      <c r="E3549" s="221">
        <v>16.37</v>
      </c>
      <c r="F3549" s="221">
        <v>255.11</v>
      </c>
    </row>
    <row r="3550" spans="1:6" ht="15">
      <c r="A3550" s="225" t="s">
        <v>5767</v>
      </c>
      <c r="B3550" s="223" t="s">
        <v>5768</v>
      </c>
      <c r="C3550" s="220" t="s">
        <v>6583</v>
      </c>
      <c r="D3550" s="221">
        <v>227.34</v>
      </c>
      <c r="E3550" s="221">
        <v>16.37</v>
      </c>
      <c r="F3550" s="221">
        <v>243.71</v>
      </c>
    </row>
    <row r="3551" spans="1:6" ht="15">
      <c r="A3551" s="225" t="s">
        <v>5769</v>
      </c>
      <c r="B3551" s="223" t="s">
        <v>5770</v>
      </c>
      <c r="C3551" s="220" t="s">
        <v>6583</v>
      </c>
      <c r="D3551" s="221">
        <v>305.95</v>
      </c>
      <c r="E3551" s="221">
        <v>21.83</v>
      </c>
      <c r="F3551" s="221">
        <v>327.78</v>
      </c>
    </row>
    <row r="3552" spans="1:6" ht="15">
      <c r="A3552" s="225" t="s">
        <v>5771</v>
      </c>
      <c r="B3552" s="223" t="s">
        <v>5772</v>
      </c>
      <c r="C3552" s="220" t="s">
        <v>6583</v>
      </c>
      <c r="D3552" s="221">
        <v>1233.4</v>
      </c>
      <c r="E3552" s="221">
        <v>16.37</v>
      </c>
      <c r="F3552" s="221">
        <v>1249.77</v>
      </c>
    </row>
    <row r="3553" spans="1:6" ht="15">
      <c r="A3553" s="225" t="s">
        <v>5773</v>
      </c>
      <c r="B3553" s="223" t="s">
        <v>5774</v>
      </c>
      <c r="C3553" s="220" t="s">
        <v>6583</v>
      </c>
      <c r="D3553" s="221">
        <v>1733.91</v>
      </c>
      <c r="E3553" s="221">
        <v>72.78</v>
      </c>
      <c r="F3553" s="221">
        <v>1806.69</v>
      </c>
    </row>
    <row r="3554" spans="1:6" ht="15">
      <c r="A3554" s="225" t="s">
        <v>5775</v>
      </c>
      <c r="B3554" s="223" t="s">
        <v>8161</v>
      </c>
      <c r="C3554" s="220"/>
      <c r="D3554" s="221"/>
      <c r="E3554" s="221"/>
      <c r="F3554" s="221"/>
    </row>
    <row r="3555" spans="1:6" ht="15">
      <c r="A3555" s="225" t="s">
        <v>5776</v>
      </c>
      <c r="B3555" s="223" t="s">
        <v>5777</v>
      </c>
      <c r="C3555" s="220" t="s">
        <v>6583</v>
      </c>
      <c r="D3555" s="221"/>
      <c r="E3555" s="221">
        <v>43.56</v>
      </c>
      <c r="F3555" s="221">
        <v>43.56</v>
      </c>
    </row>
    <row r="3556" spans="1:6" ht="15">
      <c r="A3556" s="225" t="s">
        <v>5778</v>
      </c>
      <c r="B3556" s="223" t="s">
        <v>5779</v>
      </c>
      <c r="C3556" s="220" t="s">
        <v>6583</v>
      </c>
      <c r="D3556" s="221"/>
      <c r="E3556" s="221">
        <v>116.16</v>
      </c>
      <c r="F3556" s="221">
        <v>116.16</v>
      </c>
    </row>
    <row r="3557" spans="1:6" ht="15">
      <c r="A3557" s="225" t="s">
        <v>5780</v>
      </c>
      <c r="B3557" s="223" t="s">
        <v>5781</v>
      </c>
      <c r="C3557" s="220" t="s">
        <v>6583</v>
      </c>
      <c r="D3557" s="221"/>
      <c r="E3557" s="221">
        <v>261.36</v>
      </c>
      <c r="F3557" s="221">
        <v>261.36</v>
      </c>
    </row>
    <row r="3558" spans="1:6" ht="15">
      <c r="A3558" s="225" t="s">
        <v>5782</v>
      </c>
      <c r="B3558" s="223" t="s">
        <v>8162</v>
      </c>
      <c r="C3558" s="220"/>
      <c r="D3558" s="221"/>
      <c r="E3558" s="221"/>
      <c r="F3558" s="221"/>
    </row>
    <row r="3559" spans="1:6" ht="15">
      <c r="A3559" s="225" t="s">
        <v>5783</v>
      </c>
      <c r="B3559" s="223" t="s">
        <v>8163</v>
      </c>
      <c r="C3559" s="220"/>
      <c r="D3559" s="221"/>
      <c r="E3559" s="221"/>
      <c r="F3559" s="221"/>
    </row>
    <row r="3560" spans="1:6" ht="15">
      <c r="A3560" s="225" t="s">
        <v>5784</v>
      </c>
      <c r="B3560" s="223" t="s">
        <v>5785</v>
      </c>
      <c r="C3560" s="220" t="s">
        <v>6583</v>
      </c>
      <c r="D3560" s="221">
        <v>37</v>
      </c>
      <c r="E3560" s="221">
        <v>36.39</v>
      </c>
      <c r="F3560" s="221">
        <v>73.39</v>
      </c>
    </row>
    <row r="3561" spans="1:6" ht="15">
      <c r="A3561" s="225" t="s">
        <v>5786</v>
      </c>
      <c r="B3561" s="223" t="s">
        <v>5787</v>
      </c>
      <c r="C3561" s="220" t="s">
        <v>6583</v>
      </c>
      <c r="D3561" s="221">
        <v>50.65</v>
      </c>
      <c r="E3561" s="221">
        <v>36.39</v>
      </c>
      <c r="F3561" s="221">
        <v>87.04</v>
      </c>
    </row>
    <row r="3562" spans="1:6" ht="15">
      <c r="A3562" s="225" t="s">
        <v>5788</v>
      </c>
      <c r="B3562" s="223" t="s">
        <v>5789</v>
      </c>
      <c r="C3562" s="220" t="s">
        <v>6583</v>
      </c>
      <c r="D3562" s="221">
        <v>60.85</v>
      </c>
      <c r="E3562" s="221">
        <v>36.39</v>
      </c>
      <c r="F3562" s="221">
        <v>97.24</v>
      </c>
    </row>
    <row r="3563" spans="1:6" ht="15">
      <c r="A3563" s="225" t="s">
        <v>5790</v>
      </c>
      <c r="B3563" s="223" t="s">
        <v>5791</v>
      </c>
      <c r="C3563" s="220" t="s">
        <v>6583</v>
      </c>
      <c r="D3563" s="221">
        <v>70.4</v>
      </c>
      <c r="E3563" s="221">
        <v>36.39</v>
      </c>
      <c r="F3563" s="221">
        <v>106.79</v>
      </c>
    </row>
    <row r="3564" spans="1:6" ht="15">
      <c r="A3564" s="225" t="s">
        <v>5792</v>
      </c>
      <c r="B3564" s="223" t="s">
        <v>5793</v>
      </c>
      <c r="C3564" s="220" t="s">
        <v>6583</v>
      </c>
      <c r="D3564" s="221">
        <v>86.69</v>
      </c>
      <c r="E3564" s="221">
        <v>36.39</v>
      </c>
      <c r="F3564" s="221">
        <v>123.08</v>
      </c>
    </row>
    <row r="3565" spans="1:6" ht="15">
      <c r="A3565" s="225" t="s">
        <v>5794</v>
      </c>
      <c r="B3565" s="223" t="s">
        <v>5795</v>
      </c>
      <c r="C3565" s="220" t="s">
        <v>6583</v>
      </c>
      <c r="D3565" s="221">
        <v>111.66</v>
      </c>
      <c r="E3565" s="221">
        <v>36.39</v>
      </c>
      <c r="F3565" s="221">
        <v>148.05</v>
      </c>
    </row>
    <row r="3566" spans="1:6" ht="15">
      <c r="A3566" s="225" t="s">
        <v>5796</v>
      </c>
      <c r="B3566" s="223" t="s">
        <v>8164</v>
      </c>
      <c r="C3566" s="220"/>
      <c r="D3566" s="221"/>
      <c r="E3566" s="221"/>
      <c r="F3566" s="221"/>
    </row>
    <row r="3567" spans="1:6" ht="15">
      <c r="A3567" s="225" t="s">
        <v>5797</v>
      </c>
      <c r="B3567" s="223" t="s">
        <v>7109</v>
      </c>
      <c r="C3567" s="220" t="s">
        <v>6583</v>
      </c>
      <c r="D3567" s="221">
        <v>96.54</v>
      </c>
      <c r="E3567" s="221">
        <v>161.32</v>
      </c>
      <c r="F3567" s="221">
        <v>257.86</v>
      </c>
    </row>
    <row r="3568" spans="1:6" ht="15">
      <c r="A3568" s="225" t="s">
        <v>8165</v>
      </c>
      <c r="B3568" s="223" t="s">
        <v>8166</v>
      </c>
      <c r="C3568" s="220" t="s">
        <v>6583</v>
      </c>
      <c r="D3568" s="221">
        <v>66.8</v>
      </c>
      <c r="E3568" s="221">
        <v>39.91</v>
      </c>
      <c r="F3568" s="221">
        <v>106.71</v>
      </c>
    </row>
    <row r="3569" spans="1:6" ht="15">
      <c r="A3569" s="225" t="s">
        <v>5798</v>
      </c>
      <c r="B3569" s="223" t="s">
        <v>5799</v>
      </c>
      <c r="C3569" s="220" t="s">
        <v>6583</v>
      </c>
      <c r="D3569" s="221">
        <v>451.29</v>
      </c>
      <c r="E3569" s="221">
        <v>36.39</v>
      </c>
      <c r="F3569" s="221">
        <v>487.68</v>
      </c>
    </row>
    <row r="3570" spans="1:6" ht="15">
      <c r="A3570" s="225" t="s">
        <v>5800</v>
      </c>
      <c r="B3570" s="223" t="s">
        <v>8167</v>
      </c>
      <c r="C3570" s="220"/>
      <c r="D3570" s="221"/>
      <c r="E3570" s="221"/>
      <c r="F3570" s="221"/>
    </row>
    <row r="3571" spans="1:6" ht="15">
      <c r="A3571" s="225" t="s">
        <v>5801</v>
      </c>
      <c r="B3571" s="223" t="s">
        <v>5802</v>
      </c>
      <c r="C3571" s="220" t="s">
        <v>6583</v>
      </c>
      <c r="D3571" s="221">
        <v>33.55</v>
      </c>
      <c r="E3571" s="221">
        <v>36.39</v>
      </c>
      <c r="F3571" s="221">
        <v>69.94</v>
      </c>
    </row>
    <row r="3572" spans="1:6" ht="15">
      <c r="A3572" s="225" t="s">
        <v>5803</v>
      </c>
      <c r="B3572" s="223" t="s">
        <v>8168</v>
      </c>
      <c r="C3572" s="220"/>
      <c r="D3572" s="221"/>
      <c r="E3572" s="221"/>
      <c r="F3572" s="221"/>
    </row>
    <row r="3573" spans="1:6" ht="15">
      <c r="A3573" s="225" t="s">
        <v>5804</v>
      </c>
      <c r="B3573" s="223" t="s">
        <v>5805</v>
      </c>
      <c r="C3573" s="220" t="s">
        <v>6583</v>
      </c>
      <c r="D3573" s="221">
        <v>129.36</v>
      </c>
      <c r="E3573" s="221">
        <v>43.66</v>
      </c>
      <c r="F3573" s="221">
        <v>173.02</v>
      </c>
    </row>
    <row r="3574" spans="1:6" ht="15">
      <c r="A3574" s="225" t="s">
        <v>5806</v>
      </c>
      <c r="B3574" s="223" t="s">
        <v>5807</v>
      </c>
      <c r="C3574" s="220" t="s">
        <v>6583</v>
      </c>
      <c r="D3574" s="221">
        <v>349.73</v>
      </c>
      <c r="E3574" s="221">
        <v>54.59</v>
      </c>
      <c r="F3574" s="221">
        <v>404.32</v>
      </c>
    </row>
    <row r="3575" spans="1:6" ht="15">
      <c r="A3575" s="225" t="s">
        <v>5808</v>
      </c>
      <c r="B3575" s="223" t="s">
        <v>8169</v>
      </c>
      <c r="C3575" s="220"/>
      <c r="D3575" s="221"/>
      <c r="E3575" s="221"/>
      <c r="F3575" s="221"/>
    </row>
    <row r="3576" spans="1:6" ht="15">
      <c r="A3576" s="225" t="s">
        <v>5809</v>
      </c>
      <c r="B3576" s="223" t="s">
        <v>6888</v>
      </c>
      <c r="C3576" s="220" t="s">
        <v>6583</v>
      </c>
      <c r="D3576" s="221">
        <v>13.64</v>
      </c>
      <c r="E3576" s="221">
        <v>2.18</v>
      </c>
      <c r="F3576" s="221">
        <v>15.82</v>
      </c>
    </row>
    <row r="3577" spans="1:6" ht="15">
      <c r="A3577" s="225" t="s">
        <v>5810</v>
      </c>
      <c r="B3577" s="223" t="s">
        <v>5811</v>
      </c>
      <c r="C3577" s="220" t="s">
        <v>7543</v>
      </c>
      <c r="D3577" s="221">
        <v>1288.54</v>
      </c>
      <c r="E3577" s="221">
        <v>23.34</v>
      </c>
      <c r="F3577" s="221">
        <v>1311.88</v>
      </c>
    </row>
    <row r="3578" spans="1:6" ht="15">
      <c r="A3578" s="225" t="s">
        <v>5812</v>
      </c>
      <c r="B3578" s="223" t="s">
        <v>6889</v>
      </c>
      <c r="C3578" s="220" t="s">
        <v>6583</v>
      </c>
      <c r="D3578" s="221">
        <v>8.68</v>
      </c>
      <c r="E3578" s="221">
        <v>2.18</v>
      </c>
      <c r="F3578" s="221">
        <v>10.86</v>
      </c>
    </row>
    <row r="3579" spans="1:6" ht="15">
      <c r="A3579" s="225" t="s">
        <v>7451</v>
      </c>
      <c r="B3579" s="223" t="s">
        <v>7452</v>
      </c>
      <c r="C3579" s="220" t="s">
        <v>6583</v>
      </c>
      <c r="D3579" s="221">
        <v>335.93</v>
      </c>
      <c r="E3579" s="221">
        <v>18.68</v>
      </c>
      <c r="F3579" s="221">
        <v>354.61</v>
      </c>
    </row>
    <row r="3580" spans="1:6" ht="15">
      <c r="A3580" s="225" t="s">
        <v>5813</v>
      </c>
      <c r="B3580" s="223" t="s">
        <v>6890</v>
      </c>
      <c r="C3580" s="220" t="s">
        <v>6583</v>
      </c>
      <c r="D3580" s="221">
        <v>36.6</v>
      </c>
      <c r="E3580" s="221">
        <v>2.18</v>
      </c>
      <c r="F3580" s="221">
        <v>38.78</v>
      </c>
    </row>
    <row r="3581" spans="1:6" ht="15">
      <c r="A3581" s="225" t="s">
        <v>5814</v>
      </c>
      <c r="B3581" s="223" t="s">
        <v>6891</v>
      </c>
      <c r="C3581" s="220" t="s">
        <v>6583</v>
      </c>
      <c r="D3581" s="221">
        <v>10.14</v>
      </c>
      <c r="E3581" s="221">
        <v>2.18</v>
      </c>
      <c r="F3581" s="221">
        <v>12.32</v>
      </c>
    </row>
    <row r="3582" spans="1:6" ht="15">
      <c r="A3582" s="225" t="s">
        <v>5815</v>
      </c>
      <c r="B3582" s="223" t="s">
        <v>5816</v>
      </c>
      <c r="C3582" s="220" t="s">
        <v>7543</v>
      </c>
      <c r="D3582" s="221">
        <v>1218.77</v>
      </c>
      <c r="E3582" s="221">
        <v>23.34</v>
      </c>
      <c r="F3582" s="221">
        <v>1242.11</v>
      </c>
    </row>
    <row r="3583" spans="1:6" ht="15">
      <c r="A3583" s="225" t="s">
        <v>5817</v>
      </c>
      <c r="B3583" s="223" t="s">
        <v>5818</v>
      </c>
      <c r="C3583" s="220" t="s">
        <v>7543</v>
      </c>
      <c r="D3583" s="221">
        <v>1221.81</v>
      </c>
      <c r="E3583" s="221">
        <v>23.34</v>
      </c>
      <c r="F3583" s="221">
        <v>1245.15</v>
      </c>
    </row>
    <row r="3584" spans="1:6" ht="15">
      <c r="A3584" s="225" t="s">
        <v>5819</v>
      </c>
      <c r="B3584" s="223" t="s">
        <v>5820</v>
      </c>
      <c r="C3584" s="220" t="s">
        <v>6583</v>
      </c>
      <c r="D3584" s="221">
        <v>74.85</v>
      </c>
      <c r="E3584" s="221">
        <v>11.67</v>
      </c>
      <c r="F3584" s="221">
        <v>86.52</v>
      </c>
    </row>
    <row r="3585" spans="1:6" ht="15">
      <c r="A3585" s="225" t="s">
        <v>5821</v>
      </c>
      <c r="B3585" s="223" t="s">
        <v>6892</v>
      </c>
      <c r="C3585" s="220" t="s">
        <v>6583</v>
      </c>
      <c r="D3585" s="221">
        <v>4197.25</v>
      </c>
      <c r="E3585" s="221">
        <v>43.66</v>
      </c>
      <c r="F3585" s="221">
        <v>4240.91</v>
      </c>
    </row>
    <row r="3586" spans="1:6" ht="15">
      <c r="A3586" s="225" t="s">
        <v>5822</v>
      </c>
      <c r="B3586" s="223" t="s">
        <v>6893</v>
      </c>
      <c r="C3586" s="220" t="s">
        <v>6583</v>
      </c>
      <c r="D3586" s="221">
        <v>5453.02</v>
      </c>
      <c r="E3586" s="221">
        <v>43.66</v>
      </c>
      <c r="F3586" s="221">
        <v>5496.68</v>
      </c>
    </row>
    <row r="3587" spans="1:6" ht="15">
      <c r="A3587" s="225" t="s">
        <v>5823</v>
      </c>
      <c r="B3587" s="223" t="s">
        <v>6894</v>
      </c>
      <c r="C3587" s="220" t="s">
        <v>6583</v>
      </c>
      <c r="D3587" s="221">
        <v>388.24</v>
      </c>
      <c r="E3587" s="221">
        <v>48.24</v>
      </c>
      <c r="F3587" s="221">
        <v>436.48</v>
      </c>
    </row>
    <row r="3588" spans="1:6" ht="15">
      <c r="A3588" s="225" t="s">
        <v>5824</v>
      </c>
      <c r="B3588" s="223" t="s">
        <v>6895</v>
      </c>
      <c r="C3588" s="220" t="s">
        <v>6583</v>
      </c>
      <c r="D3588" s="221">
        <v>410.54</v>
      </c>
      <c r="E3588" s="221">
        <v>48.24</v>
      </c>
      <c r="F3588" s="221">
        <v>458.78</v>
      </c>
    </row>
    <row r="3589" spans="1:6" ht="15">
      <c r="A3589" s="225" t="s">
        <v>5825</v>
      </c>
      <c r="B3589" s="223" t="s">
        <v>6896</v>
      </c>
      <c r="C3589" s="220" t="s">
        <v>6583</v>
      </c>
      <c r="D3589" s="221">
        <v>369.23</v>
      </c>
      <c r="E3589" s="221">
        <v>48.24</v>
      </c>
      <c r="F3589" s="221">
        <v>417.47</v>
      </c>
    </row>
    <row r="3590" spans="1:6" ht="15">
      <c r="A3590" s="225" t="s">
        <v>5826</v>
      </c>
      <c r="B3590" s="223" t="s">
        <v>6897</v>
      </c>
      <c r="C3590" s="220" t="s">
        <v>6583</v>
      </c>
      <c r="D3590" s="221">
        <v>166.72</v>
      </c>
      <c r="E3590" s="221">
        <v>48.24</v>
      </c>
      <c r="F3590" s="221">
        <v>214.96</v>
      </c>
    </row>
    <row r="3591" spans="1:6" ht="15">
      <c r="A3591" s="225" t="s">
        <v>5827</v>
      </c>
      <c r="B3591" s="223" t="s">
        <v>6898</v>
      </c>
      <c r="C3591" s="220" t="s">
        <v>6583</v>
      </c>
      <c r="D3591" s="221">
        <v>212.86</v>
      </c>
      <c r="E3591" s="221">
        <v>48.24</v>
      </c>
      <c r="F3591" s="221">
        <v>261.1</v>
      </c>
    </row>
    <row r="3592" spans="1:6" ht="15">
      <c r="A3592" s="225" t="s">
        <v>5828</v>
      </c>
      <c r="B3592" s="223" t="s">
        <v>6899</v>
      </c>
      <c r="C3592" s="220" t="s">
        <v>6583</v>
      </c>
      <c r="D3592" s="221">
        <v>307.31</v>
      </c>
      <c r="E3592" s="221">
        <v>48.24</v>
      </c>
      <c r="F3592" s="221">
        <v>355.55</v>
      </c>
    </row>
    <row r="3593" spans="1:6" ht="15">
      <c r="A3593" s="225" t="s">
        <v>5829</v>
      </c>
      <c r="B3593" s="223" t="s">
        <v>6900</v>
      </c>
      <c r="C3593" s="220" t="s">
        <v>6583</v>
      </c>
      <c r="D3593" s="221">
        <v>391.85</v>
      </c>
      <c r="E3593" s="221">
        <v>48.24</v>
      </c>
      <c r="F3593" s="221">
        <v>440.09</v>
      </c>
    </row>
    <row r="3594" spans="1:6" ht="15">
      <c r="A3594" s="225" t="s">
        <v>5830</v>
      </c>
      <c r="B3594" s="223" t="s">
        <v>5831</v>
      </c>
      <c r="C3594" s="220" t="s">
        <v>6583</v>
      </c>
      <c r="D3594" s="221">
        <v>299.31</v>
      </c>
      <c r="E3594" s="221">
        <v>48.24</v>
      </c>
      <c r="F3594" s="221">
        <v>347.55</v>
      </c>
    </row>
    <row r="3595" spans="1:6" ht="15">
      <c r="A3595" s="225" t="s">
        <v>8170</v>
      </c>
      <c r="B3595" s="223" t="s">
        <v>8171</v>
      </c>
      <c r="C3595" s="220" t="s">
        <v>6583</v>
      </c>
      <c r="D3595" s="221">
        <v>1433.59</v>
      </c>
      <c r="E3595" s="221">
        <v>48.24</v>
      </c>
      <c r="F3595" s="221">
        <v>1481.83</v>
      </c>
    </row>
    <row r="3596" spans="1:6" ht="15">
      <c r="A3596" s="225" t="s">
        <v>5832</v>
      </c>
      <c r="B3596" s="223" t="s">
        <v>6901</v>
      </c>
      <c r="C3596" s="220" t="s">
        <v>7546</v>
      </c>
      <c r="D3596" s="221">
        <v>947.97</v>
      </c>
      <c r="E3596" s="221">
        <v>15.11</v>
      </c>
      <c r="F3596" s="221">
        <v>963.08</v>
      </c>
    </row>
    <row r="3597" spans="1:6" ht="15">
      <c r="A3597" s="225" t="s">
        <v>5833</v>
      </c>
      <c r="B3597" s="223" t="s">
        <v>6902</v>
      </c>
      <c r="C3597" s="220" t="s">
        <v>7546</v>
      </c>
      <c r="D3597" s="221">
        <v>1370.63</v>
      </c>
      <c r="E3597" s="221">
        <v>19.94</v>
      </c>
      <c r="F3597" s="221">
        <v>1390.57</v>
      </c>
    </row>
    <row r="3598" spans="1:6" ht="15">
      <c r="A3598" s="225" t="s">
        <v>5834</v>
      </c>
      <c r="B3598" s="223" t="s">
        <v>8172</v>
      </c>
      <c r="C3598" s="220"/>
      <c r="D3598" s="221"/>
      <c r="E3598" s="221"/>
      <c r="F3598" s="221"/>
    </row>
    <row r="3599" spans="1:6" ht="15">
      <c r="A3599" s="225" t="s">
        <v>5835</v>
      </c>
      <c r="B3599" s="223" t="s">
        <v>7110</v>
      </c>
      <c r="C3599" s="220" t="s">
        <v>6583</v>
      </c>
      <c r="D3599" s="221">
        <v>424.54</v>
      </c>
      <c r="E3599" s="221">
        <v>36.39</v>
      </c>
      <c r="F3599" s="221">
        <v>460.93</v>
      </c>
    </row>
    <row r="3600" spans="1:6" ht="15">
      <c r="A3600" s="225" t="s">
        <v>5836</v>
      </c>
      <c r="B3600" s="223" t="s">
        <v>8173</v>
      </c>
      <c r="C3600" s="220"/>
      <c r="D3600" s="221"/>
      <c r="E3600" s="221"/>
      <c r="F3600" s="221"/>
    </row>
    <row r="3601" spans="1:6" ht="15">
      <c r="A3601" s="225" t="s">
        <v>5837</v>
      </c>
      <c r="B3601" s="223" t="s">
        <v>6903</v>
      </c>
      <c r="C3601" s="220" t="s">
        <v>7546</v>
      </c>
      <c r="D3601" s="221">
        <v>381.17</v>
      </c>
      <c r="E3601" s="221">
        <v>8.04</v>
      </c>
      <c r="F3601" s="221">
        <v>389.21</v>
      </c>
    </row>
    <row r="3602" spans="1:6" ht="15">
      <c r="A3602" s="225" t="s">
        <v>5838</v>
      </c>
      <c r="B3602" s="223" t="s">
        <v>7244</v>
      </c>
      <c r="C3602" s="220" t="s">
        <v>7546</v>
      </c>
      <c r="D3602" s="221">
        <v>257.62</v>
      </c>
      <c r="E3602" s="221">
        <v>8.04</v>
      </c>
      <c r="F3602" s="221">
        <v>265.66</v>
      </c>
    </row>
    <row r="3603" spans="1:6" ht="15">
      <c r="A3603" s="225" t="s">
        <v>6904</v>
      </c>
      <c r="B3603" s="223" t="s">
        <v>7453</v>
      </c>
      <c r="C3603" s="220" t="s">
        <v>7546</v>
      </c>
      <c r="D3603" s="221">
        <v>281.83</v>
      </c>
      <c r="E3603" s="221">
        <v>8.04</v>
      </c>
      <c r="F3603" s="221">
        <v>289.87</v>
      </c>
    </row>
    <row r="3604" spans="1:6" ht="15">
      <c r="A3604" s="225" t="s">
        <v>5839</v>
      </c>
      <c r="B3604" s="223" t="s">
        <v>8174</v>
      </c>
      <c r="C3604" s="220"/>
      <c r="D3604" s="221"/>
      <c r="E3604" s="221"/>
      <c r="F3604" s="221"/>
    </row>
    <row r="3605" spans="1:6" ht="15">
      <c r="A3605" s="225" t="s">
        <v>5840</v>
      </c>
      <c r="B3605" s="223" t="s">
        <v>5841</v>
      </c>
      <c r="C3605" s="220" t="s">
        <v>6583</v>
      </c>
      <c r="D3605" s="221">
        <v>1715.21</v>
      </c>
      <c r="E3605" s="221">
        <v>1152.33</v>
      </c>
      <c r="F3605" s="221">
        <v>2867.54</v>
      </c>
    </row>
    <row r="3606" spans="1:6" ht="15">
      <c r="A3606" s="225" t="s">
        <v>5842</v>
      </c>
      <c r="B3606" s="223" t="s">
        <v>5843</v>
      </c>
      <c r="C3606" s="220" t="s">
        <v>6583</v>
      </c>
      <c r="D3606" s="221">
        <v>2902.25</v>
      </c>
      <c r="E3606" s="221">
        <v>1790.94</v>
      </c>
      <c r="F3606" s="221">
        <v>4693.19</v>
      </c>
    </row>
    <row r="3607" spans="1:6" ht="15">
      <c r="A3607" s="225" t="s">
        <v>5844</v>
      </c>
      <c r="B3607" s="223" t="s">
        <v>5845</v>
      </c>
      <c r="C3607" s="220" t="s">
        <v>6583</v>
      </c>
      <c r="D3607" s="221">
        <v>4046.68</v>
      </c>
      <c r="E3607" s="221">
        <v>2424.92</v>
      </c>
      <c r="F3607" s="221">
        <v>6471.6</v>
      </c>
    </row>
    <row r="3608" spans="1:6" ht="15">
      <c r="A3608" s="225" t="s">
        <v>5846</v>
      </c>
      <c r="B3608" s="223" t="s">
        <v>5847</v>
      </c>
      <c r="C3608" s="220" t="s">
        <v>6583</v>
      </c>
      <c r="D3608" s="221">
        <v>1138.57</v>
      </c>
      <c r="E3608" s="221">
        <v>1136.77</v>
      </c>
      <c r="F3608" s="221">
        <v>2275.34</v>
      </c>
    </row>
    <row r="3609" spans="1:6" ht="15">
      <c r="A3609" s="225" t="s">
        <v>5848</v>
      </c>
      <c r="B3609" s="223" t="s">
        <v>5849</v>
      </c>
      <c r="C3609" s="220" t="s">
        <v>6583</v>
      </c>
      <c r="D3609" s="221">
        <v>3319.14</v>
      </c>
      <c r="E3609" s="221">
        <v>1948.94</v>
      </c>
      <c r="F3609" s="221">
        <v>5268.08</v>
      </c>
    </row>
    <row r="3610" spans="1:6" ht="15">
      <c r="A3610" s="225" t="s">
        <v>5850</v>
      </c>
      <c r="B3610" s="223" t="s">
        <v>6905</v>
      </c>
      <c r="C3610" s="220" t="s">
        <v>7546</v>
      </c>
      <c r="D3610" s="221">
        <v>251.45</v>
      </c>
      <c r="E3610" s="221">
        <v>283.13</v>
      </c>
      <c r="F3610" s="221">
        <v>534.58</v>
      </c>
    </row>
    <row r="3611" spans="1:6" ht="15">
      <c r="A3611" s="225" t="s">
        <v>5851</v>
      </c>
      <c r="B3611" s="223" t="s">
        <v>5852</v>
      </c>
      <c r="C3611" s="220" t="s">
        <v>6583</v>
      </c>
      <c r="D3611" s="221">
        <v>2012.16</v>
      </c>
      <c r="E3611" s="221">
        <v>1805.47</v>
      </c>
      <c r="F3611" s="221">
        <v>3817.63</v>
      </c>
    </row>
    <row r="3612" spans="1:6" ht="15">
      <c r="A3612" s="225" t="s">
        <v>5853</v>
      </c>
      <c r="B3612" s="223" t="s">
        <v>8175</v>
      </c>
      <c r="C3612" s="220"/>
      <c r="D3612" s="221"/>
      <c r="E3612" s="221"/>
      <c r="F3612" s="221"/>
    </row>
    <row r="3613" spans="1:6" ht="15">
      <c r="A3613" s="225" t="s">
        <v>5854</v>
      </c>
      <c r="B3613" s="223" t="s">
        <v>5855</v>
      </c>
      <c r="C3613" s="220" t="s">
        <v>6583</v>
      </c>
      <c r="D3613" s="221">
        <v>3455.84</v>
      </c>
      <c r="E3613" s="221">
        <v>2281.05</v>
      </c>
      <c r="F3613" s="221">
        <v>5736.89</v>
      </c>
    </row>
    <row r="3614" spans="1:6" ht="15">
      <c r="A3614" s="225" t="s">
        <v>5856</v>
      </c>
      <c r="B3614" s="223" t="s">
        <v>5857</v>
      </c>
      <c r="C3614" s="220" t="s">
        <v>6583</v>
      </c>
      <c r="D3614" s="221">
        <v>5666.76</v>
      </c>
      <c r="E3614" s="221">
        <v>3705.5</v>
      </c>
      <c r="F3614" s="221">
        <v>9372.26</v>
      </c>
    </row>
    <row r="3615" spans="1:6" ht="15">
      <c r="A3615" s="225" t="s">
        <v>5858</v>
      </c>
      <c r="B3615" s="223" t="s">
        <v>5859</v>
      </c>
      <c r="C3615" s="220" t="s">
        <v>6583</v>
      </c>
      <c r="D3615" s="221">
        <v>8098.8</v>
      </c>
      <c r="E3615" s="221">
        <v>4892.42</v>
      </c>
      <c r="F3615" s="221">
        <v>12991.22</v>
      </c>
    </row>
    <row r="3616" spans="1:6" ht="15">
      <c r="A3616" s="225" t="s">
        <v>5860</v>
      </c>
      <c r="B3616" s="223" t="s">
        <v>5861</v>
      </c>
      <c r="C3616" s="220" t="s">
        <v>6583</v>
      </c>
      <c r="D3616" s="221">
        <v>11909.67</v>
      </c>
      <c r="E3616" s="221">
        <v>6099.63</v>
      </c>
      <c r="F3616" s="221">
        <v>18009.3</v>
      </c>
    </row>
    <row r="3617" spans="1:6" ht="15">
      <c r="A3617" s="225" t="s">
        <v>5862</v>
      </c>
      <c r="B3617" s="223" t="s">
        <v>8176</v>
      </c>
      <c r="C3617" s="220"/>
      <c r="D3617" s="221"/>
      <c r="E3617" s="221"/>
      <c r="F3617" s="221"/>
    </row>
    <row r="3618" spans="1:6" ht="27.75">
      <c r="A3618" s="225" t="s">
        <v>5863</v>
      </c>
      <c r="B3618" s="223" t="s">
        <v>5864</v>
      </c>
      <c r="C3618" s="220" t="s">
        <v>6583</v>
      </c>
      <c r="D3618" s="221">
        <v>2290.11</v>
      </c>
      <c r="E3618" s="221">
        <v>1143.45</v>
      </c>
      <c r="F3618" s="221">
        <v>3433.56</v>
      </c>
    </row>
    <row r="3619" spans="1:6" ht="27.75">
      <c r="A3619" s="225" t="s">
        <v>5865</v>
      </c>
      <c r="B3619" s="223" t="s">
        <v>5866</v>
      </c>
      <c r="C3619" s="220" t="s">
        <v>6583</v>
      </c>
      <c r="D3619" s="221">
        <v>6368.36</v>
      </c>
      <c r="E3619" s="221">
        <v>1707.09</v>
      </c>
      <c r="F3619" s="221">
        <v>8075.45</v>
      </c>
    </row>
    <row r="3620" spans="1:6" ht="27.75">
      <c r="A3620" s="225" t="s">
        <v>5867</v>
      </c>
      <c r="B3620" s="223" t="s">
        <v>5868</v>
      </c>
      <c r="C3620" s="220" t="s">
        <v>6583</v>
      </c>
      <c r="D3620" s="221">
        <v>9517.75</v>
      </c>
      <c r="E3620" s="221">
        <v>3414.17</v>
      </c>
      <c r="F3620" s="221">
        <v>12931.92</v>
      </c>
    </row>
    <row r="3621" spans="1:6" ht="15">
      <c r="A3621" s="225" t="s">
        <v>7245</v>
      </c>
      <c r="B3621" s="223" t="s">
        <v>7246</v>
      </c>
      <c r="C3621" s="220" t="s">
        <v>7546</v>
      </c>
      <c r="D3621" s="221">
        <v>1232.36</v>
      </c>
      <c r="E3621" s="221">
        <v>573.78</v>
      </c>
      <c r="F3621" s="221">
        <v>1806.14</v>
      </c>
    </row>
    <row r="3622" spans="1:6" ht="15">
      <c r="A3622" s="225" t="s">
        <v>7247</v>
      </c>
      <c r="B3622" s="223" t="s">
        <v>7248</v>
      </c>
      <c r="C3622" s="220" t="s">
        <v>6583</v>
      </c>
      <c r="D3622" s="221">
        <v>672.85</v>
      </c>
      <c r="E3622" s="221">
        <v>32.16</v>
      </c>
      <c r="F3622" s="221">
        <v>705.01</v>
      </c>
    </row>
    <row r="3623" spans="1:6" ht="15">
      <c r="A3623" s="225" t="s">
        <v>5869</v>
      </c>
      <c r="B3623" s="223" t="s">
        <v>8177</v>
      </c>
      <c r="C3623" s="220"/>
      <c r="D3623" s="221"/>
      <c r="E3623" s="221"/>
      <c r="F3623" s="221"/>
    </row>
    <row r="3624" spans="1:6" ht="15">
      <c r="A3624" s="225" t="s">
        <v>5870</v>
      </c>
      <c r="B3624" s="223" t="s">
        <v>5871</v>
      </c>
      <c r="C3624" s="220" t="s">
        <v>7546</v>
      </c>
      <c r="D3624" s="221">
        <v>329.66</v>
      </c>
      <c r="E3624" s="221">
        <v>23.34</v>
      </c>
      <c r="F3624" s="221">
        <v>353</v>
      </c>
    </row>
    <row r="3625" spans="1:6" ht="15">
      <c r="A3625" s="225" t="s">
        <v>5872</v>
      </c>
      <c r="B3625" s="223" t="s">
        <v>5873</v>
      </c>
      <c r="C3625" s="220" t="s">
        <v>7546</v>
      </c>
      <c r="D3625" s="221">
        <v>473.08</v>
      </c>
      <c r="E3625" s="221">
        <v>35.01</v>
      </c>
      <c r="F3625" s="221">
        <v>508.09</v>
      </c>
    </row>
    <row r="3626" spans="1:6" ht="15">
      <c r="A3626" s="225" t="s">
        <v>5874</v>
      </c>
      <c r="B3626" s="223" t="s">
        <v>5875</v>
      </c>
      <c r="C3626" s="220" t="s">
        <v>7546</v>
      </c>
      <c r="D3626" s="221">
        <v>528.22</v>
      </c>
      <c r="E3626" s="221">
        <v>46.68</v>
      </c>
      <c r="F3626" s="221">
        <v>574.9</v>
      </c>
    </row>
    <row r="3627" spans="1:6" ht="15">
      <c r="A3627" s="225" t="s">
        <v>5876</v>
      </c>
      <c r="B3627" s="223" t="s">
        <v>5877</v>
      </c>
      <c r="C3627" s="220" t="s">
        <v>7546</v>
      </c>
      <c r="D3627" s="221">
        <v>793.75</v>
      </c>
      <c r="E3627" s="221">
        <v>58.35</v>
      </c>
      <c r="F3627" s="221">
        <v>852.1</v>
      </c>
    </row>
    <row r="3628" spans="1:6" ht="15">
      <c r="A3628" s="225" t="s">
        <v>5878</v>
      </c>
      <c r="B3628" s="223" t="s">
        <v>5879</v>
      </c>
      <c r="C3628" s="220" t="s">
        <v>7546</v>
      </c>
      <c r="D3628" s="221">
        <v>1255.47</v>
      </c>
      <c r="E3628" s="221">
        <v>70.02</v>
      </c>
      <c r="F3628" s="221">
        <v>1325.49</v>
      </c>
    </row>
    <row r="3629" spans="1:6" ht="15">
      <c r="A3629" s="225" t="s">
        <v>5880</v>
      </c>
      <c r="B3629" s="223" t="s">
        <v>5881</v>
      </c>
      <c r="C3629" s="220" t="s">
        <v>7546</v>
      </c>
      <c r="D3629" s="221">
        <v>2293.42</v>
      </c>
      <c r="E3629" s="221">
        <v>116.7</v>
      </c>
      <c r="F3629" s="221">
        <v>2410.12</v>
      </c>
    </row>
    <row r="3630" spans="1:6" ht="15">
      <c r="A3630" s="225" t="s">
        <v>5882</v>
      </c>
      <c r="B3630" s="223" t="s">
        <v>8178</v>
      </c>
      <c r="C3630" s="220"/>
      <c r="D3630" s="221"/>
      <c r="E3630" s="221"/>
      <c r="F3630" s="221"/>
    </row>
    <row r="3631" spans="1:6" ht="15">
      <c r="A3631" s="225" t="s">
        <v>5883</v>
      </c>
      <c r="B3631" s="223" t="s">
        <v>5884</v>
      </c>
      <c r="C3631" s="220" t="s">
        <v>6583</v>
      </c>
      <c r="D3631" s="221">
        <v>843.56</v>
      </c>
      <c r="E3631" s="221">
        <v>14.56</v>
      </c>
      <c r="F3631" s="221">
        <v>858.12</v>
      </c>
    </row>
    <row r="3632" spans="1:6" ht="15">
      <c r="A3632" s="225" t="s">
        <v>5885</v>
      </c>
      <c r="B3632" s="223" t="s">
        <v>5886</v>
      </c>
      <c r="C3632" s="220" t="s">
        <v>6583</v>
      </c>
      <c r="D3632" s="221">
        <v>323.32</v>
      </c>
      <c r="E3632" s="221">
        <v>18.2</v>
      </c>
      <c r="F3632" s="221">
        <v>341.52</v>
      </c>
    </row>
    <row r="3633" spans="1:6" ht="15">
      <c r="A3633" s="225" t="s">
        <v>5887</v>
      </c>
      <c r="B3633" s="223" t="s">
        <v>8179</v>
      </c>
      <c r="C3633" s="220"/>
      <c r="D3633" s="221"/>
      <c r="E3633" s="221"/>
      <c r="F3633" s="221"/>
    </row>
    <row r="3634" spans="1:6" ht="15">
      <c r="A3634" s="225" t="s">
        <v>5888</v>
      </c>
      <c r="B3634" s="223" t="s">
        <v>8180</v>
      </c>
      <c r="C3634" s="220"/>
      <c r="D3634" s="221"/>
      <c r="E3634" s="221"/>
      <c r="F3634" s="221"/>
    </row>
    <row r="3635" spans="1:6" ht="15">
      <c r="A3635" s="225" t="s">
        <v>5889</v>
      </c>
      <c r="B3635" s="223" t="s">
        <v>5890</v>
      </c>
      <c r="C3635" s="220" t="s">
        <v>6583</v>
      </c>
      <c r="D3635" s="221">
        <v>1096.31</v>
      </c>
      <c r="E3635" s="221">
        <v>127.37</v>
      </c>
      <c r="F3635" s="221">
        <v>1223.68</v>
      </c>
    </row>
    <row r="3636" spans="1:6" ht="15">
      <c r="A3636" s="225" t="s">
        <v>5891</v>
      </c>
      <c r="B3636" s="223" t="s">
        <v>5892</v>
      </c>
      <c r="C3636" s="220" t="s">
        <v>6583</v>
      </c>
      <c r="D3636" s="221">
        <v>361.54</v>
      </c>
      <c r="E3636" s="221">
        <v>127.37</v>
      </c>
      <c r="F3636" s="221">
        <v>488.91</v>
      </c>
    </row>
    <row r="3637" spans="1:6" ht="15">
      <c r="A3637" s="225" t="s">
        <v>5893</v>
      </c>
      <c r="B3637" s="223" t="s">
        <v>5894</v>
      </c>
      <c r="C3637" s="220" t="s">
        <v>7546</v>
      </c>
      <c r="D3637" s="221">
        <v>19.07</v>
      </c>
      <c r="E3637" s="221">
        <v>3.64</v>
      </c>
      <c r="F3637" s="221">
        <v>22.71</v>
      </c>
    </row>
    <row r="3638" spans="1:6" ht="15">
      <c r="A3638" s="225" t="s">
        <v>5895</v>
      </c>
      <c r="B3638" s="223" t="s">
        <v>5896</v>
      </c>
      <c r="C3638" s="220" t="s">
        <v>6583</v>
      </c>
      <c r="D3638" s="221">
        <v>84.91</v>
      </c>
      <c r="E3638" s="221">
        <v>10.92</v>
      </c>
      <c r="F3638" s="221">
        <v>95.83</v>
      </c>
    </row>
    <row r="3639" spans="1:6" ht="15">
      <c r="A3639" s="225" t="s">
        <v>5897</v>
      </c>
      <c r="B3639" s="223" t="s">
        <v>5898</v>
      </c>
      <c r="C3639" s="220" t="s">
        <v>7546</v>
      </c>
      <c r="D3639" s="221">
        <v>30.58</v>
      </c>
      <c r="E3639" s="221">
        <v>3.64</v>
      </c>
      <c r="F3639" s="221">
        <v>34.22</v>
      </c>
    </row>
    <row r="3640" spans="1:6" ht="15">
      <c r="A3640" s="225" t="s">
        <v>5899</v>
      </c>
      <c r="B3640" s="223" t="s">
        <v>6906</v>
      </c>
      <c r="C3640" s="220" t="s">
        <v>6583</v>
      </c>
      <c r="D3640" s="221">
        <v>188.95</v>
      </c>
      <c r="E3640" s="221">
        <v>3.64</v>
      </c>
      <c r="F3640" s="221">
        <v>192.59</v>
      </c>
    </row>
    <row r="3641" spans="1:6" ht="27.75">
      <c r="A3641" s="225" t="s">
        <v>5900</v>
      </c>
      <c r="B3641" s="223" t="s">
        <v>5901</v>
      </c>
      <c r="C3641" s="220" t="s">
        <v>6583</v>
      </c>
      <c r="D3641" s="221">
        <v>3805.49</v>
      </c>
      <c r="E3641" s="221">
        <v>199.92</v>
      </c>
      <c r="F3641" s="221">
        <v>4005.41</v>
      </c>
    </row>
    <row r="3642" spans="1:6" ht="15">
      <c r="A3642" s="225" t="s">
        <v>5902</v>
      </c>
      <c r="B3642" s="223" t="s">
        <v>5903</v>
      </c>
      <c r="C3642" s="220" t="s">
        <v>6583</v>
      </c>
      <c r="D3642" s="221">
        <v>65.02</v>
      </c>
      <c r="E3642" s="221">
        <v>3.64</v>
      </c>
      <c r="F3642" s="221">
        <v>68.66</v>
      </c>
    </row>
    <row r="3643" spans="1:6" ht="15">
      <c r="A3643" s="225" t="s">
        <v>5904</v>
      </c>
      <c r="B3643" s="223" t="s">
        <v>5905</v>
      </c>
      <c r="C3643" s="220" t="s">
        <v>6583</v>
      </c>
      <c r="D3643" s="221">
        <v>95.53</v>
      </c>
      <c r="E3643" s="221">
        <v>3.64</v>
      </c>
      <c r="F3643" s="221">
        <v>99.17</v>
      </c>
    </row>
    <row r="3644" spans="1:6" ht="15">
      <c r="A3644" s="225" t="s">
        <v>5906</v>
      </c>
      <c r="B3644" s="223" t="s">
        <v>5907</v>
      </c>
      <c r="C3644" s="220" t="s">
        <v>6583</v>
      </c>
      <c r="D3644" s="221">
        <v>1742.72</v>
      </c>
      <c r="E3644" s="221">
        <v>46.56</v>
      </c>
      <c r="F3644" s="221">
        <v>1789.28</v>
      </c>
    </row>
    <row r="3645" spans="1:6" ht="15">
      <c r="A3645" s="225" t="s">
        <v>5908</v>
      </c>
      <c r="B3645" s="223" t="s">
        <v>5909</v>
      </c>
      <c r="C3645" s="220" t="s">
        <v>6583</v>
      </c>
      <c r="D3645" s="221">
        <v>94.03</v>
      </c>
      <c r="E3645" s="221">
        <v>3.64</v>
      </c>
      <c r="F3645" s="221">
        <v>97.67</v>
      </c>
    </row>
    <row r="3646" spans="1:6" ht="15">
      <c r="A3646" s="225" t="s">
        <v>5910</v>
      </c>
      <c r="B3646" s="223" t="s">
        <v>5911</v>
      </c>
      <c r="C3646" s="220" t="s">
        <v>6583</v>
      </c>
      <c r="D3646" s="221">
        <v>63.55</v>
      </c>
      <c r="E3646" s="221">
        <v>3.64</v>
      </c>
      <c r="F3646" s="221">
        <v>67.19</v>
      </c>
    </row>
    <row r="3647" spans="1:6" ht="15">
      <c r="A3647" s="225" t="s">
        <v>5912</v>
      </c>
      <c r="B3647" s="223" t="s">
        <v>5913</v>
      </c>
      <c r="C3647" s="220" t="s">
        <v>6583</v>
      </c>
      <c r="D3647" s="221">
        <v>18.36</v>
      </c>
      <c r="E3647" s="221">
        <v>0.48</v>
      </c>
      <c r="F3647" s="221">
        <v>18.84</v>
      </c>
    </row>
    <row r="3648" spans="1:6" ht="15">
      <c r="A3648" s="225" t="s">
        <v>5914</v>
      </c>
      <c r="B3648" s="223" t="s">
        <v>5915</v>
      </c>
      <c r="C3648" s="220" t="s">
        <v>6583</v>
      </c>
      <c r="D3648" s="221">
        <v>268.46</v>
      </c>
      <c r="E3648" s="221">
        <v>3.64</v>
      </c>
      <c r="F3648" s="221">
        <v>272.1</v>
      </c>
    </row>
    <row r="3649" spans="1:6" ht="15">
      <c r="A3649" s="225" t="s">
        <v>5916</v>
      </c>
      <c r="B3649" s="223" t="s">
        <v>5917</v>
      </c>
      <c r="C3649" s="220" t="s">
        <v>6583</v>
      </c>
      <c r="D3649" s="221">
        <v>1930.08</v>
      </c>
      <c r="E3649" s="221">
        <v>189.22</v>
      </c>
      <c r="F3649" s="221">
        <v>2119.3</v>
      </c>
    </row>
    <row r="3650" spans="1:6" ht="15">
      <c r="A3650" s="225" t="s">
        <v>5918</v>
      </c>
      <c r="B3650" s="223" t="s">
        <v>5919</v>
      </c>
      <c r="C3650" s="220" t="s">
        <v>6583</v>
      </c>
      <c r="D3650" s="221">
        <v>2310.3</v>
      </c>
      <c r="E3650" s="221">
        <v>189.22</v>
      </c>
      <c r="F3650" s="221">
        <v>2499.52</v>
      </c>
    </row>
    <row r="3651" spans="1:6" ht="15">
      <c r="A3651" s="225" t="s">
        <v>5920</v>
      </c>
      <c r="B3651" s="223" t="s">
        <v>5921</v>
      </c>
      <c r="C3651" s="220" t="s">
        <v>6583</v>
      </c>
      <c r="D3651" s="221">
        <v>2510.1</v>
      </c>
      <c r="E3651" s="221">
        <v>584.25</v>
      </c>
      <c r="F3651" s="221">
        <v>3094.35</v>
      </c>
    </row>
    <row r="3652" spans="1:6" ht="15">
      <c r="A3652" s="225" t="s">
        <v>5922</v>
      </c>
      <c r="B3652" s="223" t="s">
        <v>8181</v>
      </c>
      <c r="C3652" s="220"/>
      <c r="D3652" s="221"/>
      <c r="E3652" s="221"/>
      <c r="F3652" s="221"/>
    </row>
    <row r="3653" spans="1:6" ht="15">
      <c r="A3653" s="225" t="s">
        <v>5923</v>
      </c>
      <c r="B3653" s="223" t="s">
        <v>8182</v>
      </c>
      <c r="C3653" s="220" t="s">
        <v>6583</v>
      </c>
      <c r="D3653" s="221">
        <v>30.05</v>
      </c>
      <c r="E3653" s="221">
        <v>12.73</v>
      </c>
      <c r="F3653" s="221">
        <v>42.78</v>
      </c>
    </row>
    <row r="3654" spans="1:6" ht="15">
      <c r="A3654" s="225" t="s">
        <v>5924</v>
      </c>
      <c r="B3654" s="223" t="s">
        <v>5925</v>
      </c>
      <c r="C3654" s="220" t="s">
        <v>6583</v>
      </c>
      <c r="D3654" s="221">
        <v>1101.34</v>
      </c>
      <c r="E3654" s="221">
        <v>18.2</v>
      </c>
      <c r="F3654" s="221">
        <v>1119.54</v>
      </c>
    </row>
    <row r="3655" spans="1:6" ht="15">
      <c r="A3655" s="225" t="s">
        <v>5926</v>
      </c>
      <c r="B3655" s="223" t="s">
        <v>8183</v>
      </c>
      <c r="C3655" s="220" t="s">
        <v>6583</v>
      </c>
      <c r="D3655" s="221">
        <v>30.98</v>
      </c>
      <c r="E3655" s="221">
        <v>12.73</v>
      </c>
      <c r="F3655" s="221">
        <v>43.71</v>
      </c>
    </row>
    <row r="3656" spans="1:6" ht="27.75">
      <c r="A3656" s="225" t="s">
        <v>5927</v>
      </c>
      <c r="B3656" s="223" t="s">
        <v>6907</v>
      </c>
      <c r="C3656" s="220" t="s">
        <v>6583</v>
      </c>
      <c r="D3656" s="221">
        <v>8870.47</v>
      </c>
      <c r="E3656" s="221">
        <v>109.17</v>
      </c>
      <c r="F3656" s="221">
        <v>8979.64</v>
      </c>
    </row>
    <row r="3657" spans="1:6" ht="15">
      <c r="A3657" s="225" t="s">
        <v>5928</v>
      </c>
      <c r="B3657" s="223" t="s">
        <v>8184</v>
      </c>
      <c r="C3657" s="220"/>
      <c r="D3657" s="221"/>
      <c r="E3657" s="221"/>
      <c r="F3657" s="221"/>
    </row>
    <row r="3658" spans="1:6" ht="15">
      <c r="A3658" s="225" t="s">
        <v>5929</v>
      </c>
      <c r="B3658" s="223" t="s">
        <v>7454</v>
      </c>
      <c r="C3658" s="220" t="s">
        <v>6583</v>
      </c>
      <c r="D3658" s="221">
        <v>234.86</v>
      </c>
      <c r="E3658" s="221">
        <v>29.12</v>
      </c>
      <c r="F3658" s="221">
        <v>263.98</v>
      </c>
    </row>
    <row r="3659" spans="1:6" ht="15">
      <c r="A3659" s="225" t="s">
        <v>5930</v>
      </c>
      <c r="B3659" s="223" t="s">
        <v>5931</v>
      </c>
      <c r="C3659" s="220" t="s">
        <v>6583</v>
      </c>
      <c r="D3659" s="221">
        <v>25450.65</v>
      </c>
      <c r="E3659" s="221">
        <v>11.65</v>
      </c>
      <c r="F3659" s="221">
        <v>25462.3</v>
      </c>
    </row>
    <row r="3660" spans="1:6" ht="27.75">
      <c r="A3660" s="225" t="s">
        <v>5932</v>
      </c>
      <c r="B3660" s="223" t="s">
        <v>5933</v>
      </c>
      <c r="C3660" s="220" t="s">
        <v>6583</v>
      </c>
      <c r="D3660" s="221">
        <v>321.31</v>
      </c>
      <c r="E3660" s="221">
        <v>18.2</v>
      </c>
      <c r="F3660" s="221">
        <v>339.51</v>
      </c>
    </row>
    <row r="3661" spans="1:6" ht="27.75">
      <c r="A3661" s="225" t="s">
        <v>5934</v>
      </c>
      <c r="B3661" s="223" t="s">
        <v>5935</v>
      </c>
      <c r="C3661" s="220" t="s">
        <v>6583</v>
      </c>
      <c r="D3661" s="221">
        <v>88.27</v>
      </c>
      <c r="E3661" s="221">
        <v>18.2</v>
      </c>
      <c r="F3661" s="221">
        <v>106.47</v>
      </c>
    </row>
    <row r="3662" spans="1:6" ht="27.75">
      <c r="A3662" s="225" t="s">
        <v>5936</v>
      </c>
      <c r="B3662" s="223" t="s">
        <v>5937</v>
      </c>
      <c r="C3662" s="220" t="s">
        <v>6583</v>
      </c>
      <c r="D3662" s="221">
        <v>286.34</v>
      </c>
      <c r="E3662" s="221">
        <v>10.92</v>
      </c>
      <c r="F3662" s="221">
        <v>297.26</v>
      </c>
    </row>
    <row r="3663" spans="1:6" ht="15">
      <c r="A3663" s="225" t="s">
        <v>5938</v>
      </c>
      <c r="B3663" s="223" t="s">
        <v>5939</v>
      </c>
      <c r="C3663" s="220" t="s">
        <v>6583</v>
      </c>
      <c r="D3663" s="221">
        <v>75.36</v>
      </c>
      <c r="E3663" s="221">
        <v>10.92</v>
      </c>
      <c r="F3663" s="221">
        <v>86.28</v>
      </c>
    </row>
    <row r="3664" spans="1:6" ht="15">
      <c r="A3664" s="225" t="s">
        <v>5940</v>
      </c>
      <c r="B3664" s="223" t="s">
        <v>5941</v>
      </c>
      <c r="C3664" s="220" t="s">
        <v>6583</v>
      </c>
      <c r="D3664" s="221">
        <v>164.93</v>
      </c>
      <c r="E3664" s="221">
        <v>10.92</v>
      </c>
      <c r="F3664" s="221">
        <v>175.85</v>
      </c>
    </row>
    <row r="3665" spans="1:6" ht="15">
      <c r="A3665" s="225" t="s">
        <v>5942</v>
      </c>
      <c r="B3665" s="223" t="s">
        <v>5943</v>
      </c>
      <c r="C3665" s="220" t="s">
        <v>6583</v>
      </c>
      <c r="D3665" s="221">
        <v>436.77</v>
      </c>
      <c r="E3665" s="221">
        <v>10.92</v>
      </c>
      <c r="F3665" s="221">
        <v>447.69</v>
      </c>
    </row>
    <row r="3666" spans="1:6" ht="15">
      <c r="A3666" s="225" t="s">
        <v>5944</v>
      </c>
      <c r="B3666" s="223" t="s">
        <v>5945</v>
      </c>
      <c r="C3666" s="220" t="s">
        <v>6583</v>
      </c>
      <c r="D3666" s="221">
        <v>301.45</v>
      </c>
      <c r="E3666" s="221">
        <v>10.92</v>
      </c>
      <c r="F3666" s="221">
        <v>312.37</v>
      </c>
    </row>
    <row r="3667" spans="1:6" ht="15">
      <c r="A3667" s="225" t="s">
        <v>5947</v>
      </c>
      <c r="B3667" s="223" t="s">
        <v>5948</v>
      </c>
      <c r="C3667" s="220" t="s">
        <v>6583</v>
      </c>
      <c r="D3667" s="221">
        <v>875.37</v>
      </c>
      <c r="E3667" s="221">
        <v>11.65</v>
      </c>
      <c r="F3667" s="221">
        <v>887.02</v>
      </c>
    </row>
    <row r="3668" spans="1:6" ht="27.75">
      <c r="A3668" s="225" t="s">
        <v>5949</v>
      </c>
      <c r="B3668" s="223" t="s">
        <v>5950</v>
      </c>
      <c r="C3668" s="220" t="s">
        <v>6583</v>
      </c>
      <c r="D3668" s="221">
        <v>270.14</v>
      </c>
      <c r="E3668" s="221">
        <v>11.65</v>
      </c>
      <c r="F3668" s="221">
        <v>281.79</v>
      </c>
    </row>
    <row r="3669" spans="1:6" ht="15">
      <c r="A3669" s="225" t="s">
        <v>5951</v>
      </c>
      <c r="B3669" s="223" t="s">
        <v>5952</v>
      </c>
      <c r="C3669" s="220" t="s">
        <v>6583</v>
      </c>
      <c r="D3669" s="221">
        <v>759.57</v>
      </c>
      <c r="E3669" s="221">
        <v>11.65</v>
      </c>
      <c r="F3669" s="221">
        <v>771.22</v>
      </c>
    </row>
    <row r="3670" spans="1:6" ht="15">
      <c r="A3670" s="225" t="s">
        <v>5953</v>
      </c>
      <c r="B3670" s="223" t="s">
        <v>5954</v>
      </c>
      <c r="C3670" s="220" t="s">
        <v>6583</v>
      </c>
      <c r="D3670" s="221">
        <v>48.36</v>
      </c>
      <c r="E3670" s="221">
        <v>10.92</v>
      </c>
      <c r="F3670" s="221">
        <v>59.28</v>
      </c>
    </row>
    <row r="3671" spans="1:6" ht="27.75">
      <c r="A3671" s="225" t="s">
        <v>7455</v>
      </c>
      <c r="B3671" s="223" t="s">
        <v>8185</v>
      </c>
      <c r="C3671" s="220" t="s">
        <v>6583</v>
      </c>
      <c r="D3671" s="221">
        <v>282.57</v>
      </c>
      <c r="E3671" s="221">
        <v>11.65</v>
      </c>
      <c r="F3671" s="221">
        <v>294.22</v>
      </c>
    </row>
    <row r="3672" spans="1:6" ht="15">
      <c r="A3672" s="225" t="s">
        <v>5955</v>
      </c>
      <c r="B3672" s="223" t="s">
        <v>5956</v>
      </c>
      <c r="C3672" s="220" t="s">
        <v>6583</v>
      </c>
      <c r="D3672" s="221">
        <v>117.74</v>
      </c>
      <c r="E3672" s="221">
        <v>40.03</v>
      </c>
      <c r="F3672" s="221">
        <v>157.77</v>
      </c>
    </row>
    <row r="3673" spans="1:6" ht="15">
      <c r="A3673" s="225" t="s">
        <v>5957</v>
      </c>
      <c r="B3673" s="223" t="s">
        <v>5958</v>
      </c>
      <c r="C3673" s="220" t="s">
        <v>6583</v>
      </c>
      <c r="D3673" s="221">
        <v>201.41</v>
      </c>
      <c r="E3673" s="221">
        <v>36.39</v>
      </c>
      <c r="F3673" s="221">
        <v>237.8</v>
      </c>
    </row>
    <row r="3674" spans="1:6" ht="15">
      <c r="A3674" s="225" t="s">
        <v>5959</v>
      </c>
      <c r="B3674" s="223" t="s">
        <v>5960</v>
      </c>
      <c r="C3674" s="220" t="s">
        <v>6583</v>
      </c>
      <c r="D3674" s="221">
        <v>1206.23</v>
      </c>
      <c r="E3674" s="221">
        <v>10.92</v>
      </c>
      <c r="F3674" s="221">
        <v>1217.15</v>
      </c>
    </row>
    <row r="3675" spans="1:6" ht="15">
      <c r="A3675" s="225" t="s">
        <v>5961</v>
      </c>
      <c r="B3675" s="223" t="s">
        <v>5962</v>
      </c>
      <c r="C3675" s="220" t="s">
        <v>6583</v>
      </c>
      <c r="D3675" s="221">
        <v>189.58</v>
      </c>
      <c r="E3675" s="221">
        <v>10.92</v>
      </c>
      <c r="F3675" s="221">
        <v>200.5</v>
      </c>
    </row>
    <row r="3676" spans="1:6" ht="15">
      <c r="A3676" s="225" t="s">
        <v>5963</v>
      </c>
      <c r="B3676" s="223" t="s">
        <v>7456</v>
      </c>
      <c r="C3676" s="220" t="s">
        <v>6583</v>
      </c>
      <c r="D3676" s="221">
        <v>183.34</v>
      </c>
      <c r="E3676" s="221">
        <v>18.2</v>
      </c>
      <c r="F3676" s="221">
        <v>201.54</v>
      </c>
    </row>
    <row r="3677" spans="1:6" ht="15">
      <c r="A3677" s="225" t="s">
        <v>5964</v>
      </c>
      <c r="B3677" s="223" t="s">
        <v>5965</v>
      </c>
      <c r="C3677" s="220" t="s">
        <v>6583</v>
      </c>
      <c r="D3677" s="221">
        <v>519.58</v>
      </c>
      <c r="E3677" s="221">
        <v>10.92</v>
      </c>
      <c r="F3677" s="221">
        <v>530.5</v>
      </c>
    </row>
    <row r="3678" spans="1:6" ht="15">
      <c r="A3678" s="225" t="s">
        <v>7111</v>
      </c>
      <c r="B3678" s="223" t="s">
        <v>7112</v>
      </c>
      <c r="C3678" s="220" t="s">
        <v>6583</v>
      </c>
      <c r="D3678" s="221">
        <v>373.03</v>
      </c>
      <c r="E3678" s="221">
        <v>9.1</v>
      </c>
      <c r="F3678" s="221">
        <v>382.13</v>
      </c>
    </row>
    <row r="3679" spans="1:6" ht="15">
      <c r="A3679" s="225" t="s">
        <v>7113</v>
      </c>
      <c r="B3679" s="223" t="s">
        <v>7114</v>
      </c>
      <c r="C3679" s="220" t="s">
        <v>6583</v>
      </c>
      <c r="D3679" s="221">
        <v>168.68</v>
      </c>
      <c r="E3679" s="221">
        <v>9.1</v>
      </c>
      <c r="F3679" s="221">
        <v>177.78</v>
      </c>
    </row>
    <row r="3680" spans="1:6" ht="15">
      <c r="A3680" s="225" t="s">
        <v>5966</v>
      </c>
      <c r="B3680" s="223" t="s">
        <v>8186</v>
      </c>
      <c r="C3680" s="220"/>
      <c r="D3680" s="221"/>
      <c r="E3680" s="221"/>
      <c r="F3680" s="221"/>
    </row>
    <row r="3681" spans="1:6" ht="15">
      <c r="A3681" s="225" t="s">
        <v>5967</v>
      </c>
      <c r="B3681" s="223" t="s">
        <v>5968</v>
      </c>
      <c r="C3681" s="220" t="s">
        <v>6583</v>
      </c>
      <c r="D3681" s="221">
        <v>1300.02</v>
      </c>
      <c r="E3681" s="221">
        <v>15.31</v>
      </c>
      <c r="F3681" s="221">
        <v>1315.33</v>
      </c>
    </row>
    <row r="3682" spans="1:6" ht="15">
      <c r="A3682" s="225" t="s">
        <v>5969</v>
      </c>
      <c r="B3682" s="223" t="s">
        <v>5970</v>
      </c>
      <c r="C3682" s="220" t="s">
        <v>6583</v>
      </c>
      <c r="D3682" s="221">
        <v>5467.71</v>
      </c>
      <c r="E3682" s="221">
        <v>15.31</v>
      </c>
      <c r="F3682" s="221">
        <v>5483.02</v>
      </c>
    </row>
    <row r="3683" spans="1:6" ht="15">
      <c r="A3683" s="225" t="s">
        <v>5971</v>
      </c>
      <c r="B3683" s="223" t="s">
        <v>5972</v>
      </c>
      <c r="C3683" s="220" t="s">
        <v>6583</v>
      </c>
      <c r="D3683" s="221">
        <v>161.2</v>
      </c>
      <c r="E3683" s="221">
        <v>15.31</v>
      </c>
      <c r="F3683" s="221">
        <v>176.51</v>
      </c>
    </row>
    <row r="3684" spans="1:6" ht="15">
      <c r="A3684" s="225" t="s">
        <v>5973</v>
      </c>
      <c r="B3684" s="223" t="s">
        <v>5974</v>
      </c>
      <c r="C3684" s="220" t="s">
        <v>6583</v>
      </c>
      <c r="D3684" s="221">
        <v>214.16</v>
      </c>
      <c r="E3684" s="221">
        <v>15.31</v>
      </c>
      <c r="F3684" s="221">
        <v>229.47</v>
      </c>
    </row>
    <row r="3685" spans="1:6" ht="15">
      <c r="A3685" s="225" t="s">
        <v>6908</v>
      </c>
      <c r="B3685" s="223" t="s">
        <v>6909</v>
      </c>
      <c r="C3685" s="220" t="s">
        <v>6583</v>
      </c>
      <c r="D3685" s="221">
        <v>262.47</v>
      </c>
      <c r="E3685" s="221">
        <v>15.31</v>
      </c>
      <c r="F3685" s="221">
        <v>277.78</v>
      </c>
    </row>
    <row r="3686" spans="1:6" ht="15">
      <c r="A3686" s="225" t="s">
        <v>7457</v>
      </c>
      <c r="B3686" s="223" t="s">
        <v>7458</v>
      </c>
      <c r="C3686" s="220" t="s">
        <v>6583</v>
      </c>
      <c r="D3686" s="221">
        <v>1291.58</v>
      </c>
      <c r="E3686" s="221"/>
      <c r="F3686" s="221">
        <v>1291.58</v>
      </c>
    </row>
    <row r="3687" spans="1:6" ht="15">
      <c r="A3687" s="225" t="s">
        <v>5975</v>
      </c>
      <c r="B3687" s="223" t="s">
        <v>5976</v>
      </c>
      <c r="C3687" s="220" t="s">
        <v>6583</v>
      </c>
      <c r="D3687" s="221">
        <v>160.96</v>
      </c>
      <c r="E3687" s="221">
        <v>15.31</v>
      </c>
      <c r="F3687" s="221">
        <v>176.27</v>
      </c>
    </row>
    <row r="3688" spans="1:6" ht="15">
      <c r="A3688" s="225" t="s">
        <v>5977</v>
      </c>
      <c r="B3688" s="223" t="s">
        <v>5978</v>
      </c>
      <c r="C3688" s="220" t="s">
        <v>6583</v>
      </c>
      <c r="D3688" s="221">
        <v>191.78</v>
      </c>
      <c r="E3688" s="221">
        <v>15.31</v>
      </c>
      <c r="F3688" s="221">
        <v>207.09</v>
      </c>
    </row>
    <row r="3689" spans="1:6" ht="15">
      <c r="A3689" s="225" t="s">
        <v>5979</v>
      </c>
      <c r="B3689" s="223" t="s">
        <v>5980</v>
      </c>
      <c r="C3689" s="220" t="s">
        <v>6583</v>
      </c>
      <c r="D3689" s="221">
        <v>219.28</v>
      </c>
      <c r="E3689" s="221">
        <v>15.31</v>
      </c>
      <c r="F3689" s="221">
        <v>234.59</v>
      </c>
    </row>
    <row r="3690" spans="1:6" ht="15">
      <c r="A3690" s="225" t="s">
        <v>5981</v>
      </c>
      <c r="B3690" s="223" t="s">
        <v>5982</v>
      </c>
      <c r="C3690" s="220" t="s">
        <v>6583</v>
      </c>
      <c r="D3690" s="221">
        <v>531.44</v>
      </c>
      <c r="E3690" s="221">
        <v>15.31</v>
      </c>
      <c r="F3690" s="221">
        <v>546.75</v>
      </c>
    </row>
    <row r="3691" spans="1:6" ht="15">
      <c r="A3691" s="225" t="s">
        <v>5983</v>
      </c>
      <c r="B3691" s="223" t="s">
        <v>5984</v>
      </c>
      <c r="C3691" s="220" t="s">
        <v>6583</v>
      </c>
      <c r="D3691" s="221">
        <v>193.56</v>
      </c>
      <c r="E3691" s="221">
        <v>1.45</v>
      </c>
      <c r="F3691" s="221">
        <v>195.01</v>
      </c>
    </row>
    <row r="3692" spans="1:6" ht="15">
      <c r="A3692" s="225" t="s">
        <v>5985</v>
      </c>
      <c r="B3692" s="223" t="s">
        <v>5986</v>
      </c>
      <c r="C3692" s="220" t="s">
        <v>6583</v>
      </c>
      <c r="D3692" s="221">
        <v>262.27</v>
      </c>
      <c r="E3692" s="221">
        <v>1.45</v>
      </c>
      <c r="F3692" s="221">
        <v>263.72</v>
      </c>
    </row>
    <row r="3693" spans="1:6" ht="15">
      <c r="A3693" s="225" t="s">
        <v>5987</v>
      </c>
      <c r="B3693" s="223" t="s">
        <v>8187</v>
      </c>
      <c r="C3693" s="220"/>
      <c r="D3693" s="221"/>
      <c r="E3693" s="221"/>
      <c r="F3693" s="221"/>
    </row>
    <row r="3694" spans="1:6" ht="15">
      <c r="A3694" s="225" t="s">
        <v>5988</v>
      </c>
      <c r="B3694" s="223" t="s">
        <v>5989</v>
      </c>
      <c r="C3694" s="220" t="s">
        <v>7599</v>
      </c>
      <c r="D3694" s="221">
        <v>3.18</v>
      </c>
      <c r="E3694" s="221"/>
      <c r="F3694" s="221">
        <v>3.18</v>
      </c>
    </row>
    <row r="3695" spans="1:6" ht="15">
      <c r="A3695" s="225" t="s">
        <v>5990</v>
      </c>
      <c r="B3695" s="223" t="s">
        <v>5991</v>
      </c>
      <c r="C3695" s="220" t="s">
        <v>7581</v>
      </c>
      <c r="D3695" s="221">
        <v>12.16</v>
      </c>
      <c r="E3695" s="221"/>
      <c r="F3695" s="221">
        <v>12.16</v>
      </c>
    </row>
    <row r="3696" spans="1:6" ht="15">
      <c r="A3696" s="225" t="s">
        <v>5992</v>
      </c>
      <c r="B3696" s="223" t="s">
        <v>5993</v>
      </c>
      <c r="C3696" s="220" t="s">
        <v>7581</v>
      </c>
      <c r="D3696" s="221">
        <v>9.48</v>
      </c>
      <c r="E3696" s="221"/>
      <c r="F3696" s="221">
        <v>9.48</v>
      </c>
    </row>
    <row r="3697" spans="1:6" ht="27.75">
      <c r="A3697" s="225" t="s">
        <v>5994</v>
      </c>
      <c r="B3697" s="223" t="s">
        <v>5995</v>
      </c>
      <c r="C3697" s="220" t="s">
        <v>6583</v>
      </c>
      <c r="D3697" s="221">
        <v>40.13</v>
      </c>
      <c r="E3697" s="221"/>
      <c r="F3697" s="221">
        <v>40.13</v>
      </c>
    </row>
    <row r="3698" spans="1:6" ht="27.75">
      <c r="A3698" s="225" t="s">
        <v>5996</v>
      </c>
      <c r="B3698" s="223" t="s">
        <v>5997</v>
      </c>
      <c r="C3698" s="220" t="s">
        <v>6583</v>
      </c>
      <c r="D3698" s="221">
        <v>18.78</v>
      </c>
      <c r="E3698" s="221"/>
      <c r="F3698" s="221">
        <v>18.78</v>
      </c>
    </row>
    <row r="3699" spans="1:6" ht="15">
      <c r="A3699" s="225" t="s">
        <v>5998</v>
      </c>
      <c r="B3699" s="223" t="s">
        <v>5999</v>
      </c>
      <c r="C3699" s="220" t="s">
        <v>6583</v>
      </c>
      <c r="D3699" s="221">
        <v>0.07</v>
      </c>
      <c r="E3699" s="221">
        <v>12.73</v>
      </c>
      <c r="F3699" s="221">
        <v>12.8</v>
      </c>
    </row>
    <row r="3700" spans="1:6" ht="15">
      <c r="A3700" s="225" t="s">
        <v>6000</v>
      </c>
      <c r="B3700" s="223" t="s">
        <v>8188</v>
      </c>
      <c r="C3700" s="220"/>
      <c r="D3700" s="221"/>
      <c r="E3700" s="221"/>
      <c r="F3700" s="221"/>
    </row>
    <row r="3701" spans="1:6" ht="15">
      <c r="A3701" s="225" t="s">
        <v>6001</v>
      </c>
      <c r="B3701" s="223" t="s">
        <v>8189</v>
      </c>
      <c r="C3701" s="220"/>
      <c r="D3701" s="221"/>
      <c r="E3701" s="221"/>
      <c r="F3701" s="221"/>
    </row>
    <row r="3702" spans="1:6" ht="15">
      <c r="A3702" s="225" t="s">
        <v>6002</v>
      </c>
      <c r="B3702" s="223" t="s">
        <v>6003</v>
      </c>
      <c r="C3702" s="220" t="s">
        <v>7543</v>
      </c>
      <c r="D3702" s="221">
        <v>3.45</v>
      </c>
      <c r="E3702" s="221">
        <v>0.12</v>
      </c>
      <c r="F3702" s="221">
        <v>3.57</v>
      </c>
    </row>
    <row r="3703" spans="1:6" ht="27.75">
      <c r="A3703" s="225" t="s">
        <v>6004</v>
      </c>
      <c r="B3703" s="223" t="s">
        <v>7249</v>
      </c>
      <c r="C3703" s="220" t="s">
        <v>7543</v>
      </c>
      <c r="D3703" s="221">
        <v>25.25</v>
      </c>
      <c r="E3703" s="221">
        <v>0.23</v>
      </c>
      <c r="F3703" s="221">
        <v>25.48</v>
      </c>
    </row>
    <row r="3704" spans="1:6" ht="15">
      <c r="A3704" s="225" t="s">
        <v>6005</v>
      </c>
      <c r="B3704" s="223" t="s">
        <v>6006</v>
      </c>
      <c r="C3704" s="220" t="s">
        <v>7549</v>
      </c>
      <c r="D3704" s="221">
        <v>22.64</v>
      </c>
      <c r="E3704" s="221">
        <v>0.46</v>
      </c>
      <c r="F3704" s="221">
        <v>23.1</v>
      </c>
    </row>
    <row r="3705" spans="1:6" ht="15">
      <c r="A3705" s="225" t="s">
        <v>6007</v>
      </c>
      <c r="B3705" s="223" t="s">
        <v>6008</v>
      </c>
      <c r="C3705" s="220" t="s">
        <v>7549</v>
      </c>
      <c r="D3705" s="221">
        <v>243.96</v>
      </c>
      <c r="E3705" s="221">
        <v>21.78</v>
      </c>
      <c r="F3705" s="221">
        <v>265.74</v>
      </c>
    </row>
    <row r="3706" spans="1:6" ht="15">
      <c r="A3706" s="225" t="s">
        <v>6009</v>
      </c>
      <c r="B3706" s="223" t="s">
        <v>6010</v>
      </c>
      <c r="C3706" s="220" t="s">
        <v>7549</v>
      </c>
      <c r="D3706" s="221">
        <v>182.84</v>
      </c>
      <c r="E3706" s="221">
        <v>14.52</v>
      </c>
      <c r="F3706" s="221">
        <v>197.36</v>
      </c>
    </row>
    <row r="3707" spans="1:6" ht="15">
      <c r="A3707" s="225" t="s">
        <v>6011</v>
      </c>
      <c r="B3707" s="223" t="s">
        <v>6012</v>
      </c>
      <c r="C3707" s="220" t="s">
        <v>7549</v>
      </c>
      <c r="D3707" s="221">
        <v>158.08</v>
      </c>
      <c r="E3707" s="221">
        <v>2.24</v>
      </c>
      <c r="F3707" s="221">
        <v>160.32</v>
      </c>
    </row>
    <row r="3708" spans="1:6" ht="15">
      <c r="A3708" s="225" t="s">
        <v>6013</v>
      </c>
      <c r="B3708" s="223" t="s">
        <v>6014</v>
      </c>
      <c r="C3708" s="220" t="s">
        <v>7549</v>
      </c>
      <c r="D3708" s="221">
        <v>957.54</v>
      </c>
      <c r="E3708" s="221">
        <v>10.89</v>
      </c>
      <c r="F3708" s="221">
        <v>968.43</v>
      </c>
    </row>
    <row r="3709" spans="1:6" ht="15">
      <c r="A3709" s="225" t="s">
        <v>6015</v>
      </c>
      <c r="B3709" s="223" t="s">
        <v>6016</v>
      </c>
      <c r="C3709" s="220" t="s">
        <v>7549</v>
      </c>
      <c r="D3709" s="221">
        <v>255.49</v>
      </c>
      <c r="E3709" s="221"/>
      <c r="F3709" s="221">
        <v>255.49</v>
      </c>
    </row>
    <row r="3710" spans="1:6" ht="15">
      <c r="A3710" s="225" t="s">
        <v>6017</v>
      </c>
      <c r="B3710" s="223" t="s">
        <v>6018</v>
      </c>
      <c r="C3710" s="220" t="s">
        <v>7543</v>
      </c>
      <c r="D3710" s="221">
        <v>20.96</v>
      </c>
      <c r="E3710" s="221">
        <v>0.33</v>
      </c>
      <c r="F3710" s="221">
        <v>21.29</v>
      </c>
    </row>
    <row r="3711" spans="1:6" ht="15">
      <c r="A3711" s="225" t="s">
        <v>6019</v>
      </c>
      <c r="B3711" s="223" t="s">
        <v>6020</v>
      </c>
      <c r="C3711" s="220" t="s">
        <v>7543</v>
      </c>
      <c r="D3711" s="221"/>
      <c r="E3711" s="221">
        <v>0.58</v>
      </c>
      <c r="F3711" s="221">
        <v>0.58</v>
      </c>
    </row>
    <row r="3712" spans="1:6" ht="15">
      <c r="A3712" s="225" t="s">
        <v>6021</v>
      </c>
      <c r="B3712" s="223" t="s">
        <v>8190</v>
      </c>
      <c r="C3712" s="220"/>
      <c r="D3712" s="221"/>
      <c r="E3712" s="221"/>
      <c r="F3712" s="221"/>
    </row>
    <row r="3713" spans="1:6" ht="15">
      <c r="A3713" s="225" t="s">
        <v>6022</v>
      </c>
      <c r="B3713" s="223" t="s">
        <v>6023</v>
      </c>
      <c r="C3713" s="220" t="s">
        <v>7549</v>
      </c>
      <c r="D3713" s="221">
        <v>100.19</v>
      </c>
      <c r="E3713" s="221">
        <v>9.29</v>
      </c>
      <c r="F3713" s="221">
        <v>109.48</v>
      </c>
    </row>
    <row r="3714" spans="1:6" ht="15">
      <c r="A3714" s="225" t="s">
        <v>6024</v>
      </c>
      <c r="B3714" s="223" t="s">
        <v>8191</v>
      </c>
      <c r="C3714" s="220"/>
      <c r="D3714" s="221"/>
      <c r="E3714" s="221"/>
      <c r="F3714" s="221"/>
    </row>
    <row r="3715" spans="1:6" ht="15">
      <c r="A3715" s="225" t="s">
        <v>6025</v>
      </c>
      <c r="B3715" s="223" t="s">
        <v>7115</v>
      </c>
      <c r="C3715" s="220" t="s">
        <v>7549</v>
      </c>
      <c r="D3715" s="221">
        <v>1372.61</v>
      </c>
      <c r="E3715" s="221">
        <v>12.1</v>
      </c>
      <c r="F3715" s="221">
        <v>1384.71</v>
      </c>
    </row>
    <row r="3716" spans="1:6" ht="15">
      <c r="A3716" s="225" t="s">
        <v>6026</v>
      </c>
      <c r="B3716" s="223" t="s">
        <v>6027</v>
      </c>
      <c r="C3716" s="220" t="s">
        <v>7549</v>
      </c>
      <c r="D3716" s="221">
        <v>1543.32</v>
      </c>
      <c r="E3716" s="221">
        <v>12.1</v>
      </c>
      <c r="F3716" s="221">
        <v>1555.42</v>
      </c>
    </row>
    <row r="3717" spans="1:6" ht="15">
      <c r="A3717" s="225" t="s">
        <v>6028</v>
      </c>
      <c r="B3717" s="223" t="s">
        <v>6029</v>
      </c>
      <c r="C3717" s="220" t="s">
        <v>7549</v>
      </c>
      <c r="D3717" s="221">
        <v>1424.17</v>
      </c>
      <c r="E3717" s="221">
        <v>12.1</v>
      </c>
      <c r="F3717" s="221">
        <v>1436.27</v>
      </c>
    </row>
    <row r="3718" spans="1:6" ht="15">
      <c r="A3718" s="225" t="s">
        <v>6030</v>
      </c>
      <c r="B3718" s="223" t="s">
        <v>6031</v>
      </c>
      <c r="C3718" s="220" t="s">
        <v>7543</v>
      </c>
      <c r="D3718" s="221">
        <v>7.41</v>
      </c>
      <c r="E3718" s="221">
        <v>0.07</v>
      </c>
      <c r="F3718" s="221">
        <v>7.48</v>
      </c>
    </row>
    <row r="3719" spans="1:6" ht="15">
      <c r="A3719" s="225" t="s">
        <v>6032</v>
      </c>
      <c r="B3719" s="223" t="s">
        <v>6033</v>
      </c>
      <c r="C3719" s="220" t="s">
        <v>7543</v>
      </c>
      <c r="D3719" s="221">
        <v>15.19</v>
      </c>
      <c r="E3719" s="221">
        <v>0.09</v>
      </c>
      <c r="F3719" s="221">
        <v>15.28</v>
      </c>
    </row>
    <row r="3720" spans="1:6" ht="15">
      <c r="A3720" s="225" t="s">
        <v>6034</v>
      </c>
      <c r="B3720" s="223" t="s">
        <v>6035</v>
      </c>
      <c r="C3720" s="220" t="s">
        <v>7549</v>
      </c>
      <c r="D3720" s="221">
        <v>1256.7</v>
      </c>
      <c r="E3720" s="221">
        <v>12.1</v>
      </c>
      <c r="F3720" s="221">
        <v>1268.8</v>
      </c>
    </row>
    <row r="3721" spans="1:6" ht="15">
      <c r="A3721" s="225" t="s">
        <v>6036</v>
      </c>
      <c r="B3721" s="223" t="s">
        <v>6037</v>
      </c>
      <c r="C3721" s="220" t="s">
        <v>7549</v>
      </c>
      <c r="D3721" s="221">
        <v>1273.83</v>
      </c>
      <c r="E3721" s="221">
        <v>29.04</v>
      </c>
      <c r="F3721" s="221">
        <v>1302.87</v>
      </c>
    </row>
    <row r="3722" spans="1:6" ht="15">
      <c r="A3722" s="225" t="s">
        <v>6038</v>
      </c>
      <c r="B3722" s="223" t="s">
        <v>8192</v>
      </c>
      <c r="C3722" s="220"/>
      <c r="D3722" s="221"/>
      <c r="E3722" s="221"/>
      <c r="F3722" s="221"/>
    </row>
    <row r="3723" spans="1:6" ht="15">
      <c r="A3723" s="225" t="s">
        <v>6039</v>
      </c>
      <c r="B3723" s="223" t="s">
        <v>6040</v>
      </c>
      <c r="C3723" s="220" t="s">
        <v>7543</v>
      </c>
      <c r="D3723" s="221">
        <v>190.45</v>
      </c>
      <c r="E3723" s="221">
        <v>18.55</v>
      </c>
      <c r="F3723" s="221">
        <v>209</v>
      </c>
    </row>
    <row r="3724" spans="1:6" ht="15">
      <c r="A3724" s="225" t="s">
        <v>6041</v>
      </c>
      <c r="B3724" s="223" t="s">
        <v>6042</v>
      </c>
      <c r="C3724" s="220" t="s">
        <v>7543</v>
      </c>
      <c r="D3724" s="221">
        <v>18.21</v>
      </c>
      <c r="E3724" s="221">
        <v>1.45</v>
      </c>
      <c r="F3724" s="221">
        <v>19.66</v>
      </c>
    </row>
    <row r="3725" spans="1:6" ht="15">
      <c r="A3725" s="225" t="s">
        <v>6043</v>
      </c>
      <c r="B3725" s="223" t="s">
        <v>6044</v>
      </c>
      <c r="C3725" s="220" t="s">
        <v>7543</v>
      </c>
      <c r="D3725" s="221">
        <v>9.06</v>
      </c>
      <c r="E3725" s="221">
        <v>4.5</v>
      </c>
      <c r="F3725" s="221">
        <v>13.56</v>
      </c>
    </row>
    <row r="3726" spans="1:6" ht="15">
      <c r="A3726" s="225" t="s">
        <v>6045</v>
      </c>
      <c r="B3726" s="223" t="s">
        <v>6046</v>
      </c>
      <c r="C3726" s="220" t="s">
        <v>7543</v>
      </c>
      <c r="D3726" s="221">
        <v>52.96</v>
      </c>
      <c r="E3726" s="221">
        <v>3.63</v>
      </c>
      <c r="F3726" s="221">
        <v>56.59</v>
      </c>
    </row>
    <row r="3727" spans="1:6" ht="27.75">
      <c r="A3727" s="225" t="s">
        <v>6047</v>
      </c>
      <c r="B3727" s="223" t="s">
        <v>7250</v>
      </c>
      <c r="C3727" s="220" t="s">
        <v>7543</v>
      </c>
      <c r="D3727" s="221">
        <v>66.69</v>
      </c>
      <c r="E3727" s="221">
        <v>14</v>
      </c>
      <c r="F3727" s="221">
        <v>80.69</v>
      </c>
    </row>
    <row r="3728" spans="1:6" ht="27.75">
      <c r="A3728" s="225" t="s">
        <v>7251</v>
      </c>
      <c r="B3728" s="223" t="s">
        <v>7252</v>
      </c>
      <c r="C3728" s="220" t="s">
        <v>7543</v>
      </c>
      <c r="D3728" s="221">
        <v>61.35</v>
      </c>
      <c r="E3728" s="221">
        <v>14</v>
      </c>
      <c r="F3728" s="221">
        <v>75.35</v>
      </c>
    </row>
    <row r="3729" spans="1:6" ht="27.75">
      <c r="A3729" s="225" t="s">
        <v>6048</v>
      </c>
      <c r="B3729" s="223" t="s">
        <v>6049</v>
      </c>
      <c r="C3729" s="220" t="s">
        <v>7543</v>
      </c>
      <c r="D3729" s="221">
        <v>75.24</v>
      </c>
      <c r="E3729" s="221">
        <v>18.68</v>
      </c>
      <c r="F3729" s="221">
        <v>93.92</v>
      </c>
    </row>
    <row r="3730" spans="1:6" ht="15">
      <c r="A3730" s="225" t="s">
        <v>6050</v>
      </c>
      <c r="B3730" s="223" t="s">
        <v>6051</v>
      </c>
      <c r="C3730" s="220" t="s">
        <v>7543</v>
      </c>
      <c r="D3730" s="221">
        <v>88.56</v>
      </c>
      <c r="E3730" s="221">
        <v>6.86</v>
      </c>
      <c r="F3730" s="221">
        <v>95.42</v>
      </c>
    </row>
    <row r="3731" spans="1:6" ht="15">
      <c r="A3731" s="225" t="s">
        <v>6910</v>
      </c>
      <c r="B3731" s="223" t="s">
        <v>6911</v>
      </c>
      <c r="C3731" s="220" t="s">
        <v>7543</v>
      </c>
      <c r="D3731" s="221">
        <v>102.64</v>
      </c>
      <c r="E3731" s="221">
        <v>14.52</v>
      </c>
      <c r="F3731" s="221">
        <v>117.16</v>
      </c>
    </row>
    <row r="3732" spans="1:6" ht="15">
      <c r="A3732" s="225" t="s">
        <v>8193</v>
      </c>
      <c r="B3732" s="223" t="s">
        <v>8194</v>
      </c>
      <c r="C3732" s="220" t="s">
        <v>7543</v>
      </c>
      <c r="D3732" s="221">
        <v>98.11</v>
      </c>
      <c r="E3732" s="221">
        <v>14.52</v>
      </c>
      <c r="F3732" s="221">
        <v>112.63</v>
      </c>
    </row>
    <row r="3733" spans="1:6" ht="15">
      <c r="A3733" s="225" t="s">
        <v>6052</v>
      </c>
      <c r="B3733" s="223" t="s">
        <v>8195</v>
      </c>
      <c r="C3733" s="220"/>
      <c r="D3733" s="221"/>
      <c r="E3733" s="221"/>
      <c r="F3733" s="221"/>
    </row>
    <row r="3734" spans="1:6" ht="15">
      <c r="A3734" s="225" t="s">
        <v>6053</v>
      </c>
      <c r="B3734" s="223" t="s">
        <v>6054</v>
      </c>
      <c r="C3734" s="220" t="s">
        <v>7546</v>
      </c>
      <c r="D3734" s="221">
        <v>42.76</v>
      </c>
      <c r="E3734" s="221">
        <v>8.76</v>
      </c>
      <c r="F3734" s="221">
        <v>51.52</v>
      </c>
    </row>
    <row r="3735" spans="1:6" ht="15">
      <c r="A3735" s="225" t="s">
        <v>6055</v>
      </c>
      <c r="B3735" s="223" t="s">
        <v>6056</v>
      </c>
      <c r="C3735" s="220" t="s">
        <v>7546</v>
      </c>
      <c r="D3735" s="221">
        <v>37.83</v>
      </c>
      <c r="E3735" s="221">
        <v>8.76</v>
      </c>
      <c r="F3735" s="221">
        <v>46.59</v>
      </c>
    </row>
    <row r="3736" spans="1:6" ht="15">
      <c r="A3736" s="225" t="s">
        <v>6057</v>
      </c>
      <c r="B3736" s="223" t="s">
        <v>6058</v>
      </c>
      <c r="C3736" s="220" t="s">
        <v>7549</v>
      </c>
      <c r="D3736" s="221">
        <v>414.28</v>
      </c>
      <c r="E3736" s="221">
        <v>31.53</v>
      </c>
      <c r="F3736" s="221">
        <v>445.81</v>
      </c>
    </row>
    <row r="3737" spans="1:6" ht="15">
      <c r="A3737" s="225" t="s">
        <v>6059</v>
      </c>
      <c r="B3737" s="223" t="s">
        <v>6060</v>
      </c>
      <c r="C3737" s="220" t="s">
        <v>7549</v>
      </c>
      <c r="D3737" s="221">
        <v>429.15</v>
      </c>
      <c r="E3737" s="221">
        <v>31.53</v>
      </c>
      <c r="F3737" s="221">
        <v>460.68</v>
      </c>
    </row>
    <row r="3738" spans="1:6" ht="15">
      <c r="A3738" s="225" t="s">
        <v>6061</v>
      </c>
      <c r="B3738" s="223" t="s">
        <v>6062</v>
      </c>
      <c r="C3738" s="220" t="s">
        <v>7549</v>
      </c>
      <c r="D3738" s="221">
        <v>1230.06</v>
      </c>
      <c r="E3738" s="221"/>
      <c r="F3738" s="221">
        <v>1230.06</v>
      </c>
    </row>
    <row r="3739" spans="1:6" ht="15">
      <c r="A3739" s="225" t="s">
        <v>6063</v>
      </c>
      <c r="B3739" s="223" t="s">
        <v>6064</v>
      </c>
      <c r="C3739" s="220" t="s">
        <v>7549</v>
      </c>
      <c r="D3739" s="221">
        <v>585.15</v>
      </c>
      <c r="E3739" s="221">
        <v>64.32</v>
      </c>
      <c r="F3739" s="221">
        <v>649.47</v>
      </c>
    </row>
    <row r="3740" spans="1:6" ht="15">
      <c r="A3740" s="225" t="s">
        <v>6065</v>
      </c>
      <c r="B3740" s="223" t="s">
        <v>6066</v>
      </c>
      <c r="C3740" s="220" t="s">
        <v>7549</v>
      </c>
      <c r="D3740" s="221">
        <v>600.02</v>
      </c>
      <c r="E3740" s="221">
        <v>64.32</v>
      </c>
      <c r="F3740" s="221">
        <v>664.34</v>
      </c>
    </row>
    <row r="3741" spans="1:6" ht="15">
      <c r="A3741" s="225" t="s">
        <v>6067</v>
      </c>
      <c r="B3741" s="223" t="s">
        <v>8196</v>
      </c>
      <c r="C3741" s="220"/>
      <c r="D3741" s="221"/>
      <c r="E3741" s="221"/>
      <c r="F3741" s="221"/>
    </row>
    <row r="3742" spans="1:6" ht="15">
      <c r="A3742" s="225" t="s">
        <v>6068</v>
      </c>
      <c r="B3742" s="223" t="s">
        <v>6069</v>
      </c>
      <c r="C3742" s="220" t="s">
        <v>7543</v>
      </c>
      <c r="D3742" s="221">
        <v>206.98</v>
      </c>
      <c r="E3742" s="221"/>
      <c r="F3742" s="221">
        <v>206.98</v>
      </c>
    </row>
    <row r="3743" spans="1:6" ht="27.75">
      <c r="A3743" s="225" t="s">
        <v>6070</v>
      </c>
      <c r="B3743" s="223" t="s">
        <v>6071</v>
      </c>
      <c r="C3743" s="220" t="s">
        <v>7543</v>
      </c>
      <c r="D3743" s="221">
        <v>82.81</v>
      </c>
      <c r="E3743" s="221">
        <v>8.19</v>
      </c>
      <c r="F3743" s="221">
        <v>91</v>
      </c>
    </row>
    <row r="3744" spans="1:6" ht="15">
      <c r="A3744" s="225" t="s">
        <v>6072</v>
      </c>
      <c r="B3744" s="223" t="s">
        <v>6073</v>
      </c>
      <c r="C3744" s="220" t="s">
        <v>7543</v>
      </c>
      <c r="D3744" s="221">
        <v>79.96</v>
      </c>
      <c r="E3744" s="221">
        <v>8.19</v>
      </c>
      <c r="F3744" s="221">
        <v>88.15</v>
      </c>
    </row>
    <row r="3745" spans="1:6" ht="27.75">
      <c r="A3745" s="225" t="s">
        <v>6074</v>
      </c>
      <c r="B3745" s="223" t="s">
        <v>6075</v>
      </c>
      <c r="C3745" s="220" t="s">
        <v>7543</v>
      </c>
      <c r="D3745" s="221">
        <v>3.87</v>
      </c>
      <c r="E3745" s="221">
        <v>7.31</v>
      </c>
      <c r="F3745" s="221">
        <v>11.18</v>
      </c>
    </row>
    <row r="3746" spans="1:6" ht="15">
      <c r="A3746" s="225" t="s">
        <v>6076</v>
      </c>
      <c r="B3746" s="223" t="s">
        <v>6077</v>
      </c>
      <c r="C3746" s="220" t="s">
        <v>7543</v>
      </c>
      <c r="D3746" s="221">
        <v>1.88</v>
      </c>
      <c r="E3746" s="221">
        <v>7.31</v>
      </c>
      <c r="F3746" s="221">
        <v>9.19</v>
      </c>
    </row>
    <row r="3747" spans="1:6" ht="27.75">
      <c r="A3747" s="225" t="s">
        <v>6078</v>
      </c>
      <c r="B3747" s="223" t="s">
        <v>6079</v>
      </c>
      <c r="C3747" s="220" t="s">
        <v>7543</v>
      </c>
      <c r="D3747" s="221">
        <v>95.45</v>
      </c>
      <c r="E3747" s="221">
        <v>20.74</v>
      </c>
      <c r="F3747" s="221">
        <v>116.19</v>
      </c>
    </row>
    <row r="3748" spans="1:6" ht="15">
      <c r="A3748" s="225" t="s">
        <v>6080</v>
      </c>
      <c r="B3748" s="223" t="s">
        <v>8197</v>
      </c>
      <c r="C3748" s="220"/>
      <c r="D3748" s="221"/>
      <c r="E3748" s="221"/>
      <c r="F3748" s="221"/>
    </row>
    <row r="3749" spans="1:6" ht="15">
      <c r="A3749" s="225" t="s">
        <v>6081</v>
      </c>
      <c r="B3749" s="223" t="s">
        <v>6082</v>
      </c>
      <c r="C3749" s="220" t="s">
        <v>7546</v>
      </c>
      <c r="D3749" s="221">
        <v>57.73</v>
      </c>
      <c r="E3749" s="221">
        <v>10.01</v>
      </c>
      <c r="F3749" s="221">
        <v>67.74</v>
      </c>
    </row>
    <row r="3750" spans="1:6" ht="15">
      <c r="A3750" s="225" t="s">
        <v>6083</v>
      </c>
      <c r="B3750" s="223" t="s">
        <v>6084</v>
      </c>
      <c r="C3750" s="220" t="s">
        <v>7546</v>
      </c>
      <c r="D3750" s="221">
        <v>8.23</v>
      </c>
      <c r="E3750" s="221">
        <v>8.76</v>
      </c>
      <c r="F3750" s="221">
        <v>16.99</v>
      </c>
    </row>
    <row r="3751" spans="1:6" ht="15">
      <c r="A3751" s="225" t="s">
        <v>6085</v>
      </c>
      <c r="B3751" s="223" t="s">
        <v>6086</v>
      </c>
      <c r="C3751" s="220" t="s">
        <v>7543</v>
      </c>
      <c r="D3751" s="221">
        <v>12.91</v>
      </c>
      <c r="E3751" s="221">
        <v>18.55</v>
      </c>
      <c r="F3751" s="221">
        <v>31.46</v>
      </c>
    </row>
    <row r="3752" spans="1:6" ht="15">
      <c r="A3752" s="225" t="s">
        <v>6087</v>
      </c>
      <c r="B3752" s="223" t="s">
        <v>6088</v>
      </c>
      <c r="C3752" s="220" t="s">
        <v>7543</v>
      </c>
      <c r="D3752" s="221">
        <v>8.26</v>
      </c>
      <c r="E3752" s="221">
        <v>11.45</v>
      </c>
      <c r="F3752" s="221">
        <v>19.71</v>
      </c>
    </row>
    <row r="3753" spans="1:6" ht="15">
      <c r="A3753" s="225" t="s">
        <v>6089</v>
      </c>
      <c r="B3753" s="223" t="s">
        <v>6090</v>
      </c>
      <c r="C3753" s="220" t="s">
        <v>7543</v>
      </c>
      <c r="D3753" s="221">
        <v>8.36</v>
      </c>
      <c r="E3753" s="221">
        <v>13.27</v>
      </c>
      <c r="F3753" s="221">
        <v>21.63</v>
      </c>
    </row>
    <row r="3754" spans="1:6" ht="15">
      <c r="A3754" s="225" t="s">
        <v>6091</v>
      </c>
      <c r="B3754" s="223" t="s">
        <v>6092</v>
      </c>
      <c r="C3754" s="220" t="s">
        <v>7543</v>
      </c>
      <c r="D3754" s="221">
        <v>8.51</v>
      </c>
      <c r="E3754" s="221">
        <v>15.94</v>
      </c>
      <c r="F3754" s="221">
        <v>24.45</v>
      </c>
    </row>
    <row r="3755" spans="1:6" ht="15">
      <c r="A3755" s="225" t="s">
        <v>6093</v>
      </c>
      <c r="B3755" s="223" t="s">
        <v>8198</v>
      </c>
      <c r="C3755" s="220"/>
      <c r="D3755" s="221"/>
      <c r="E3755" s="221"/>
      <c r="F3755" s="221"/>
    </row>
    <row r="3756" spans="1:6" ht="15">
      <c r="A3756" s="225" t="s">
        <v>6094</v>
      </c>
      <c r="B3756" s="223" t="s">
        <v>8199</v>
      </c>
      <c r="C3756" s="220"/>
      <c r="D3756" s="221"/>
      <c r="E3756" s="221"/>
      <c r="F3756" s="221"/>
    </row>
    <row r="3757" spans="1:6" ht="15">
      <c r="A3757" s="225" t="s">
        <v>6095</v>
      </c>
      <c r="B3757" s="223" t="s">
        <v>6096</v>
      </c>
      <c r="C3757" s="220" t="s">
        <v>7543</v>
      </c>
      <c r="D3757" s="221"/>
      <c r="E3757" s="221">
        <v>10.16</v>
      </c>
      <c r="F3757" s="221">
        <v>10.16</v>
      </c>
    </row>
    <row r="3758" spans="1:6" ht="15">
      <c r="A3758" s="225" t="s">
        <v>6097</v>
      </c>
      <c r="B3758" s="223" t="s">
        <v>6098</v>
      </c>
      <c r="C3758" s="220" t="s">
        <v>7543</v>
      </c>
      <c r="D3758" s="221">
        <v>2.4</v>
      </c>
      <c r="E3758" s="221">
        <v>4.3</v>
      </c>
      <c r="F3758" s="221">
        <v>6.7</v>
      </c>
    </row>
    <row r="3759" spans="1:6" ht="15">
      <c r="A3759" s="225" t="s">
        <v>6099</v>
      </c>
      <c r="B3759" s="223" t="s">
        <v>6100</v>
      </c>
      <c r="C3759" s="220" t="s">
        <v>7543</v>
      </c>
      <c r="D3759" s="221">
        <v>2.2</v>
      </c>
      <c r="E3759" s="221">
        <v>2.9</v>
      </c>
      <c r="F3759" s="221">
        <v>5.1</v>
      </c>
    </row>
    <row r="3760" spans="1:6" ht="15">
      <c r="A3760" s="225" t="s">
        <v>6101</v>
      </c>
      <c r="B3760" s="223" t="s">
        <v>6102</v>
      </c>
      <c r="C3760" s="220" t="s">
        <v>6583</v>
      </c>
      <c r="D3760" s="221"/>
      <c r="E3760" s="221">
        <v>11.62</v>
      </c>
      <c r="F3760" s="221">
        <v>11.62</v>
      </c>
    </row>
    <row r="3761" spans="1:6" ht="15">
      <c r="A3761" s="225" t="s">
        <v>6103</v>
      </c>
      <c r="B3761" s="223" t="s">
        <v>6104</v>
      </c>
      <c r="C3761" s="220" t="s">
        <v>7543</v>
      </c>
      <c r="D3761" s="221"/>
      <c r="E3761" s="221">
        <v>10.89</v>
      </c>
      <c r="F3761" s="221">
        <v>10.89</v>
      </c>
    </row>
    <row r="3762" spans="1:6" ht="27.75">
      <c r="A3762" s="225" t="s">
        <v>6105</v>
      </c>
      <c r="B3762" s="223" t="s">
        <v>6106</v>
      </c>
      <c r="C3762" s="220" t="s">
        <v>7543</v>
      </c>
      <c r="D3762" s="221">
        <v>6.53</v>
      </c>
      <c r="E3762" s="221">
        <v>4.3</v>
      </c>
      <c r="F3762" s="221">
        <v>10.83</v>
      </c>
    </row>
    <row r="3763" spans="1:6" ht="15">
      <c r="A3763" s="225" t="s">
        <v>6107</v>
      </c>
      <c r="B3763" s="223" t="s">
        <v>6108</v>
      </c>
      <c r="C3763" s="220" t="s">
        <v>7543</v>
      </c>
      <c r="D3763" s="221">
        <v>5.93</v>
      </c>
      <c r="E3763" s="221"/>
      <c r="F3763" s="221">
        <v>5.93</v>
      </c>
    </row>
    <row r="3764" spans="1:6" ht="15">
      <c r="A3764" s="225" t="s">
        <v>6109</v>
      </c>
      <c r="B3764" s="223" t="s">
        <v>8200</v>
      </c>
      <c r="C3764" s="220"/>
      <c r="D3764" s="221"/>
      <c r="E3764" s="221"/>
      <c r="F3764" s="221"/>
    </row>
    <row r="3765" spans="1:6" ht="15">
      <c r="A3765" s="225" t="s">
        <v>6110</v>
      </c>
      <c r="B3765" s="223" t="s">
        <v>6111</v>
      </c>
      <c r="C3765" s="220" t="s">
        <v>6583</v>
      </c>
      <c r="D3765" s="221"/>
      <c r="E3765" s="221">
        <v>4.36</v>
      </c>
      <c r="F3765" s="221">
        <v>4.36</v>
      </c>
    </row>
    <row r="3766" spans="1:6" ht="15">
      <c r="A3766" s="225" t="s">
        <v>7461</v>
      </c>
      <c r="B3766" s="223" t="s">
        <v>7462</v>
      </c>
      <c r="C3766" s="220" t="s">
        <v>6583</v>
      </c>
      <c r="D3766" s="221">
        <v>22.49</v>
      </c>
      <c r="E3766" s="221">
        <v>14.52</v>
      </c>
      <c r="F3766" s="221">
        <v>37.01</v>
      </c>
    </row>
    <row r="3767" spans="1:6" ht="15">
      <c r="A3767" s="225" t="s">
        <v>6112</v>
      </c>
      <c r="B3767" s="223" t="s">
        <v>6113</v>
      </c>
      <c r="C3767" s="220" t="s">
        <v>7549</v>
      </c>
      <c r="D3767" s="221">
        <v>184.62</v>
      </c>
      <c r="E3767" s="221"/>
      <c r="F3767" s="221">
        <v>184.62</v>
      </c>
    </row>
    <row r="3768" spans="1:6" ht="15">
      <c r="A3768" s="225" t="s">
        <v>6114</v>
      </c>
      <c r="B3768" s="223" t="s">
        <v>6115</v>
      </c>
      <c r="C3768" s="220" t="s">
        <v>6583</v>
      </c>
      <c r="D3768" s="221"/>
      <c r="E3768" s="221">
        <v>16.08</v>
      </c>
      <c r="F3768" s="221">
        <v>16.08</v>
      </c>
    </row>
    <row r="3769" spans="1:6" ht="15">
      <c r="A3769" s="225" t="s">
        <v>6116</v>
      </c>
      <c r="B3769" s="223" t="s">
        <v>6117</v>
      </c>
      <c r="C3769" s="220" t="s">
        <v>7546</v>
      </c>
      <c r="D3769" s="221"/>
      <c r="E3769" s="221">
        <v>8.04</v>
      </c>
      <c r="F3769" s="221">
        <v>8.04</v>
      </c>
    </row>
    <row r="3770" spans="1:6" ht="15">
      <c r="A3770" s="225" t="s">
        <v>6118</v>
      </c>
      <c r="B3770" s="223" t="s">
        <v>6119</v>
      </c>
      <c r="C3770" s="220" t="s">
        <v>7546</v>
      </c>
      <c r="D3770" s="221"/>
      <c r="E3770" s="221">
        <v>8.73</v>
      </c>
      <c r="F3770" s="221">
        <v>8.73</v>
      </c>
    </row>
    <row r="3771" spans="1:6" ht="15">
      <c r="A3771" s="225" t="s">
        <v>6120</v>
      </c>
      <c r="B3771" s="223" t="s">
        <v>8201</v>
      </c>
      <c r="C3771" s="220"/>
      <c r="D3771" s="221"/>
      <c r="E3771" s="221"/>
      <c r="F3771" s="221"/>
    </row>
    <row r="3772" spans="1:6" ht="15">
      <c r="A3772" s="225" t="s">
        <v>6121</v>
      </c>
      <c r="B3772" s="223" t="s">
        <v>6122</v>
      </c>
      <c r="C3772" s="220" t="s">
        <v>7561</v>
      </c>
      <c r="D3772" s="221">
        <v>68.17</v>
      </c>
      <c r="E3772" s="221"/>
      <c r="F3772" s="221">
        <v>68.17</v>
      </c>
    </row>
    <row r="3773" spans="1:6" ht="15">
      <c r="A3773" s="225" t="s">
        <v>6123</v>
      </c>
      <c r="B3773" s="223" t="s">
        <v>8202</v>
      </c>
      <c r="C3773" s="220"/>
      <c r="D3773" s="221"/>
      <c r="E3773" s="221"/>
      <c r="F3773" s="221"/>
    </row>
    <row r="3774" spans="1:6" ht="15">
      <c r="A3774" s="225" t="s">
        <v>6124</v>
      </c>
      <c r="B3774" s="223" t="s">
        <v>8203</v>
      </c>
      <c r="C3774" s="220"/>
      <c r="D3774" s="221"/>
      <c r="E3774" s="221"/>
      <c r="F3774" s="221"/>
    </row>
    <row r="3775" spans="1:6" ht="27.75">
      <c r="A3775" s="225" t="s">
        <v>6125</v>
      </c>
      <c r="B3775" s="223" t="s">
        <v>6126</v>
      </c>
      <c r="C3775" s="220" t="s">
        <v>7553</v>
      </c>
      <c r="D3775" s="221">
        <v>94575</v>
      </c>
      <c r="E3775" s="221"/>
      <c r="F3775" s="221">
        <v>94575</v>
      </c>
    </row>
    <row r="3776" spans="1:6" ht="27.75">
      <c r="A3776" s="225" t="s">
        <v>6127</v>
      </c>
      <c r="B3776" s="223" t="s">
        <v>6128</v>
      </c>
      <c r="C3776" s="220" t="s">
        <v>7553</v>
      </c>
      <c r="D3776" s="221">
        <v>109125</v>
      </c>
      <c r="E3776" s="221"/>
      <c r="F3776" s="221">
        <v>109125</v>
      </c>
    </row>
    <row r="3777" spans="1:6" ht="27.75">
      <c r="A3777" s="225" t="s">
        <v>6129</v>
      </c>
      <c r="B3777" s="223" t="s">
        <v>6130</v>
      </c>
      <c r="C3777" s="220" t="s">
        <v>7553</v>
      </c>
      <c r="D3777" s="221">
        <v>114945</v>
      </c>
      <c r="E3777" s="221"/>
      <c r="F3777" s="221">
        <v>114945</v>
      </c>
    </row>
    <row r="3778" spans="1:6" ht="27.75">
      <c r="A3778" s="225" t="s">
        <v>6131</v>
      </c>
      <c r="B3778" s="223" t="s">
        <v>6132</v>
      </c>
      <c r="C3778" s="220" t="s">
        <v>7553</v>
      </c>
      <c r="D3778" s="221">
        <v>123190</v>
      </c>
      <c r="E3778" s="221"/>
      <c r="F3778" s="221">
        <v>123190</v>
      </c>
    </row>
    <row r="3779" spans="1:6" ht="27.75">
      <c r="A3779" s="225" t="s">
        <v>6133</v>
      </c>
      <c r="B3779" s="223" t="s">
        <v>6134</v>
      </c>
      <c r="C3779" s="220" t="s">
        <v>7553</v>
      </c>
      <c r="D3779" s="221">
        <v>124536.72</v>
      </c>
      <c r="E3779" s="221"/>
      <c r="F3779" s="221">
        <v>124536.72</v>
      </c>
    </row>
    <row r="3780" spans="1:6" ht="15">
      <c r="A3780" s="225" t="s">
        <v>6135</v>
      </c>
      <c r="B3780" s="223" t="s">
        <v>6136</v>
      </c>
      <c r="C3780" s="220" t="s">
        <v>7543</v>
      </c>
      <c r="D3780" s="221">
        <v>782.18</v>
      </c>
      <c r="E3780" s="221"/>
      <c r="F3780" s="221">
        <v>782.18</v>
      </c>
    </row>
    <row r="3781" spans="1:6" ht="15">
      <c r="A3781" s="225" t="s">
        <v>6137</v>
      </c>
      <c r="B3781" s="223" t="s">
        <v>8204</v>
      </c>
      <c r="C3781" s="220"/>
      <c r="D3781" s="221"/>
      <c r="E3781" s="221"/>
      <c r="F3781" s="221"/>
    </row>
    <row r="3782" spans="1:6" ht="15">
      <c r="A3782" s="225" t="s">
        <v>6138</v>
      </c>
      <c r="B3782" s="223" t="s">
        <v>7463</v>
      </c>
      <c r="C3782" s="220" t="s">
        <v>6583</v>
      </c>
      <c r="D3782" s="221">
        <v>419895.81</v>
      </c>
      <c r="E3782" s="221">
        <v>22489.85</v>
      </c>
      <c r="F3782" s="221">
        <v>442385.66</v>
      </c>
    </row>
    <row r="3783" spans="1:6" ht="15">
      <c r="A3783" s="225" t="s">
        <v>6912</v>
      </c>
      <c r="B3783" s="223" t="s">
        <v>7464</v>
      </c>
      <c r="C3783" s="220" t="s">
        <v>6583</v>
      </c>
      <c r="D3783" s="221">
        <v>382574.12</v>
      </c>
      <c r="E3783" s="221">
        <v>23956.52</v>
      </c>
      <c r="F3783" s="221">
        <v>406530.64</v>
      </c>
    </row>
    <row r="3784" spans="1:6" ht="15">
      <c r="A3784" s="225" t="s">
        <v>6139</v>
      </c>
      <c r="B3784" s="223" t="s">
        <v>7465</v>
      </c>
      <c r="C3784" s="220" t="s">
        <v>6583</v>
      </c>
      <c r="D3784" s="221">
        <v>700615</v>
      </c>
      <c r="E3784" s="221">
        <v>21781.95</v>
      </c>
      <c r="F3784" s="221">
        <v>722396.95</v>
      </c>
    </row>
    <row r="3785" spans="1:6" ht="15">
      <c r="A3785" s="225" t="s">
        <v>7116</v>
      </c>
      <c r="B3785" s="223" t="s">
        <v>7466</v>
      </c>
      <c r="C3785" s="220" t="s">
        <v>6583</v>
      </c>
      <c r="D3785" s="221">
        <v>243606.03</v>
      </c>
      <c r="E3785" s="221">
        <v>17991.88</v>
      </c>
      <c r="F3785" s="221">
        <v>261597.91</v>
      </c>
    </row>
    <row r="3786" spans="1:6" ht="15">
      <c r="A3786" s="225" t="s">
        <v>7467</v>
      </c>
      <c r="B3786" s="223" t="s">
        <v>7468</v>
      </c>
      <c r="C3786" s="220" t="s">
        <v>6583</v>
      </c>
      <c r="D3786" s="221">
        <v>89357.16</v>
      </c>
      <c r="E3786" s="221">
        <v>11244.93</v>
      </c>
      <c r="F3786" s="221">
        <v>100602.09</v>
      </c>
    </row>
    <row r="3787" spans="1:6" ht="15">
      <c r="A3787" s="225" t="s">
        <v>6140</v>
      </c>
      <c r="B3787" s="223" t="s">
        <v>7469</v>
      </c>
      <c r="C3787" s="220" t="s">
        <v>6583</v>
      </c>
      <c r="D3787" s="221">
        <v>18874.33</v>
      </c>
      <c r="E3787" s="221">
        <v>2659.6</v>
      </c>
      <c r="F3787" s="221">
        <v>21533.93</v>
      </c>
    </row>
    <row r="3788" spans="1:6" ht="15">
      <c r="A3788" s="225" t="s">
        <v>8205</v>
      </c>
      <c r="B3788" s="223" t="s">
        <v>8206</v>
      </c>
      <c r="C3788" s="220" t="s">
        <v>6583</v>
      </c>
      <c r="D3788" s="221">
        <v>15893.08</v>
      </c>
      <c r="E3788" s="221">
        <v>2659.6</v>
      </c>
      <c r="F3788" s="221">
        <v>18552.68</v>
      </c>
    </row>
    <row r="3789" spans="1:6" ht="15">
      <c r="A3789" s="225" t="s">
        <v>6141</v>
      </c>
      <c r="B3789" s="223" t="s">
        <v>7470</v>
      </c>
      <c r="C3789" s="220" t="s">
        <v>6583</v>
      </c>
      <c r="D3789" s="221">
        <v>51862.11</v>
      </c>
      <c r="E3789" s="221">
        <v>5808.76</v>
      </c>
      <c r="F3789" s="221">
        <v>57670.87</v>
      </c>
    </row>
    <row r="3790" spans="1:6" ht="15">
      <c r="A3790" s="225" t="s">
        <v>6142</v>
      </c>
      <c r="B3790" s="223" t="s">
        <v>7471</v>
      </c>
      <c r="C3790" s="220" t="s">
        <v>6583</v>
      </c>
      <c r="D3790" s="221">
        <v>47295.39</v>
      </c>
      <c r="E3790" s="221">
        <v>7088.95</v>
      </c>
      <c r="F3790" s="221">
        <v>54384.34</v>
      </c>
    </row>
    <row r="3791" spans="1:6" ht="27.75">
      <c r="A3791" s="225" t="s">
        <v>6143</v>
      </c>
      <c r="B3791" s="223" t="s">
        <v>7472</v>
      </c>
      <c r="C3791" s="220" t="s">
        <v>6583</v>
      </c>
      <c r="D3791" s="221">
        <v>4381.88</v>
      </c>
      <c r="E3791" s="221">
        <v>450.16</v>
      </c>
      <c r="F3791" s="221">
        <v>4832.04</v>
      </c>
    </row>
    <row r="3792" spans="1:6" ht="27.75">
      <c r="A3792" s="225" t="s">
        <v>6144</v>
      </c>
      <c r="B3792" s="223" t="s">
        <v>7473</v>
      </c>
      <c r="C3792" s="220" t="s">
        <v>6583</v>
      </c>
      <c r="D3792" s="221">
        <v>4854.88</v>
      </c>
      <c r="E3792" s="221">
        <v>562.7</v>
      </c>
      <c r="F3792" s="221">
        <v>5417.58</v>
      </c>
    </row>
    <row r="3793" spans="1:6" ht="27.75">
      <c r="A3793" s="225" t="s">
        <v>6145</v>
      </c>
      <c r="B3793" s="223" t="s">
        <v>7474</v>
      </c>
      <c r="C3793" s="220" t="s">
        <v>6583</v>
      </c>
      <c r="D3793" s="221">
        <v>6128.32</v>
      </c>
      <c r="E3793" s="221">
        <v>675.24</v>
      </c>
      <c r="F3793" s="221">
        <v>6803.56</v>
      </c>
    </row>
    <row r="3794" spans="1:6" ht="27.75">
      <c r="A3794" s="225" t="s">
        <v>6146</v>
      </c>
      <c r="B3794" s="223" t="s">
        <v>7475</v>
      </c>
      <c r="C3794" s="220" t="s">
        <v>6583</v>
      </c>
      <c r="D3794" s="221">
        <v>6343.74</v>
      </c>
      <c r="E3794" s="221">
        <v>731.51</v>
      </c>
      <c r="F3794" s="221">
        <v>7075.25</v>
      </c>
    </row>
    <row r="3795" spans="1:6" ht="27.75">
      <c r="A3795" s="225" t="s">
        <v>6147</v>
      </c>
      <c r="B3795" s="223" t="s">
        <v>7476</v>
      </c>
      <c r="C3795" s="220" t="s">
        <v>6583</v>
      </c>
      <c r="D3795" s="221">
        <v>4373.12</v>
      </c>
      <c r="E3795" s="221">
        <v>352.14</v>
      </c>
      <c r="F3795" s="221">
        <v>4725.26</v>
      </c>
    </row>
    <row r="3796" spans="1:6" ht="27.75">
      <c r="A3796" s="225" t="s">
        <v>6148</v>
      </c>
      <c r="B3796" s="223" t="s">
        <v>7477</v>
      </c>
      <c r="C3796" s="220" t="s">
        <v>6583</v>
      </c>
      <c r="D3796" s="221">
        <v>4780.9</v>
      </c>
      <c r="E3796" s="221">
        <v>352.14</v>
      </c>
      <c r="F3796" s="221">
        <v>5133.04</v>
      </c>
    </row>
    <row r="3797" spans="1:6" ht="27.75">
      <c r="A3797" s="225" t="s">
        <v>6149</v>
      </c>
      <c r="B3797" s="223" t="s">
        <v>7478</v>
      </c>
      <c r="C3797" s="220" t="s">
        <v>6583</v>
      </c>
      <c r="D3797" s="221">
        <v>5461.28</v>
      </c>
      <c r="E3797" s="221">
        <v>352.14</v>
      </c>
      <c r="F3797" s="221">
        <v>5813.42</v>
      </c>
    </row>
    <row r="3798" spans="1:6" ht="15">
      <c r="A3798" s="225" t="s">
        <v>6150</v>
      </c>
      <c r="B3798" s="223" t="s">
        <v>7253</v>
      </c>
      <c r="C3798" s="220" t="s">
        <v>7546</v>
      </c>
      <c r="D3798" s="221">
        <v>9.94</v>
      </c>
      <c r="E3798" s="221">
        <v>9.81</v>
      </c>
      <c r="F3798" s="221">
        <v>19.75</v>
      </c>
    </row>
    <row r="3799" spans="1:6" ht="15">
      <c r="A3799" s="225" t="s">
        <v>6151</v>
      </c>
      <c r="B3799" s="223" t="s">
        <v>7254</v>
      </c>
      <c r="C3799" s="220" t="s">
        <v>7546</v>
      </c>
      <c r="D3799" s="221">
        <v>14.98</v>
      </c>
      <c r="E3799" s="221">
        <v>9.81</v>
      </c>
      <c r="F3799" s="221">
        <v>24.79</v>
      </c>
    </row>
    <row r="3800" spans="1:6" ht="15">
      <c r="A3800" s="225" t="s">
        <v>6152</v>
      </c>
      <c r="B3800" s="223" t="s">
        <v>7255</v>
      </c>
      <c r="C3800" s="220" t="s">
        <v>7546</v>
      </c>
      <c r="D3800" s="221">
        <v>22.12</v>
      </c>
      <c r="E3800" s="221">
        <v>9.81</v>
      </c>
      <c r="F3800" s="221">
        <v>31.93</v>
      </c>
    </row>
    <row r="3801" spans="1:6" ht="15">
      <c r="A3801" s="225" t="s">
        <v>7256</v>
      </c>
      <c r="B3801" s="223" t="s">
        <v>7257</v>
      </c>
      <c r="C3801" s="220" t="s">
        <v>7543</v>
      </c>
      <c r="D3801" s="221">
        <v>88.65</v>
      </c>
      <c r="E3801" s="221">
        <v>70.34</v>
      </c>
      <c r="F3801" s="221">
        <v>158.99</v>
      </c>
    </row>
    <row r="3802" spans="1:6" ht="15">
      <c r="A3802" s="225" t="s">
        <v>6153</v>
      </c>
      <c r="B3802" s="223" t="s">
        <v>6154</v>
      </c>
      <c r="C3802" s="220" t="s">
        <v>7543</v>
      </c>
      <c r="D3802" s="221">
        <v>5096.51</v>
      </c>
      <c r="E3802" s="221"/>
      <c r="F3802" s="221">
        <v>5096.51</v>
      </c>
    </row>
    <row r="3803" spans="1:6" ht="15">
      <c r="A3803" s="225" t="s">
        <v>6155</v>
      </c>
      <c r="B3803" s="223" t="s">
        <v>6156</v>
      </c>
      <c r="C3803" s="220" t="s">
        <v>7543</v>
      </c>
      <c r="D3803" s="221">
        <v>1922.64</v>
      </c>
      <c r="E3803" s="221">
        <v>91.85</v>
      </c>
      <c r="F3803" s="221">
        <v>2014.49</v>
      </c>
    </row>
    <row r="3804" spans="1:6" ht="15">
      <c r="A3804" s="225" t="s">
        <v>6157</v>
      </c>
      <c r="B3804" s="223" t="s">
        <v>6158</v>
      </c>
      <c r="C3804" s="220" t="s">
        <v>7543</v>
      </c>
      <c r="D3804" s="221">
        <v>1596.84</v>
      </c>
      <c r="E3804" s="221">
        <v>70.97</v>
      </c>
      <c r="F3804" s="221">
        <v>1667.81</v>
      </c>
    </row>
    <row r="3805" spans="1:6" ht="15">
      <c r="A3805" s="225" t="s">
        <v>6159</v>
      </c>
      <c r="B3805" s="223" t="s">
        <v>6160</v>
      </c>
      <c r="C3805" s="220" t="s">
        <v>7543</v>
      </c>
      <c r="D3805" s="221">
        <v>1274.11</v>
      </c>
      <c r="E3805" s="221">
        <v>62.63</v>
      </c>
      <c r="F3805" s="221">
        <v>1336.74</v>
      </c>
    </row>
    <row r="3806" spans="1:6" ht="15">
      <c r="A3806" s="225" t="s">
        <v>6161</v>
      </c>
      <c r="B3806" s="223" t="s">
        <v>6162</v>
      </c>
      <c r="C3806" s="220" t="s">
        <v>6583</v>
      </c>
      <c r="D3806" s="221"/>
      <c r="E3806" s="221">
        <v>268.28</v>
      </c>
      <c r="F3806" s="221">
        <v>268.28</v>
      </c>
    </row>
    <row r="3807" spans="1:6" ht="15">
      <c r="A3807" s="225" t="s">
        <v>6163</v>
      </c>
      <c r="B3807" s="223" t="s">
        <v>6164</v>
      </c>
      <c r="C3807" s="220" t="s">
        <v>6583</v>
      </c>
      <c r="D3807" s="221">
        <v>6659.68</v>
      </c>
      <c r="E3807" s="221">
        <v>1125.4</v>
      </c>
      <c r="F3807" s="221">
        <v>7785.08</v>
      </c>
    </row>
    <row r="3808" spans="1:6" ht="15">
      <c r="A3808" s="225" t="s">
        <v>6165</v>
      </c>
      <c r="B3808" s="223" t="s">
        <v>6166</v>
      </c>
      <c r="C3808" s="220" t="s">
        <v>6583</v>
      </c>
      <c r="D3808" s="221">
        <v>148.65</v>
      </c>
      <c r="E3808" s="221">
        <v>33.4</v>
      </c>
      <c r="F3808" s="221">
        <v>182.05</v>
      </c>
    </row>
    <row r="3809" spans="1:6" ht="15">
      <c r="A3809" s="225" t="s">
        <v>6167</v>
      </c>
      <c r="B3809" s="223" t="s">
        <v>6168</v>
      </c>
      <c r="C3809" s="220" t="s">
        <v>6583</v>
      </c>
      <c r="D3809" s="221">
        <v>962.56</v>
      </c>
      <c r="E3809" s="221">
        <v>96.03</v>
      </c>
      <c r="F3809" s="221">
        <v>1058.59</v>
      </c>
    </row>
    <row r="3810" spans="1:6" ht="15">
      <c r="A3810" s="225" t="s">
        <v>6169</v>
      </c>
      <c r="B3810" s="223" t="s">
        <v>6170</v>
      </c>
      <c r="C3810" s="220" t="s">
        <v>7543</v>
      </c>
      <c r="D3810" s="221">
        <v>4002.35</v>
      </c>
      <c r="E3810" s="221">
        <v>146.13</v>
      </c>
      <c r="F3810" s="221">
        <v>4148.48</v>
      </c>
    </row>
    <row r="3811" spans="1:6" ht="15">
      <c r="A3811" s="225" t="s">
        <v>6171</v>
      </c>
      <c r="B3811" s="223" t="s">
        <v>6172</v>
      </c>
      <c r="C3811" s="220" t="s">
        <v>7546</v>
      </c>
      <c r="D3811" s="221">
        <v>4014.3</v>
      </c>
      <c r="E3811" s="221">
        <v>36.39</v>
      </c>
      <c r="F3811" s="221">
        <v>4050.69</v>
      </c>
    </row>
    <row r="3812" spans="1:6" ht="15">
      <c r="A3812" s="225" t="s">
        <v>6173</v>
      </c>
      <c r="B3812" s="223" t="s">
        <v>7258</v>
      </c>
      <c r="C3812" s="220" t="s">
        <v>6583</v>
      </c>
      <c r="D3812" s="221">
        <v>90.8</v>
      </c>
      <c r="E3812" s="221">
        <v>33.4</v>
      </c>
      <c r="F3812" s="221">
        <v>124.2</v>
      </c>
    </row>
    <row r="3813" spans="1:6" ht="15">
      <c r="A3813" s="225" t="s">
        <v>6174</v>
      </c>
      <c r="B3813" s="223" t="s">
        <v>6175</v>
      </c>
      <c r="C3813" s="220" t="s">
        <v>6583</v>
      </c>
      <c r="D3813" s="221">
        <v>89.25</v>
      </c>
      <c r="E3813" s="221">
        <v>33.4</v>
      </c>
      <c r="F3813" s="221">
        <v>122.65</v>
      </c>
    </row>
    <row r="3814" spans="1:6" ht="15">
      <c r="A3814" s="225" t="s">
        <v>6176</v>
      </c>
      <c r="B3814" s="223" t="s">
        <v>6177</v>
      </c>
      <c r="C3814" s="220" t="s">
        <v>6583</v>
      </c>
      <c r="D3814" s="221">
        <v>299.22</v>
      </c>
      <c r="E3814" s="221">
        <v>33.4</v>
      </c>
      <c r="F3814" s="221">
        <v>332.62</v>
      </c>
    </row>
    <row r="3815" spans="1:6" ht="15">
      <c r="A3815" s="225" t="s">
        <v>6178</v>
      </c>
      <c r="B3815" s="223" t="s">
        <v>6179</v>
      </c>
      <c r="C3815" s="220" t="s">
        <v>6583</v>
      </c>
      <c r="D3815" s="221">
        <v>234.33</v>
      </c>
      <c r="E3815" s="221">
        <v>33.4</v>
      </c>
      <c r="F3815" s="221">
        <v>267.73</v>
      </c>
    </row>
    <row r="3816" spans="1:6" ht="15">
      <c r="A3816" s="225" t="s">
        <v>7117</v>
      </c>
      <c r="B3816" s="223" t="s">
        <v>7118</v>
      </c>
      <c r="C3816" s="220" t="s">
        <v>7543</v>
      </c>
      <c r="D3816" s="221">
        <v>2689.69</v>
      </c>
      <c r="E3816" s="221">
        <v>204.58</v>
      </c>
      <c r="F3816" s="221">
        <v>2894.27</v>
      </c>
    </row>
    <row r="3817" spans="1:6" ht="27.75">
      <c r="A3817" s="225" t="s">
        <v>7119</v>
      </c>
      <c r="B3817" s="223" t="s">
        <v>7120</v>
      </c>
      <c r="C3817" s="220" t="s">
        <v>7543</v>
      </c>
      <c r="D3817" s="221">
        <v>1620.47</v>
      </c>
      <c r="E3817" s="221">
        <v>83.5</v>
      </c>
      <c r="F3817" s="221">
        <v>1703.97</v>
      </c>
    </row>
    <row r="3818" spans="1:6" ht="27.75">
      <c r="A3818" s="225" t="s">
        <v>7121</v>
      </c>
      <c r="B3818" s="223" t="s">
        <v>7122</v>
      </c>
      <c r="C3818" s="220" t="s">
        <v>7543</v>
      </c>
      <c r="D3818" s="221">
        <v>1505.71</v>
      </c>
      <c r="E3818" s="221">
        <v>41.75</v>
      </c>
      <c r="F3818" s="221">
        <v>1547.46</v>
      </c>
    </row>
    <row r="3819" spans="1:6" ht="15">
      <c r="A3819" s="225" t="s">
        <v>6180</v>
      </c>
      <c r="B3819" s="223" t="s">
        <v>6181</v>
      </c>
      <c r="C3819" s="220" t="s">
        <v>7543</v>
      </c>
      <c r="D3819" s="221">
        <v>1422.97</v>
      </c>
      <c r="E3819" s="221">
        <v>91.85</v>
      </c>
      <c r="F3819" s="221">
        <v>1514.82</v>
      </c>
    </row>
    <row r="3820" spans="1:6" ht="15">
      <c r="A3820" s="225" t="s">
        <v>6182</v>
      </c>
      <c r="B3820" s="223" t="s">
        <v>6183</v>
      </c>
      <c r="C3820" s="220" t="s">
        <v>7543</v>
      </c>
      <c r="D3820" s="221">
        <v>1838.62</v>
      </c>
      <c r="E3820" s="221">
        <v>121.08</v>
      </c>
      <c r="F3820" s="221">
        <v>1959.7</v>
      </c>
    </row>
    <row r="3821" spans="1:6" ht="15">
      <c r="A3821" s="225" t="s">
        <v>6184</v>
      </c>
      <c r="B3821" s="223" t="s">
        <v>6185</v>
      </c>
      <c r="C3821" s="220" t="s">
        <v>7543</v>
      </c>
      <c r="D3821" s="221">
        <v>3083.56</v>
      </c>
      <c r="E3821" s="221">
        <v>200.4</v>
      </c>
      <c r="F3821" s="221">
        <v>3283.96</v>
      </c>
    </row>
    <row r="3822" spans="1:6" ht="15">
      <c r="A3822" s="225" t="s">
        <v>6186</v>
      </c>
      <c r="B3822" s="223" t="s">
        <v>6187</v>
      </c>
      <c r="C3822" s="220" t="s">
        <v>7543</v>
      </c>
      <c r="D3822" s="221">
        <v>2272.46</v>
      </c>
      <c r="E3822" s="221">
        <v>150.3</v>
      </c>
      <c r="F3822" s="221">
        <v>2422.76</v>
      </c>
    </row>
    <row r="3823" spans="1:6" ht="15">
      <c r="A3823" s="225" t="s">
        <v>6188</v>
      </c>
      <c r="B3823" s="223" t="s">
        <v>6189</v>
      </c>
      <c r="C3823" s="220" t="s">
        <v>7543</v>
      </c>
      <c r="D3823" s="221">
        <v>1633.52</v>
      </c>
      <c r="E3823" s="221">
        <v>104.38</v>
      </c>
      <c r="F3823" s="221">
        <v>1737.9</v>
      </c>
    </row>
    <row r="3824" spans="1:6" ht="15">
      <c r="A3824" s="225" t="s">
        <v>6190</v>
      </c>
      <c r="B3824" s="223" t="s">
        <v>6191</v>
      </c>
      <c r="C3824" s="220" t="s">
        <v>7543</v>
      </c>
      <c r="D3824" s="221">
        <v>1384.47</v>
      </c>
      <c r="E3824" s="221">
        <v>83.5</v>
      </c>
      <c r="F3824" s="221">
        <v>1467.97</v>
      </c>
    </row>
    <row r="3825" spans="1:6" ht="15">
      <c r="A3825" s="225" t="s">
        <v>6192</v>
      </c>
      <c r="B3825" s="223" t="s">
        <v>6193</v>
      </c>
      <c r="C3825" s="220" t="s">
        <v>7543</v>
      </c>
      <c r="D3825" s="221">
        <v>1220.95</v>
      </c>
      <c r="E3825" s="221">
        <v>70.97</v>
      </c>
      <c r="F3825" s="221">
        <v>1291.92</v>
      </c>
    </row>
    <row r="3826" spans="1:6" ht="15">
      <c r="A3826" s="225" t="s">
        <v>6194</v>
      </c>
      <c r="B3826" s="223" t="s">
        <v>6195</v>
      </c>
      <c r="C3826" s="220" t="s">
        <v>7543</v>
      </c>
      <c r="D3826" s="221">
        <v>1017.49</v>
      </c>
      <c r="E3826" s="221">
        <v>62.63</v>
      </c>
      <c r="F3826" s="221">
        <v>1080.12</v>
      </c>
    </row>
    <row r="3827" spans="1:6" ht="15">
      <c r="A3827" s="225" t="s">
        <v>6196</v>
      </c>
      <c r="B3827" s="223" t="s">
        <v>6197</v>
      </c>
      <c r="C3827" s="220" t="s">
        <v>7543</v>
      </c>
      <c r="D3827" s="221">
        <v>1380.6</v>
      </c>
      <c r="E3827" s="221">
        <v>83.5</v>
      </c>
      <c r="F3827" s="221">
        <v>1464.1</v>
      </c>
    </row>
    <row r="3828" spans="1:6" ht="15">
      <c r="A3828" s="225" t="s">
        <v>6198</v>
      </c>
      <c r="B3828" s="223" t="s">
        <v>6199</v>
      </c>
      <c r="C3828" s="220" t="s">
        <v>7543</v>
      </c>
      <c r="D3828" s="221">
        <v>883.01</v>
      </c>
      <c r="E3828" s="221">
        <v>50.1</v>
      </c>
      <c r="F3828" s="221">
        <v>933.11</v>
      </c>
    </row>
    <row r="3829" spans="1:6" ht="15">
      <c r="A3829" s="225" t="s">
        <v>6200</v>
      </c>
      <c r="B3829" s="223" t="s">
        <v>7259</v>
      </c>
      <c r="C3829" s="220" t="s">
        <v>6583</v>
      </c>
      <c r="D3829" s="221">
        <v>164.56</v>
      </c>
      <c r="E3829" s="221">
        <v>37.58</v>
      </c>
      <c r="F3829" s="221">
        <v>202.14</v>
      </c>
    </row>
    <row r="3830" spans="1:6" ht="15">
      <c r="A3830" s="225" t="s">
        <v>6201</v>
      </c>
      <c r="B3830" s="223" t="s">
        <v>7260</v>
      </c>
      <c r="C3830" s="220" t="s">
        <v>6583</v>
      </c>
      <c r="D3830" s="221">
        <v>254.88</v>
      </c>
      <c r="E3830" s="221">
        <v>50.1</v>
      </c>
      <c r="F3830" s="221">
        <v>304.98</v>
      </c>
    </row>
    <row r="3831" spans="1:6" ht="15">
      <c r="A3831" s="225" t="s">
        <v>6202</v>
      </c>
      <c r="B3831" s="223" t="s">
        <v>8207</v>
      </c>
      <c r="C3831" s="220"/>
      <c r="D3831" s="221"/>
      <c r="E3831" s="221"/>
      <c r="F3831" s="221"/>
    </row>
    <row r="3832" spans="1:6" ht="27.75">
      <c r="A3832" s="225" t="s">
        <v>6203</v>
      </c>
      <c r="B3832" s="223" t="s">
        <v>6204</v>
      </c>
      <c r="C3832" s="220" t="s">
        <v>6583</v>
      </c>
      <c r="D3832" s="221">
        <v>5865.27</v>
      </c>
      <c r="E3832" s="221">
        <v>1688.1</v>
      </c>
      <c r="F3832" s="221">
        <v>7553.37</v>
      </c>
    </row>
    <row r="3833" spans="1:6" ht="27.75">
      <c r="A3833" s="225" t="s">
        <v>6205</v>
      </c>
      <c r="B3833" s="223" t="s">
        <v>6206</v>
      </c>
      <c r="C3833" s="220" t="s">
        <v>6583</v>
      </c>
      <c r="D3833" s="221">
        <v>21989.06</v>
      </c>
      <c r="E3833" s="221">
        <v>3938.9</v>
      </c>
      <c r="F3833" s="221">
        <v>25927.96</v>
      </c>
    </row>
    <row r="3834" spans="1:6" ht="15">
      <c r="A3834" s="225" t="s">
        <v>6207</v>
      </c>
      <c r="B3834" s="223" t="s">
        <v>6208</v>
      </c>
      <c r="C3834" s="220" t="s">
        <v>6583</v>
      </c>
      <c r="D3834" s="221">
        <v>8798.63</v>
      </c>
      <c r="E3834" s="221">
        <v>218.34</v>
      </c>
      <c r="F3834" s="221">
        <v>9016.97</v>
      </c>
    </row>
    <row r="3835" spans="1:6" ht="27.75">
      <c r="A3835" s="225" t="s">
        <v>8208</v>
      </c>
      <c r="B3835" s="223" t="s">
        <v>8209</v>
      </c>
      <c r="C3835" s="220" t="s">
        <v>6583</v>
      </c>
      <c r="D3835" s="221">
        <v>7733</v>
      </c>
      <c r="E3835" s="221">
        <v>218.34</v>
      </c>
      <c r="F3835" s="221">
        <v>7951.34</v>
      </c>
    </row>
    <row r="3836" spans="1:6" ht="15">
      <c r="A3836" s="225" t="s">
        <v>6209</v>
      </c>
      <c r="B3836" s="223" t="s">
        <v>6210</v>
      </c>
      <c r="C3836" s="220" t="s">
        <v>6583</v>
      </c>
      <c r="D3836" s="221">
        <v>4492.89</v>
      </c>
      <c r="E3836" s="221">
        <v>218.34</v>
      </c>
      <c r="F3836" s="221">
        <v>4711.23</v>
      </c>
    </row>
    <row r="3837" spans="1:6" ht="15">
      <c r="A3837" s="225" t="s">
        <v>6211</v>
      </c>
      <c r="B3837" s="223" t="s">
        <v>6212</v>
      </c>
      <c r="C3837" s="220" t="s">
        <v>6583</v>
      </c>
      <c r="D3837" s="221">
        <v>4345.83</v>
      </c>
      <c r="E3837" s="221">
        <v>218.34</v>
      </c>
      <c r="F3837" s="221">
        <v>4564.17</v>
      </c>
    </row>
    <row r="3838" spans="1:6" ht="27.75">
      <c r="A3838" s="225" t="s">
        <v>6213</v>
      </c>
      <c r="B3838" s="223" t="s">
        <v>6214</v>
      </c>
      <c r="C3838" s="220" t="s">
        <v>6583</v>
      </c>
      <c r="D3838" s="221">
        <v>13401.4</v>
      </c>
      <c r="E3838" s="221">
        <v>509.1</v>
      </c>
      <c r="F3838" s="221">
        <v>13910.5</v>
      </c>
    </row>
    <row r="3839" spans="1:6" ht="15">
      <c r="A3839" s="225" t="s">
        <v>6215</v>
      </c>
      <c r="B3839" s="223" t="s">
        <v>8210</v>
      </c>
      <c r="C3839" s="220"/>
      <c r="D3839" s="221"/>
      <c r="E3839" s="221"/>
      <c r="F3839" s="221"/>
    </row>
    <row r="3840" spans="1:6" ht="15">
      <c r="A3840" s="225" t="s">
        <v>6216</v>
      </c>
      <c r="B3840" s="223" t="s">
        <v>6217</v>
      </c>
      <c r="C3840" s="220" t="s">
        <v>6583</v>
      </c>
      <c r="D3840" s="221">
        <v>181.84</v>
      </c>
      <c r="E3840" s="221">
        <v>1.82</v>
      </c>
      <c r="F3840" s="221">
        <v>183.66</v>
      </c>
    </row>
    <row r="3841" spans="1:6" ht="15">
      <c r="A3841" s="225" t="s">
        <v>6218</v>
      </c>
      <c r="B3841" s="223" t="s">
        <v>6219</v>
      </c>
      <c r="C3841" s="220" t="s">
        <v>6583</v>
      </c>
      <c r="D3841" s="221">
        <v>10.37</v>
      </c>
      <c r="E3841" s="221">
        <v>10.92</v>
      </c>
      <c r="F3841" s="221">
        <v>21.29</v>
      </c>
    </row>
    <row r="3842" spans="1:6" ht="15">
      <c r="A3842" s="225" t="s">
        <v>6220</v>
      </c>
      <c r="B3842" s="223" t="s">
        <v>6221</v>
      </c>
      <c r="C3842" s="220" t="s">
        <v>6583</v>
      </c>
      <c r="D3842" s="221">
        <v>214.08</v>
      </c>
      <c r="E3842" s="221">
        <v>1.82</v>
      </c>
      <c r="F3842" s="221">
        <v>215.9</v>
      </c>
    </row>
    <row r="3843" spans="1:6" ht="15">
      <c r="A3843" s="225" t="s">
        <v>6222</v>
      </c>
      <c r="B3843" s="223" t="s">
        <v>6223</v>
      </c>
      <c r="C3843" s="220" t="s">
        <v>6583</v>
      </c>
      <c r="D3843" s="221">
        <v>2405.14</v>
      </c>
      <c r="E3843" s="221">
        <v>11.18</v>
      </c>
      <c r="F3843" s="221">
        <v>2416.32</v>
      </c>
    </row>
    <row r="3844" spans="1:6" ht="15">
      <c r="A3844" s="225" t="s">
        <v>6224</v>
      </c>
      <c r="B3844" s="223" t="s">
        <v>7479</v>
      </c>
      <c r="C3844" s="220" t="s">
        <v>6583</v>
      </c>
      <c r="D3844" s="221">
        <v>1742.41</v>
      </c>
      <c r="E3844" s="221">
        <v>16.77</v>
      </c>
      <c r="F3844" s="221">
        <v>1759.18</v>
      </c>
    </row>
    <row r="3845" spans="1:6" ht="15">
      <c r="A3845" s="225" t="s">
        <v>6225</v>
      </c>
      <c r="B3845" s="223" t="s">
        <v>6226</v>
      </c>
      <c r="C3845" s="220" t="s">
        <v>6583</v>
      </c>
      <c r="D3845" s="221">
        <v>918.48</v>
      </c>
      <c r="E3845" s="221">
        <v>13.14</v>
      </c>
      <c r="F3845" s="221">
        <v>931.62</v>
      </c>
    </row>
    <row r="3846" spans="1:6" ht="15">
      <c r="A3846" s="225" t="s">
        <v>6227</v>
      </c>
      <c r="B3846" s="223" t="s">
        <v>6228</v>
      </c>
      <c r="C3846" s="220" t="s">
        <v>6583</v>
      </c>
      <c r="D3846" s="221">
        <v>2403.06</v>
      </c>
      <c r="E3846" s="221">
        <v>16.77</v>
      </c>
      <c r="F3846" s="221">
        <v>2419.83</v>
      </c>
    </row>
    <row r="3847" spans="1:6" ht="15">
      <c r="A3847" s="225" t="s">
        <v>6229</v>
      </c>
      <c r="B3847" s="223" t="s">
        <v>6230</v>
      </c>
      <c r="C3847" s="220" t="s">
        <v>6583</v>
      </c>
      <c r="D3847" s="221">
        <v>370.2</v>
      </c>
      <c r="E3847" s="221">
        <v>16.77</v>
      </c>
      <c r="F3847" s="221">
        <v>386.97</v>
      </c>
    </row>
    <row r="3848" spans="1:6" ht="15">
      <c r="A3848" s="225" t="s">
        <v>6231</v>
      </c>
      <c r="B3848" s="223" t="s">
        <v>6232</v>
      </c>
      <c r="C3848" s="220" t="s">
        <v>6583</v>
      </c>
      <c r="D3848" s="221">
        <v>1996.24</v>
      </c>
      <c r="E3848" s="221">
        <v>16.77</v>
      </c>
      <c r="F3848" s="221">
        <v>2013.01</v>
      </c>
    </row>
    <row r="3849" spans="1:6" ht="15">
      <c r="A3849" s="225" t="s">
        <v>6233</v>
      </c>
      <c r="B3849" s="223" t="s">
        <v>6234</v>
      </c>
      <c r="C3849" s="220" t="s">
        <v>6583</v>
      </c>
      <c r="D3849" s="221">
        <v>913.36</v>
      </c>
      <c r="E3849" s="221">
        <v>11.18</v>
      </c>
      <c r="F3849" s="221">
        <v>924.54</v>
      </c>
    </row>
    <row r="3850" spans="1:6" ht="15">
      <c r="A3850" s="225" t="s">
        <v>6235</v>
      </c>
      <c r="B3850" s="223" t="s">
        <v>6913</v>
      </c>
      <c r="C3850" s="220" t="s">
        <v>6583</v>
      </c>
      <c r="D3850" s="221">
        <v>2031.98</v>
      </c>
      <c r="E3850" s="221">
        <v>13.14</v>
      </c>
      <c r="F3850" s="221">
        <v>2045.12</v>
      </c>
    </row>
    <row r="3851" spans="1:6" ht="15">
      <c r="A3851" s="225" t="s">
        <v>6236</v>
      </c>
      <c r="B3851" s="223" t="s">
        <v>6237</v>
      </c>
      <c r="C3851" s="220" t="s">
        <v>6583</v>
      </c>
      <c r="D3851" s="221">
        <v>111.13</v>
      </c>
      <c r="E3851" s="221">
        <v>5.46</v>
      </c>
      <c r="F3851" s="221">
        <v>116.59</v>
      </c>
    </row>
    <row r="3852" spans="1:6" ht="15">
      <c r="A3852" s="225" t="s">
        <v>6238</v>
      </c>
      <c r="B3852" s="223" t="s">
        <v>6239</v>
      </c>
      <c r="C3852" s="220" t="s">
        <v>6583</v>
      </c>
      <c r="D3852" s="221">
        <v>269.37</v>
      </c>
      <c r="E3852" s="221">
        <v>55.81</v>
      </c>
      <c r="F3852" s="221">
        <v>325.18</v>
      </c>
    </row>
    <row r="3853" spans="1:6" ht="15">
      <c r="A3853" s="225" t="s">
        <v>6240</v>
      </c>
      <c r="B3853" s="223" t="s">
        <v>6241</v>
      </c>
      <c r="C3853" s="220" t="s">
        <v>6583</v>
      </c>
      <c r="D3853" s="221">
        <v>1565.37</v>
      </c>
      <c r="E3853" s="221">
        <v>38.21</v>
      </c>
      <c r="F3853" s="221">
        <v>1603.58</v>
      </c>
    </row>
    <row r="3854" spans="1:6" ht="15">
      <c r="A3854" s="225" t="s">
        <v>6242</v>
      </c>
      <c r="B3854" s="223" t="s">
        <v>6243</v>
      </c>
      <c r="C3854" s="220" t="s">
        <v>6583</v>
      </c>
      <c r="D3854" s="221">
        <v>333.51</v>
      </c>
      <c r="E3854" s="221">
        <v>27.29</v>
      </c>
      <c r="F3854" s="221">
        <v>360.8</v>
      </c>
    </row>
    <row r="3855" spans="1:6" ht="15">
      <c r="A3855" s="225" t="s">
        <v>6244</v>
      </c>
      <c r="B3855" s="223" t="s">
        <v>6245</v>
      </c>
      <c r="C3855" s="220" t="s">
        <v>6583</v>
      </c>
      <c r="D3855" s="221">
        <v>179.58</v>
      </c>
      <c r="E3855" s="221">
        <v>55.81</v>
      </c>
      <c r="F3855" s="221">
        <v>235.39</v>
      </c>
    </row>
    <row r="3856" spans="1:6" ht="15">
      <c r="A3856" s="225" t="s">
        <v>6246</v>
      </c>
      <c r="B3856" s="223" t="s">
        <v>7480</v>
      </c>
      <c r="C3856" s="220" t="s">
        <v>6583</v>
      </c>
      <c r="D3856" s="221">
        <v>68.58</v>
      </c>
      <c r="E3856" s="221">
        <v>60.41</v>
      </c>
      <c r="F3856" s="221">
        <v>128.99</v>
      </c>
    </row>
    <row r="3857" spans="1:6" ht="15">
      <c r="A3857" s="225" t="s">
        <v>6247</v>
      </c>
      <c r="B3857" s="223" t="s">
        <v>6248</v>
      </c>
      <c r="C3857" s="220" t="s">
        <v>6583</v>
      </c>
      <c r="D3857" s="221">
        <v>941.97</v>
      </c>
      <c r="E3857" s="221">
        <v>55.81</v>
      </c>
      <c r="F3857" s="221">
        <v>997.78</v>
      </c>
    </row>
    <row r="3858" spans="1:6" ht="15">
      <c r="A3858" s="225" t="s">
        <v>6249</v>
      </c>
      <c r="B3858" s="223" t="s">
        <v>6250</v>
      </c>
      <c r="C3858" s="220" t="s">
        <v>6583</v>
      </c>
      <c r="D3858" s="221">
        <v>917.51</v>
      </c>
      <c r="E3858" s="221">
        <v>55.81</v>
      </c>
      <c r="F3858" s="221">
        <v>973.32</v>
      </c>
    </row>
    <row r="3859" spans="1:6" ht="27.75">
      <c r="A3859" s="225" t="s">
        <v>6251</v>
      </c>
      <c r="B3859" s="223" t="s">
        <v>6252</v>
      </c>
      <c r="C3859" s="220" t="s">
        <v>6583</v>
      </c>
      <c r="D3859" s="221">
        <v>1772.4</v>
      </c>
      <c r="E3859" s="221">
        <v>55.81</v>
      </c>
      <c r="F3859" s="221">
        <v>1828.21</v>
      </c>
    </row>
    <row r="3860" spans="1:6" ht="15">
      <c r="A3860" s="225" t="s">
        <v>6914</v>
      </c>
      <c r="B3860" s="223" t="s">
        <v>6253</v>
      </c>
      <c r="C3860" s="220" t="s">
        <v>6583</v>
      </c>
      <c r="D3860" s="221">
        <v>3474.24</v>
      </c>
      <c r="E3860" s="221">
        <v>254.03</v>
      </c>
      <c r="F3860" s="221">
        <v>3728.27</v>
      </c>
    </row>
    <row r="3861" spans="1:6" ht="15">
      <c r="A3861" s="225" t="s">
        <v>6915</v>
      </c>
      <c r="B3861" s="223" t="s">
        <v>6254</v>
      </c>
      <c r="C3861" s="220" t="s">
        <v>6583</v>
      </c>
      <c r="D3861" s="221">
        <v>2792.71</v>
      </c>
      <c r="E3861" s="221">
        <v>148.89</v>
      </c>
      <c r="F3861" s="221">
        <v>2941.6</v>
      </c>
    </row>
    <row r="3862" spans="1:6" ht="15">
      <c r="A3862" s="225" t="s">
        <v>6916</v>
      </c>
      <c r="B3862" s="223" t="s">
        <v>6917</v>
      </c>
      <c r="C3862" s="220" t="s">
        <v>6583</v>
      </c>
      <c r="D3862" s="221">
        <v>4138.43</v>
      </c>
      <c r="E3862" s="221">
        <v>148.89</v>
      </c>
      <c r="F3862" s="221">
        <v>4287.32</v>
      </c>
    </row>
    <row r="3863" spans="1:6" ht="15">
      <c r="A3863" s="225" t="s">
        <v>6918</v>
      </c>
      <c r="B3863" s="223" t="s">
        <v>6255</v>
      </c>
      <c r="C3863" s="220" t="s">
        <v>6583</v>
      </c>
      <c r="D3863" s="221">
        <v>711.84</v>
      </c>
      <c r="E3863" s="221">
        <v>170.8</v>
      </c>
      <c r="F3863" s="221">
        <v>882.64</v>
      </c>
    </row>
    <row r="3864" spans="1:6" ht="15">
      <c r="A3864" s="225" t="s">
        <v>6256</v>
      </c>
      <c r="B3864" s="223" t="s">
        <v>8211</v>
      </c>
      <c r="C3864" s="220"/>
      <c r="D3864" s="221"/>
      <c r="E3864" s="221"/>
      <c r="F3864" s="221"/>
    </row>
    <row r="3865" spans="1:6" ht="15">
      <c r="A3865" s="225" t="s">
        <v>6257</v>
      </c>
      <c r="B3865" s="223" t="s">
        <v>6258</v>
      </c>
      <c r="C3865" s="220" t="s">
        <v>7553</v>
      </c>
      <c r="D3865" s="221">
        <v>873.07</v>
      </c>
      <c r="E3865" s="221">
        <v>9.45</v>
      </c>
      <c r="F3865" s="221">
        <v>882.52</v>
      </c>
    </row>
    <row r="3866" spans="1:6" ht="15">
      <c r="A3866" s="225" t="s">
        <v>6259</v>
      </c>
      <c r="B3866" s="223" t="s">
        <v>6260</v>
      </c>
      <c r="C3866" s="220" t="s">
        <v>7553</v>
      </c>
      <c r="D3866" s="221">
        <v>1099.58</v>
      </c>
      <c r="E3866" s="221">
        <v>9.45</v>
      </c>
      <c r="F3866" s="221">
        <v>1109.03</v>
      </c>
    </row>
    <row r="3867" spans="1:6" ht="15">
      <c r="A3867" s="225" t="s">
        <v>6261</v>
      </c>
      <c r="B3867" s="223" t="s">
        <v>6262</v>
      </c>
      <c r="C3867" s="220" t="s">
        <v>7553</v>
      </c>
      <c r="D3867" s="221">
        <v>1220.07</v>
      </c>
      <c r="E3867" s="221">
        <v>384.37</v>
      </c>
      <c r="F3867" s="221">
        <v>1604.44</v>
      </c>
    </row>
    <row r="3868" spans="1:6" ht="15">
      <c r="A3868" s="225" t="s">
        <v>6263</v>
      </c>
      <c r="B3868" s="223" t="s">
        <v>6264</v>
      </c>
      <c r="C3868" s="220" t="s">
        <v>7553</v>
      </c>
      <c r="D3868" s="221">
        <v>1446.29</v>
      </c>
      <c r="E3868" s="221">
        <v>409.82</v>
      </c>
      <c r="F3868" s="221">
        <v>1856.11</v>
      </c>
    </row>
    <row r="3869" spans="1:6" ht="15">
      <c r="A3869" s="225" t="s">
        <v>6265</v>
      </c>
      <c r="B3869" s="223" t="s">
        <v>6266</v>
      </c>
      <c r="C3869" s="220" t="s">
        <v>7553</v>
      </c>
      <c r="D3869" s="221">
        <v>1714.76</v>
      </c>
      <c r="E3869" s="221">
        <v>460.73</v>
      </c>
      <c r="F3869" s="221">
        <v>2175.49</v>
      </c>
    </row>
    <row r="3870" spans="1:6" ht="15">
      <c r="A3870" s="225" t="s">
        <v>6267</v>
      </c>
      <c r="B3870" s="223" t="s">
        <v>6268</v>
      </c>
      <c r="C3870" s="220" t="s">
        <v>7553</v>
      </c>
      <c r="D3870" s="221">
        <v>2252.74</v>
      </c>
      <c r="E3870" s="221">
        <v>486.19</v>
      </c>
      <c r="F3870" s="221">
        <v>2738.93</v>
      </c>
    </row>
    <row r="3871" spans="1:6" ht="15">
      <c r="A3871" s="225" t="s">
        <v>6269</v>
      </c>
      <c r="B3871" s="223" t="s">
        <v>6270</v>
      </c>
      <c r="C3871" s="220" t="s">
        <v>7581</v>
      </c>
      <c r="D3871" s="221">
        <v>27.13</v>
      </c>
      <c r="E3871" s="221">
        <v>21.18</v>
      </c>
      <c r="F3871" s="221">
        <v>48.31</v>
      </c>
    </row>
    <row r="3872" spans="1:6" ht="15">
      <c r="A3872" s="225" t="s">
        <v>6271</v>
      </c>
      <c r="B3872" s="223" t="s">
        <v>8212</v>
      </c>
      <c r="C3872" s="220"/>
      <c r="D3872" s="221"/>
      <c r="E3872" s="221"/>
      <c r="F3872" s="221"/>
    </row>
    <row r="3873" spans="1:6" ht="15">
      <c r="A3873" s="225" t="s">
        <v>6272</v>
      </c>
      <c r="B3873" s="223" t="s">
        <v>8213</v>
      </c>
      <c r="C3873" s="220"/>
      <c r="D3873" s="221"/>
      <c r="E3873" s="221"/>
      <c r="F3873" s="221"/>
    </row>
    <row r="3874" spans="1:6" ht="15">
      <c r="A3874" s="225" t="s">
        <v>6273</v>
      </c>
      <c r="B3874" s="223" t="s">
        <v>6274</v>
      </c>
      <c r="C3874" s="220" t="s">
        <v>6583</v>
      </c>
      <c r="D3874" s="221">
        <v>4335.28</v>
      </c>
      <c r="E3874" s="221">
        <v>18.2</v>
      </c>
      <c r="F3874" s="221">
        <v>4353.48</v>
      </c>
    </row>
    <row r="3875" spans="1:6" ht="15">
      <c r="A3875" s="225" t="s">
        <v>6275</v>
      </c>
      <c r="B3875" s="223" t="s">
        <v>6276</v>
      </c>
      <c r="C3875" s="220" t="s">
        <v>7546</v>
      </c>
      <c r="D3875" s="221">
        <v>2248.07</v>
      </c>
      <c r="E3875" s="221"/>
      <c r="F3875" s="221">
        <v>2248.07</v>
      </c>
    </row>
    <row r="3876" spans="1:6" ht="15">
      <c r="A3876" s="225" t="s">
        <v>6277</v>
      </c>
      <c r="B3876" s="223" t="s">
        <v>6278</v>
      </c>
      <c r="C3876" s="220" t="s">
        <v>7546</v>
      </c>
      <c r="D3876" s="221">
        <v>2323.95</v>
      </c>
      <c r="E3876" s="221"/>
      <c r="F3876" s="221">
        <v>2323.95</v>
      </c>
    </row>
    <row r="3877" spans="1:6" ht="15">
      <c r="A3877" s="225" t="s">
        <v>6279</v>
      </c>
      <c r="B3877" s="223" t="s">
        <v>8214</v>
      </c>
      <c r="C3877" s="220"/>
      <c r="D3877" s="221"/>
      <c r="E3877" s="221"/>
      <c r="F3877" s="221"/>
    </row>
    <row r="3878" spans="1:6" ht="15">
      <c r="A3878" s="225" t="s">
        <v>6280</v>
      </c>
      <c r="B3878" s="223" t="s">
        <v>6281</v>
      </c>
      <c r="C3878" s="220" t="s">
        <v>7543</v>
      </c>
      <c r="D3878" s="221">
        <v>10615.42</v>
      </c>
      <c r="E3878" s="221"/>
      <c r="F3878" s="221">
        <v>10615.42</v>
      </c>
    </row>
    <row r="3879" spans="1:6" ht="15">
      <c r="A3879" s="225" t="s">
        <v>6282</v>
      </c>
      <c r="B3879" s="223" t="s">
        <v>6283</v>
      </c>
      <c r="C3879" s="220" t="s">
        <v>7543</v>
      </c>
      <c r="D3879" s="221">
        <v>8859.23</v>
      </c>
      <c r="E3879" s="221"/>
      <c r="F3879" s="221">
        <v>8859.23</v>
      </c>
    </row>
    <row r="3880" spans="1:6" ht="15">
      <c r="A3880" s="225" t="s">
        <v>6284</v>
      </c>
      <c r="B3880" s="223" t="s">
        <v>6285</v>
      </c>
      <c r="C3880" s="220" t="s">
        <v>7543</v>
      </c>
      <c r="D3880" s="221">
        <v>4549.53</v>
      </c>
      <c r="E3880" s="221"/>
      <c r="F3880" s="221">
        <v>4549.53</v>
      </c>
    </row>
    <row r="3881" spans="1:6" ht="15">
      <c r="A3881" s="225" t="s">
        <v>6286</v>
      </c>
      <c r="B3881" s="223" t="s">
        <v>8215</v>
      </c>
      <c r="C3881" s="220"/>
      <c r="D3881" s="221"/>
      <c r="E3881" s="221"/>
      <c r="F3881" s="221"/>
    </row>
    <row r="3882" spans="1:6" ht="15">
      <c r="A3882" s="225" t="s">
        <v>6287</v>
      </c>
      <c r="B3882" s="223" t="s">
        <v>8216</v>
      </c>
      <c r="C3882" s="220"/>
      <c r="D3882" s="221"/>
      <c r="E3882" s="221"/>
      <c r="F3882" s="221"/>
    </row>
    <row r="3883" spans="1:6" ht="15">
      <c r="A3883" s="225" t="s">
        <v>6288</v>
      </c>
      <c r="B3883" s="223" t="s">
        <v>6289</v>
      </c>
      <c r="C3883" s="220" t="s">
        <v>7543</v>
      </c>
      <c r="D3883" s="221">
        <v>1785.64</v>
      </c>
      <c r="E3883" s="221"/>
      <c r="F3883" s="221">
        <v>1785.64</v>
      </c>
    </row>
    <row r="3884" spans="1:6" ht="15">
      <c r="A3884" s="225" t="s">
        <v>6290</v>
      </c>
      <c r="B3884" s="223" t="s">
        <v>8217</v>
      </c>
      <c r="C3884" s="220"/>
      <c r="D3884" s="221"/>
      <c r="E3884" s="221"/>
      <c r="F3884" s="221"/>
    </row>
    <row r="3885" spans="1:6" ht="15">
      <c r="A3885" s="225" t="s">
        <v>6291</v>
      </c>
      <c r="B3885" s="223" t="s">
        <v>6292</v>
      </c>
      <c r="C3885" s="220" t="s">
        <v>7543</v>
      </c>
      <c r="D3885" s="221">
        <v>2157.8</v>
      </c>
      <c r="E3885" s="221"/>
      <c r="F3885" s="221">
        <v>2157.8</v>
      </c>
    </row>
    <row r="3886" spans="1:6" ht="15">
      <c r="A3886" s="225" t="s">
        <v>6293</v>
      </c>
      <c r="B3886" s="223" t="s">
        <v>8218</v>
      </c>
      <c r="C3886" s="220"/>
      <c r="D3886" s="221"/>
      <c r="E3886" s="221"/>
      <c r="F3886" s="221"/>
    </row>
    <row r="3887" spans="1:6" ht="15">
      <c r="A3887" s="225" t="s">
        <v>6294</v>
      </c>
      <c r="B3887" s="223" t="s">
        <v>8219</v>
      </c>
      <c r="C3887" s="220"/>
      <c r="D3887" s="221"/>
      <c r="E3887" s="221"/>
      <c r="F3887" s="221"/>
    </row>
    <row r="3888" spans="1:6" ht="15">
      <c r="A3888" s="225" t="s">
        <v>6295</v>
      </c>
      <c r="B3888" s="223" t="s">
        <v>6296</v>
      </c>
      <c r="C3888" s="220" t="s">
        <v>6583</v>
      </c>
      <c r="D3888" s="221">
        <v>958.23</v>
      </c>
      <c r="E3888" s="221">
        <v>10.92</v>
      </c>
      <c r="F3888" s="221">
        <v>969.15</v>
      </c>
    </row>
    <row r="3889" spans="1:6" ht="15">
      <c r="A3889" s="225" t="s">
        <v>6297</v>
      </c>
      <c r="B3889" s="223" t="s">
        <v>6298</v>
      </c>
      <c r="C3889" s="220" t="s">
        <v>6583</v>
      </c>
      <c r="D3889" s="221">
        <v>10927.38</v>
      </c>
      <c r="E3889" s="221"/>
      <c r="F3889" s="221">
        <v>10927.38</v>
      </c>
    </row>
    <row r="3890" spans="1:6" ht="15">
      <c r="A3890" s="225" t="s">
        <v>6299</v>
      </c>
      <c r="B3890" s="223" t="s">
        <v>6300</v>
      </c>
      <c r="C3890" s="220" t="s">
        <v>7553</v>
      </c>
      <c r="D3890" s="221">
        <v>204.5</v>
      </c>
      <c r="E3890" s="221">
        <v>36.39</v>
      </c>
      <c r="F3890" s="221">
        <v>240.89</v>
      </c>
    </row>
    <row r="3891" spans="1:6" ht="15">
      <c r="A3891" s="225" t="s">
        <v>6301</v>
      </c>
      <c r="B3891" s="223" t="s">
        <v>6302</v>
      </c>
      <c r="C3891" s="220" t="s">
        <v>7553</v>
      </c>
      <c r="D3891" s="221">
        <v>2877</v>
      </c>
      <c r="E3891" s="221"/>
      <c r="F3891" s="221">
        <v>2877</v>
      </c>
    </row>
    <row r="3892" spans="1:6" ht="27.75">
      <c r="A3892" s="225" t="s">
        <v>6303</v>
      </c>
      <c r="B3892" s="223" t="s">
        <v>6304</v>
      </c>
      <c r="C3892" s="220" t="s">
        <v>7553</v>
      </c>
      <c r="D3892" s="221">
        <v>6073.1</v>
      </c>
      <c r="E3892" s="221"/>
      <c r="F3892" s="221">
        <v>6073.1</v>
      </c>
    </row>
    <row r="3893" spans="1:6" ht="15">
      <c r="A3893" s="225" t="s">
        <v>6305</v>
      </c>
      <c r="B3893" s="223" t="s">
        <v>7123</v>
      </c>
      <c r="C3893" s="220" t="s">
        <v>7553</v>
      </c>
      <c r="D3893" s="221">
        <v>1255.78</v>
      </c>
      <c r="E3893" s="221">
        <v>90.98</v>
      </c>
      <c r="F3893" s="221">
        <v>1346.76</v>
      </c>
    </row>
    <row r="3894" spans="1:6" ht="15">
      <c r="A3894" s="225" t="s">
        <v>6306</v>
      </c>
      <c r="B3894" s="223" t="s">
        <v>6307</v>
      </c>
      <c r="C3894" s="220" t="s">
        <v>6583</v>
      </c>
      <c r="D3894" s="221">
        <v>2786.81</v>
      </c>
      <c r="E3894" s="221">
        <v>10.92</v>
      </c>
      <c r="F3894" s="221">
        <v>2797.73</v>
      </c>
    </row>
    <row r="3895" spans="1:6" ht="27.75">
      <c r="A3895" s="225" t="s">
        <v>6308</v>
      </c>
      <c r="B3895" s="223" t="s">
        <v>6309</v>
      </c>
      <c r="C3895" s="220" t="s">
        <v>7553</v>
      </c>
      <c r="D3895" s="221">
        <v>2761.49</v>
      </c>
      <c r="E3895" s="221">
        <v>497.62</v>
      </c>
      <c r="F3895" s="221">
        <v>3259.11</v>
      </c>
    </row>
    <row r="3896" spans="1:6" ht="15">
      <c r="A3896" s="225" t="s">
        <v>6310</v>
      </c>
      <c r="B3896" s="223" t="s">
        <v>8220</v>
      </c>
      <c r="C3896" s="220"/>
      <c r="D3896" s="221"/>
      <c r="E3896" s="221"/>
      <c r="F3896" s="221"/>
    </row>
    <row r="3897" spans="1:6" ht="27.75">
      <c r="A3897" s="225" t="s">
        <v>6311</v>
      </c>
      <c r="B3897" s="223" t="s">
        <v>7481</v>
      </c>
      <c r="C3897" s="220" t="s">
        <v>6583</v>
      </c>
      <c r="D3897" s="221">
        <v>4088.77</v>
      </c>
      <c r="E3897" s="221">
        <v>820.64</v>
      </c>
      <c r="F3897" s="221">
        <v>4909.41</v>
      </c>
    </row>
    <row r="3898" spans="1:6" ht="15">
      <c r="A3898" s="225" t="s">
        <v>6312</v>
      </c>
      <c r="B3898" s="223" t="s">
        <v>6313</v>
      </c>
      <c r="C3898" s="220" t="s">
        <v>6583</v>
      </c>
      <c r="D3898" s="221">
        <v>726.82</v>
      </c>
      <c r="E3898" s="221">
        <v>256.45</v>
      </c>
      <c r="F3898" s="221">
        <v>983.27</v>
      </c>
    </row>
    <row r="3899" spans="1:6" ht="15">
      <c r="A3899" s="225" t="s">
        <v>6314</v>
      </c>
      <c r="B3899" s="223" t="s">
        <v>6315</v>
      </c>
      <c r="C3899" s="220" t="s">
        <v>6583</v>
      </c>
      <c r="D3899" s="221">
        <v>1194.69</v>
      </c>
      <c r="E3899" s="221">
        <v>256.45</v>
      </c>
      <c r="F3899" s="221">
        <v>1451.14</v>
      </c>
    </row>
    <row r="3900" spans="1:6" ht="15">
      <c r="A3900" s="225" t="s">
        <v>6316</v>
      </c>
      <c r="B3900" s="223" t="s">
        <v>6317</v>
      </c>
      <c r="C3900" s="220" t="s">
        <v>6583</v>
      </c>
      <c r="D3900" s="221">
        <v>1127.67</v>
      </c>
      <c r="E3900" s="221">
        <v>256.45</v>
      </c>
      <c r="F3900" s="221">
        <v>1384.12</v>
      </c>
    </row>
    <row r="3901" spans="1:6" ht="15">
      <c r="A3901" s="225" t="s">
        <v>6318</v>
      </c>
      <c r="B3901" s="223" t="s">
        <v>6319</v>
      </c>
      <c r="C3901" s="220" t="s">
        <v>6583</v>
      </c>
      <c r="D3901" s="221">
        <v>2293.37</v>
      </c>
      <c r="E3901" s="221">
        <v>512.9</v>
      </c>
      <c r="F3901" s="221">
        <v>2806.27</v>
      </c>
    </row>
    <row r="3902" spans="1:6" ht="15">
      <c r="A3902" s="225" t="s">
        <v>6320</v>
      </c>
      <c r="B3902" s="223" t="s">
        <v>6321</v>
      </c>
      <c r="C3902" s="220" t="s">
        <v>6583</v>
      </c>
      <c r="D3902" s="221">
        <v>978.78</v>
      </c>
      <c r="E3902" s="221">
        <v>8.18</v>
      </c>
      <c r="F3902" s="221">
        <v>986.96</v>
      </c>
    </row>
    <row r="3903" spans="1:6" ht="15">
      <c r="A3903" s="225" t="s">
        <v>6322</v>
      </c>
      <c r="B3903" s="223" t="s">
        <v>6323</v>
      </c>
      <c r="C3903" s="220" t="s">
        <v>6583</v>
      </c>
      <c r="D3903" s="221">
        <v>10.57</v>
      </c>
      <c r="E3903" s="221">
        <v>18.2</v>
      </c>
      <c r="F3903" s="221">
        <v>28.77</v>
      </c>
    </row>
    <row r="3904" spans="1:6" ht="15">
      <c r="A3904" s="225" t="s">
        <v>7482</v>
      </c>
      <c r="B3904" s="223" t="s">
        <v>7483</v>
      </c>
      <c r="C3904" s="220" t="s">
        <v>6583</v>
      </c>
      <c r="D3904" s="221">
        <v>1332.47</v>
      </c>
      <c r="E3904" s="221">
        <v>145.56</v>
      </c>
      <c r="F3904" s="221">
        <v>1478.03</v>
      </c>
    </row>
    <row r="3905" spans="1:6" ht="15">
      <c r="A3905" s="225" t="s">
        <v>6324</v>
      </c>
      <c r="B3905" s="223" t="s">
        <v>6325</v>
      </c>
      <c r="C3905" s="220" t="s">
        <v>6583</v>
      </c>
      <c r="D3905" s="221">
        <v>156.27</v>
      </c>
      <c r="E3905" s="221">
        <v>36.39</v>
      </c>
      <c r="F3905" s="221">
        <v>192.66</v>
      </c>
    </row>
    <row r="3906" spans="1:6" ht="15">
      <c r="A3906" s="225" t="s">
        <v>6326</v>
      </c>
      <c r="B3906" s="223" t="s">
        <v>6327</v>
      </c>
      <c r="C3906" s="220" t="s">
        <v>6583</v>
      </c>
      <c r="D3906" s="221">
        <v>455.1</v>
      </c>
      <c r="E3906" s="221">
        <v>10.92</v>
      </c>
      <c r="F3906" s="221">
        <v>466.02</v>
      </c>
    </row>
    <row r="3907" spans="1:6" ht="15">
      <c r="A3907" s="225" t="s">
        <v>7484</v>
      </c>
      <c r="B3907" s="223" t="s">
        <v>7485</v>
      </c>
      <c r="C3907" s="220" t="s">
        <v>6583</v>
      </c>
      <c r="D3907" s="221">
        <v>899.84</v>
      </c>
      <c r="E3907" s="221">
        <v>150.62</v>
      </c>
      <c r="F3907" s="221">
        <v>1050.46</v>
      </c>
    </row>
    <row r="3908" spans="1:6" ht="15">
      <c r="A3908" s="225" t="s">
        <v>7486</v>
      </c>
      <c r="B3908" s="223" t="s">
        <v>7487</v>
      </c>
      <c r="C3908" s="220" t="s">
        <v>6583</v>
      </c>
      <c r="D3908" s="221">
        <v>3399.97</v>
      </c>
      <c r="E3908" s="221">
        <v>150.62</v>
      </c>
      <c r="F3908" s="221">
        <v>3550.59</v>
      </c>
    </row>
    <row r="3909" spans="1:6" ht="15">
      <c r="A3909" s="225" t="s">
        <v>7488</v>
      </c>
      <c r="B3909" s="223" t="s">
        <v>7489</v>
      </c>
      <c r="C3909" s="220" t="s">
        <v>6583</v>
      </c>
      <c r="D3909" s="221">
        <v>9725.2</v>
      </c>
      <c r="E3909" s="221">
        <v>150.62</v>
      </c>
      <c r="F3909" s="221">
        <v>9875.82</v>
      </c>
    </row>
    <row r="3910" spans="1:6" ht="15">
      <c r="A3910" s="225" t="s">
        <v>6328</v>
      </c>
      <c r="B3910" s="223" t="s">
        <v>6329</v>
      </c>
      <c r="C3910" s="220" t="s">
        <v>6583</v>
      </c>
      <c r="D3910" s="221">
        <v>1259.03</v>
      </c>
      <c r="E3910" s="221">
        <v>2.73</v>
      </c>
      <c r="F3910" s="221">
        <v>1261.76</v>
      </c>
    </row>
    <row r="3911" spans="1:6" ht="15">
      <c r="A3911" s="225" t="s">
        <v>6330</v>
      </c>
      <c r="B3911" s="223" t="s">
        <v>7490</v>
      </c>
      <c r="C3911" s="220" t="s">
        <v>7553</v>
      </c>
      <c r="D3911" s="221">
        <v>9955.6</v>
      </c>
      <c r="E3911" s="221">
        <v>194.78</v>
      </c>
      <c r="F3911" s="221">
        <v>10150.38</v>
      </c>
    </row>
    <row r="3912" spans="1:6" ht="15">
      <c r="A3912" s="225" t="s">
        <v>6331</v>
      </c>
      <c r="B3912" s="223" t="s">
        <v>7491</v>
      </c>
      <c r="C3912" s="220" t="s">
        <v>7553</v>
      </c>
      <c r="D3912" s="221">
        <v>15049.21</v>
      </c>
      <c r="E3912" s="221">
        <v>194.78</v>
      </c>
      <c r="F3912" s="221">
        <v>15243.99</v>
      </c>
    </row>
    <row r="3913" spans="1:6" ht="27.75">
      <c r="A3913" s="225" t="s">
        <v>6332</v>
      </c>
      <c r="B3913" s="223" t="s">
        <v>6333</v>
      </c>
      <c r="C3913" s="220" t="s">
        <v>6583</v>
      </c>
      <c r="D3913" s="221">
        <v>1186.21</v>
      </c>
      <c r="E3913" s="221">
        <v>129.85</v>
      </c>
      <c r="F3913" s="221">
        <v>1316.06</v>
      </c>
    </row>
    <row r="3914" spans="1:6" ht="27.75">
      <c r="A3914" s="225" t="s">
        <v>6334</v>
      </c>
      <c r="B3914" s="223" t="s">
        <v>6335</v>
      </c>
      <c r="C3914" s="220" t="s">
        <v>6583</v>
      </c>
      <c r="D3914" s="221">
        <v>1498.76</v>
      </c>
      <c r="E3914" s="221">
        <v>194.78</v>
      </c>
      <c r="F3914" s="221">
        <v>1693.54</v>
      </c>
    </row>
    <row r="3915" spans="1:6" ht="27.75">
      <c r="A3915" s="225" t="s">
        <v>6336</v>
      </c>
      <c r="B3915" s="223" t="s">
        <v>6337</v>
      </c>
      <c r="C3915" s="220" t="s">
        <v>6583</v>
      </c>
      <c r="D3915" s="221">
        <v>3665.85</v>
      </c>
      <c r="E3915" s="221">
        <v>256.45</v>
      </c>
      <c r="F3915" s="221">
        <v>3922.3</v>
      </c>
    </row>
    <row r="3916" spans="1:6" ht="15">
      <c r="A3916" s="225" t="s">
        <v>6338</v>
      </c>
      <c r="B3916" s="223" t="s">
        <v>8221</v>
      </c>
      <c r="C3916" s="220"/>
      <c r="D3916" s="221"/>
      <c r="E3916" s="221"/>
      <c r="F3916" s="221"/>
    </row>
    <row r="3917" spans="1:6" ht="15">
      <c r="A3917" s="225" t="s">
        <v>6339</v>
      </c>
      <c r="B3917" s="223" t="s">
        <v>6340</v>
      </c>
      <c r="C3917" s="220" t="s">
        <v>6583</v>
      </c>
      <c r="D3917" s="221">
        <v>18.55</v>
      </c>
      <c r="E3917" s="221">
        <v>10.25</v>
      </c>
      <c r="F3917" s="221">
        <v>28.8</v>
      </c>
    </row>
    <row r="3918" spans="1:6" ht="15">
      <c r="A3918" s="225" t="s">
        <v>6341</v>
      </c>
      <c r="B3918" s="223" t="s">
        <v>6342</v>
      </c>
      <c r="C3918" s="220" t="s">
        <v>6583</v>
      </c>
      <c r="D3918" s="221">
        <v>32.61</v>
      </c>
      <c r="E3918" s="221">
        <v>10.25</v>
      </c>
      <c r="F3918" s="221">
        <v>42.86</v>
      </c>
    </row>
    <row r="3919" spans="1:6" ht="15">
      <c r="A3919" s="225" t="s">
        <v>6343</v>
      </c>
      <c r="B3919" s="223" t="s">
        <v>6344</v>
      </c>
      <c r="C3919" s="220" t="s">
        <v>6583</v>
      </c>
      <c r="D3919" s="221"/>
      <c r="E3919" s="221">
        <v>150.62</v>
      </c>
      <c r="F3919" s="221">
        <v>150.62</v>
      </c>
    </row>
    <row r="3920" spans="1:6" ht="15">
      <c r="A3920" s="225" t="s">
        <v>6345</v>
      </c>
      <c r="B3920" s="223" t="s">
        <v>6346</v>
      </c>
      <c r="C3920" s="220" t="s">
        <v>6583</v>
      </c>
      <c r="D3920" s="221"/>
      <c r="E3920" s="221">
        <v>150.62</v>
      </c>
      <c r="F3920" s="221">
        <v>150.62</v>
      </c>
    </row>
    <row r="3921" spans="1:6" ht="27.75">
      <c r="A3921" s="225" t="s">
        <v>6347</v>
      </c>
      <c r="B3921" s="223" t="s">
        <v>7492</v>
      </c>
      <c r="C3921" s="220" t="s">
        <v>6583</v>
      </c>
      <c r="D3921" s="221">
        <v>14138.87</v>
      </c>
      <c r="E3921" s="221">
        <v>13.64</v>
      </c>
      <c r="F3921" s="221">
        <v>14152.51</v>
      </c>
    </row>
    <row r="3922" spans="1:6" ht="15">
      <c r="A3922" s="225" t="s">
        <v>6348</v>
      </c>
      <c r="B3922" s="223" t="s">
        <v>6349</v>
      </c>
      <c r="C3922" s="220" t="s">
        <v>6583</v>
      </c>
      <c r="D3922" s="221">
        <v>2531.62</v>
      </c>
      <c r="E3922" s="221">
        <v>13.64</v>
      </c>
      <c r="F3922" s="221">
        <v>2545.26</v>
      </c>
    </row>
    <row r="3923" spans="1:6" ht="15">
      <c r="A3923" s="225" t="s">
        <v>6350</v>
      </c>
      <c r="B3923" s="223" t="s">
        <v>8222</v>
      </c>
      <c r="C3923" s="220"/>
      <c r="D3923" s="221"/>
      <c r="E3923" s="221"/>
      <c r="F3923" s="221"/>
    </row>
    <row r="3924" spans="1:6" ht="15">
      <c r="A3924" s="225" t="s">
        <v>6351</v>
      </c>
      <c r="B3924" s="223" t="s">
        <v>8223</v>
      </c>
      <c r="C3924" s="220"/>
      <c r="D3924" s="221"/>
      <c r="E3924" s="221"/>
      <c r="F3924" s="221"/>
    </row>
    <row r="3925" spans="1:6" ht="15">
      <c r="A3925" s="225" t="s">
        <v>6352</v>
      </c>
      <c r="B3925" s="223" t="s">
        <v>6353</v>
      </c>
      <c r="C3925" s="220" t="s">
        <v>6583</v>
      </c>
      <c r="D3925" s="221">
        <v>1587.79</v>
      </c>
      <c r="E3925" s="221">
        <v>64.32</v>
      </c>
      <c r="F3925" s="221">
        <v>1652.11</v>
      </c>
    </row>
    <row r="3926" spans="1:6" ht="15">
      <c r="A3926" s="225" t="s">
        <v>6354</v>
      </c>
      <c r="B3926" s="223" t="s">
        <v>6355</v>
      </c>
      <c r="C3926" s="220" t="s">
        <v>7543</v>
      </c>
      <c r="D3926" s="221">
        <v>1006.66</v>
      </c>
      <c r="E3926" s="221">
        <v>7.26</v>
      </c>
      <c r="F3926" s="221">
        <v>1013.92</v>
      </c>
    </row>
    <row r="3927" spans="1:6" ht="15">
      <c r="A3927" s="225" t="s">
        <v>6356</v>
      </c>
      <c r="B3927" s="223" t="s">
        <v>6357</v>
      </c>
      <c r="C3927" s="220" t="s">
        <v>7543</v>
      </c>
      <c r="D3927" s="221">
        <v>2238.91</v>
      </c>
      <c r="E3927" s="221">
        <v>7.26</v>
      </c>
      <c r="F3927" s="221">
        <v>2246.17</v>
      </c>
    </row>
    <row r="3928" spans="1:6" ht="15">
      <c r="A3928" s="225" t="s">
        <v>6358</v>
      </c>
      <c r="B3928" s="223" t="s">
        <v>6359</v>
      </c>
      <c r="C3928" s="220" t="s">
        <v>6583</v>
      </c>
      <c r="D3928" s="221">
        <v>898.02</v>
      </c>
      <c r="E3928" s="221">
        <v>3.63</v>
      </c>
      <c r="F3928" s="221">
        <v>901.65</v>
      </c>
    </row>
    <row r="3929" spans="1:6" ht="27.75">
      <c r="A3929" s="225" t="s">
        <v>6360</v>
      </c>
      <c r="B3929" s="223" t="s">
        <v>6361</v>
      </c>
      <c r="C3929" s="220" t="s">
        <v>6583</v>
      </c>
      <c r="D3929" s="221">
        <v>18792.53</v>
      </c>
      <c r="E3929" s="221">
        <v>129.75</v>
      </c>
      <c r="F3929" s="221">
        <v>18922.28</v>
      </c>
    </row>
    <row r="3930" spans="1:6" ht="15">
      <c r="A3930" s="225" t="s">
        <v>6362</v>
      </c>
      <c r="B3930" s="223" t="s">
        <v>6363</v>
      </c>
      <c r="C3930" s="220" t="s">
        <v>7543</v>
      </c>
      <c r="D3930" s="221">
        <v>1702.97</v>
      </c>
      <c r="E3930" s="221">
        <v>23.34</v>
      </c>
      <c r="F3930" s="221">
        <v>1726.31</v>
      </c>
    </row>
    <row r="3931" spans="1:6" ht="27.75">
      <c r="A3931" s="225" t="s">
        <v>6364</v>
      </c>
      <c r="B3931" s="223" t="s">
        <v>7261</v>
      </c>
      <c r="C3931" s="220" t="s">
        <v>6583</v>
      </c>
      <c r="D3931" s="221">
        <v>89432.33</v>
      </c>
      <c r="E3931" s="221"/>
      <c r="F3931" s="221">
        <v>89432.33</v>
      </c>
    </row>
    <row r="3932" spans="1:6" ht="27.75">
      <c r="A3932" s="225" t="s">
        <v>6365</v>
      </c>
      <c r="B3932" s="223" t="s">
        <v>6366</v>
      </c>
      <c r="C3932" s="220" t="s">
        <v>6583</v>
      </c>
      <c r="D3932" s="221">
        <v>47040.96</v>
      </c>
      <c r="E3932" s="221">
        <v>210.81</v>
      </c>
      <c r="F3932" s="221">
        <v>47251.77</v>
      </c>
    </row>
    <row r="3933" spans="1:6" ht="27.75">
      <c r="A3933" s="225" t="s">
        <v>6367</v>
      </c>
      <c r="B3933" s="223" t="s">
        <v>7262</v>
      </c>
      <c r="C3933" s="220" t="s">
        <v>7553</v>
      </c>
      <c r="D3933" s="221">
        <v>403279.33</v>
      </c>
      <c r="E3933" s="221"/>
      <c r="F3933" s="221">
        <v>403279.33</v>
      </c>
    </row>
    <row r="3934" spans="1:6" ht="27.75">
      <c r="A3934" s="225" t="s">
        <v>6919</v>
      </c>
      <c r="B3934" s="223" t="s">
        <v>7263</v>
      </c>
      <c r="C3934" s="220" t="s">
        <v>7553</v>
      </c>
      <c r="D3934" s="221">
        <v>5118.24</v>
      </c>
      <c r="E3934" s="221">
        <v>46817.02</v>
      </c>
      <c r="F3934" s="221">
        <v>51935.26</v>
      </c>
    </row>
    <row r="3935" spans="1:6" ht="41.25">
      <c r="A3935" s="225" t="s">
        <v>6920</v>
      </c>
      <c r="B3935" s="223" t="s">
        <v>7264</v>
      </c>
      <c r="C3935" s="220" t="s">
        <v>7553</v>
      </c>
      <c r="D3935" s="221">
        <v>7084.33</v>
      </c>
      <c r="E3935" s="221">
        <v>56510.98</v>
      </c>
      <c r="F3935" s="221">
        <v>63595.31</v>
      </c>
    </row>
    <row r="3936" spans="1:6" ht="15">
      <c r="A3936" s="225" t="s">
        <v>6368</v>
      </c>
      <c r="B3936" s="223" t="s">
        <v>8224</v>
      </c>
      <c r="C3936" s="220"/>
      <c r="D3936" s="221"/>
      <c r="E3936" s="221"/>
      <c r="F3936" s="221"/>
    </row>
    <row r="3937" spans="1:6" ht="15">
      <c r="A3937" s="225" t="s">
        <v>6369</v>
      </c>
      <c r="B3937" s="223" t="s">
        <v>8225</v>
      </c>
      <c r="C3937" s="220"/>
      <c r="D3937" s="221"/>
      <c r="E3937" s="221"/>
      <c r="F3937" s="221"/>
    </row>
    <row r="3938" spans="1:6" ht="15">
      <c r="A3938" s="225" t="s">
        <v>6370</v>
      </c>
      <c r="B3938" s="223" t="s">
        <v>6371</v>
      </c>
      <c r="C3938" s="220" t="s">
        <v>6583</v>
      </c>
      <c r="D3938" s="221">
        <v>1371.2</v>
      </c>
      <c r="E3938" s="221">
        <v>218.2</v>
      </c>
      <c r="F3938" s="221">
        <v>1589.4</v>
      </c>
    </row>
    <row r="3939" spans="1:6" ht="15">
      <c r="A3939" s="225" t="s">
        <v>6372</v>
      </c>
      <c r="B3939" s="223" t="s">
        <v>6373</v>
      </c>
      <c r="C3939" s="220" t="s">
        <v>6583</v>
      </c>
      <c r="D3939" s="221">
        <v>1260.97</v>
      </c>
      <c r="E3939" s="221">
        <v>218.2</v>
      </c>
      <c r="F3939" s="221">
        <v>1479.17</v>
      </c>
    </row>
    <row r="3940" spans="1:6" ht="15">
      <c r="A3940" s="225" t="s">
        <v>6374</v>
      </c>
      <c r="B3940" s="223" t="s">
        <v>6375</v>
      </c>
      <c r="C3940" s="220" t="s">
        <v>6583</v>
      </c>
      <c r="D3940" s="221">
        <v>1705.16</v>
      </c>
      <c r="E3940" s="221">
        <v>218.2</v>
      </c>
      <c r="F3940" s="221">
        <v>1923.36</v>
      </c>
    </row>
    <row r="3941" spans="1:6" ht="15">
      <c r="A3941" s="225" t="s">
        <v>6376</v>
      </c>
      <c r="B3941" s="223" t="s">
        <v>6377</v>
      </c>
      <c r="C3941" s="220" t="s">
        <v>6583</v>
      </c>
      <c r="D3941" s="221">
        <v>2445.48</v>
      </c>
      <c r="E3941" s="221">
        <v>218.2</v>
      </c>
      <c r="F3941" s="221">
        <v>2663.68</v>
      </c>
    </row>
    <row r="3942" spans="1:6" ht="15">
      <c r="A3942" s="225" t="s">
        <v>6378</v>
      </c>
      <c r="B3942" s="223" t="s">
        <v>6379</v>
      </c>
      <c r="C3942" s="220" t="s">
        <v>6583</v>
      </c>
      <c r="D3942" s="221">
        <v>1867.98</v>
      </c>
      <c r="E3942" s="221">
        <v>218.2</v>
      </c>
      <c r="F3942" s="221">
        <v>2086.18</v>
      </c>
    </row>
    <row r="3943" spans="1:6" ht="15">
      <c r="A3943" s="225" t="s">
        <v>6380</v>
      </c>
      <c r="B3943" s="223" t="s">
        <v>6381</v>
      </c>
      <c r="C3943" s="220" t="s">
        <v>6583</v>
      </c>
      <c r="D3943" s="221">
        <v>1558</v>
      </c>
      <c r="E3943" s="221">
        <v>218.2</v>
      </c>
      <c r="F3943" s="221">
        <v>1776.2</v>
      </c>
    </row>
    <row r="3944" spans="1:6" ht="15">
      <c r="A3944" s="225" t="s">
        <v>6382</v>
      </c>
      <c r="B3944" s="223" t="s">
        <v>6383</v>
      </c>
      <c r="C3944" s="220" t="s">
        <v>6583</v>
      </c>
      <c r="D3944" s="221">
        <v>1558</v>
      </c>
      <c r="E3944" s="221">
        <v>218.2</v>
      </c>
      <c r="F3944" s="221">
        <v>1776.2</v>
      </c>
    </row>
    <row r="3945" spans="1:6" ht="15">
      <c r="A3945" s="225" t="s">
        <v>6384</v>
      </c>
      <c r="B3945" s="223" t="s">
        <v>6385</v>
      </c>
      <c r="C3945" s="220" t="s">
        <v>6583</v>
      </c>
      <c r="D3945" s="221">
        <v>2419.74</v>
      </c>
      <c r="E3945" s="221">
        <v>218.2</v>
      </c>
      <c r="F3945" s="221">
        <v>2637.94</v>
      </c>
    </row>
    <row r="3946" spans="1:6" ht="15">
      <c r="A3946" s="225" t="s">
        <v>6386</v>
      </c>
      <c r="B3946" s="223" t="s">
        <v>6387</v>
      </c>
      <c r="C3946" s="220" t="s">
        <v>6583</v>
      </c>
      <c r="D3946" s="221">
        <v>2471.84</v>
      </c>
      <c r="E3946" s="221">
        <v>218.2</v>
      </c>
      <c r="F3946" s="221">
        <v>2690.04</v>
      </c>
    </row>
    <row r="3947" spans="1:6" ht="15">
      <c r="A3947" s="225" t="s">
        <v>6388</v>
      </c>
      <c r="B3947" s="223" t="s">
        <v>6389</v>
      </c>
      <c r="C3947" s="220" t="s">
        <v>6583</v>
      </c>
      <c r="D3947" s="221">
        <v>2792.87</v>
      </c>
      <c r="E3947" s="221">
        <v>218.2</v>
      </c>
      <c r="F3947" s="221">
        <v>3011.07</v>
      </c>
    </row>
    <row r="3948" spans="1:6" ht="15">
      <c r="A3948" s="225" t="s">
        <v>6390</v>
      </c>
      <c r="B3948" s="223" t="s">
        <v>6391</v>
      </c>
      <c r="C3948" s="220" t="s">
        <v>6583</v>
      </c>
      <c r="D3948" s="221">
        <v>3160.85</v>
      </c>
      <c r="E3948" s="221">
        <v>218.2</v>
      </c>
      <c r="F3948" s="221">
        <v>3379.05</v>
      </c>
    </row>
    <row r="3949" spans="1:6" ht="15">
      <c r="A3949" s="225" t="s">
        <v>6392</v>
      </c>
      <c r="B3949" s="223" t="s">
        <v>6393</v>
      </c>
      <c r="C3949" s="220" t="s">
        <v>6583</v>
      </c>
      <c r="D3949" s="221">
        <v>3026.85</v>
      </c>
      <c r="E3949" s="221">
        <v>218.2</v>
      </c>
      <c r="F3949" s="221">
        <v>3245.05</v>
      </c>
    </row>
    <row r="3950" spans="1:6" ht="15">
      <c r="A3950" s="225" t="s">
        <v>6394</v>
      </c>
      <c r="B3950" s="223" t="s">
        <v>6395</v>
      </c>
      <c r="C3950" s="220" t="s">
        <v>6583</v>
      </c>
      <c r="D3950" s="221">
        <v>5385.67</v>
      </c>
      <c r="E3950" s="221">
        <v>218.2</v>
      </c>
      <c r="F3950" s="221">
        <v>5603.87</v>
      </c>
    </row>
    <row r="3951" spans="1:6" ht="15">
      <c r="A3951" s="225" t="s">
        <v>6396</v>
      </c>
      <c r="B3951" s="223" t="s">
        <v>8226</v>
      </c>
      <c r="C3951" s="220"/>
      <c r="D3951" s="221"/>
      <c r="E3951" s="221"/>
      <c r="F3951" s="221"/>
    </row>
    <row r="3952" spans="1:6" ht="15">
      <c r="A3952" s="225" t="s">
        <v>6397</v>
      </c>
      <c r="B3952" s="223" t="s">
        <v>6398</v>
      </c>
      <c r="C3952" s="220" t="s">
        <v>6583</v>
      </c>
      <c r="D3952" s="221">
        <v>558.65</v>
      </c>
      <c r="E3952" s="221">
        <v>130.9</v>
      </c>
      <c r="F3952" s="221">
        <v>689.55</v>
      </c>
    </row>
    <row r="3953" spans="1:6" ht="15">
      <c r="A3953" s="225" t="s">
        <v>6399</v>
      </c>
      <c r="B3953" s="223" t="s">
        <v>6400</v>
      </c>
      <c r="C3953" s="220" t="s">
        <v>6583</v>
      </c>
      <c r="D3953" s="221">
        <v>419.64</v>
      </c>
      <c r="E3953" s="221">
        <v>157.08</v>
      </c>
      <c r="F3953" s="221">
        <v>576.72</v>
      </c>
    </row>
    <row r="3954" spans="1:6" ht="15">
      <c r="A3954" s="225" t="s">
        <v>6401</v>
      </c>
      <c r="B3954" s="223" t="s">
        <v>6402</v>
      </c>
      <c r="C3954" s="220" t="s">
        <v>6583</v>
      </c>
      <c r="D3954" s="221">
        <v>904.08</v>
      </c>
      <c r="E3954" s="221">
        <v>157.08</v>
      </c>
      <c r="F3954" s="221">
        <v>1061.16</v>
      </c>
    </row>
    <row r="3955" spans="1:6" ht="15">
      <c r="A3955" s="225" t="s">
        <v>6403</v>
      </c>
      <c r="B3955" s="223" t="s">
        <v>6404</v>
      </c>
      <c r="C3955" s="220" t="s">
        <v>6583</v>
      </c>
      <c r="D3955" s="221">
        <v>1167.35</v>
      </c>
      <c r="E3955" s="221">
        <v>235.62</v>
      </c>
      <c r="F3955" s="221">
        <v>1402.97</v>
      </c>
    </row>
    <row r="3956" spans="1:6" ht="15">
      <c r="A3956" s="225" t="s">
        <v>6405</v>
      </c>
      <c r="B3956" s="223" t="s">
        <v>6406</v>
      </c>
      <c r="C3956" s="220" t="s">
        <v>6583</v>
      </c>
      <c r="D3956" s="221">
        <v>1340.59</v>
      </c>
      <c r="E3956" s="221">
        <v>314.16</v>
      </c>
      <c r="F3956" s="221">
        <v>1654.75</v>
      </c>
    </row>
    <row r="3957" spans="1:6" ht="15">
      <c r="A3957" s="225" t="s">
        <v>6407</v>
      </c>
      <c r="B3957" s="223" t="s">
        <v>6408</v>
      </c>
      <c r="C3957" s="220" t="s">
        <v>6583</v>
      </c>
      <c r="D3957" s="221">
        <v>2079.73</v>
      </c>
      <c r="E3957" s="221">
        <v>235.62</v>
      </c>
      <c r="F3957" s="221">
        <v>2315.35</v>
      </c>
    </row>
    <row r="3958" spans="1:6" ht="15">
      <c r="A3958" s="225" t="s">
        <v>6409</v>
      </c>
      <c r="B3958" s="223" t="s">
        <v>6410</v>
      </c>
      <c r="C3958" s="220" t="s">
        <v>6583</v>
      </c>
      <c r="D3958" s="221">
        <v>1029.7</v>
      </c>
      <c r="E3958" s="221">
        <v>235.62</v>
      </c>
      <c r="F3958" s="221">
        <v>1265.32</v>
      </c>
    </row>
    <row r="3959" spans="1:6" ht="15">
      <c r="A3959" s="225" t="s">
        <v>6411</v>
      </c>
      <c r="B3959" s="223" t="s">
        <v>6412</v>
      </c>
      <c r="C3959" s="220" t="s">
        <v>6583</v>
      </c>
      <c r="D3959" s="221">
        <v>2075.15</v>
      </c>
      <c r="E3959" s="221">
        <v>314.16</v>
      </c>
      <c r="F3959" s="221">
        <v>2389.31</v>
      </c>
    </row>
    <row r="3960" spans="1:6" ht="15">
      <c r="A3960" s="225" t="s">
        <v>6413</v>
      </c>
      <c r="B3960" s="223" t="s">
        <v>6414</v>
      </c>
      <c r="C3960" s="220" t="s">
        <v>6583</v>
      </c>
      <c r="D3960" s="221">
        <v>103.87</v>
      </c>
      <c r="E3960" s="221">
        <v>104.72</v>
      </c>
      <c r="F3960" s="221">
        <v>208.59</v>
      </c>
    </row>
    <row r="3961" spans="1:6" ht="15">
      <c r="A3961" s="225" t="s">
        <v>6415</v>
      </c>
      <c r="B3961" s="223" t="s">
        <v>6416</v>
      </c>
      <c r="C3961" s="220" t="s">
        <v>6583</v>
      </c>
      <c r="D3961" s="221">
        <v>112.62</v>
      </c>
      <c r="E3961" s="221">
        <v>104.72</v>
      </c>
      <c r="F3961" s="221">
        <v>217.34</v>
      </c>
    </row>
    <row r="3962" spans="1:6" ht="15">
      <c r="A3962" s="225" t="s">
        <v>6417</v>
      </c>
      <c r="B3962" s="223" t="s">
        <v>6418</v>
      </c>
      <c r="C3962" s="220" t="s">
        <v>6583</v>
      </c>
      <c r="D3962" s="221">
        <v>190.34</v>
      </c>
      <c r="E3962" s="221">
        <v>130.9</v>
      </c>
      <c r="F3962" s="221">
        <v>321.24</v>
      </c>
    </row>
    <row r="3963" spans="1:6" ht="15">
      <c r="A3963" s="225" t="s">
        <v>6419</v>
      </c>
      <c r="B3963" s="223" t="s">
        <v>6420</v>
      </c>
      <c r="C3963" s="220" t="s">
        <v>6583</v>
      </c>
      <c r="D3963" s="221">
        <v>380.68</v>
      </c>
      <c r="E3963" s="221">
        <v>157.08</v>
      </c>
      <c r="F3963" s="221">
        <v>537.76</v>
      </c>
    </row>
    <row r="3964" spans="1:6" ht="15">
      <c r="A3964" s="225" t="s">
        <v>6421</v>
      </c>
      <c r="B3964" s="223" t="s">
        <v>8227</v>
      </c>
      <c r="C3964" s="220"/>
      <c r="D3964" s="221"/>
      <c r="E3964" s="221"/>
      <c r="F3964" s="221"/>
    </row>
    <row r="3965" spans="1:6" ht="15">
      <c r="A3965" s="225" t="s">
        <v>6422</v>
      </c>
      <c r="B3965" s="223" t="s">
        <v>6423</v>
      </c>
      <c r="C3965" s="220" t="s">
        <v>6583</v>
      </c>
      <c r="D3965" s="221">
        <v>206.01</v>
      </c>
      <c r="E3965" s="221">
        <v>171.98</v>
      </c>
      <c r="F3965" s="221">
        <v>377.99</v>
      </c>
    </row>
    <row r="3966" spans="1:6" ht="15">
      <c r="A3966" s="225" t="s">
        <v>6424</v>
      </c>
      <c r="B3966" s="223" t="s">
        <v>6425</v>
      </c>
      <c r="C3966" s="220" t="s">
        <v>6583</v>
      </c>
      <c r="D3966" s="221">
        <v>52.4</v>
      </c>
      <c r="E3966" s="221">
        <v>12.73</v>
      </c>
      <c r="F3966" s="221">
        <v>65.13</v>
      </c>
    </row>
    <row r="3967" spans="1:6" ht="15">
      <c r="A3967" s="225" t="s">
        <v>6426</v>
      </c>
      <c r="B3967" s="223" t="s">
        <v>6427</v>
      </c>
      <c r="C3967" s="220" t="s">
        <v>6583</v>
      </c>
      <c r="D3967" s="221">
        <v>567.22</v>
      </c>
      <c r="E3967" s="221">
        <v>25.46</v>
      </c>
      <c r="F3967" s="221">
        <v>592.68</v>
      </c>
    </row>
    <row r="3968" spans="1:6" ht="15">
      <c r="A3968" s="225" t="s">
        <v>6428</v>
      </c>
      <c r="B3968" s="223" t="s">
        <v>6429</v>
      </c>
      <c r="C3968" s="220" t="s">
        <v>6583</v>
      </c>
      <c r="D3968" s="221">
        <v>33.89</v>
      </c>
      <c r="E3968" s="221">
        <v>25.47</v>
      </c>
      <c r="F3968" s="221">
        <v>59.36</v>
      </c>
    </row>
    <row r="3969" spans="1:6" ht="15">
      <c r="A3969" s="225" t="s">
        <v>6430</v>
      </c>
      <c r="B3969" s="223" t="s">
        <v>8228</v>
      </c>
      <c r="C3969" s="220"/>
      <c r="D3969" s="221"/>
      <c r="E3969" s="221"/>
      <c r="F3969" s="221"/>
    </row>
    <row r="3970" spans="1:6" ht="15">
      <c r="A3970" s="225" t="s">
        <v>6431</v>
      </c>
      <c r="B3970" s="223" t="s">
        <v>8229</v>
      </c>
      <c r="C3970" s="220"/>
      <c r="D3970" s="221"/>
      <c r="E3970" s="221"/>
      <c r="F3970" s="221"/>
    </row>
    <row r="3971" spans="1:6" ht="15">
      <c r="A3971" s="225" t="s">
        <v>6432</v>
      </c>
      <c r="B3971" s="223" t="s">
        <v>6433</v>
      </c>
      <c r="C3971" s="220" t="s">
        <v>6583</v>
      </c>
      <c r="D3971" s="221">
        <v>64.52</v>
      </c>
      <c r="E3971" s="221"/>
      <c r="F3971" s="221">
        <v>64.52</v>
      </c>
    </row>
    <row r="3972" spans="1:6" ht="27.75">
      <c r="A3972" s="225" t="s">
        <v>6434</v>
      </c>
      <c r="B3972" s="223" t="s">
        <v>7124</v>
      </c>
      <c r="C3972" s="220" t="s">
        <v>6583</v>
      </c>
      <c r="D3972" s="221">
        <v>394.96</v>
      </c>
      <c r="E3972" s="221">
        <v>44.96</v>
      </c>
      <c r="F3972" s="221">
        <v>439.92</v>
      </c>
    </row>
    <row r="3973" spans="1:6" ht="27.75">
      <c r="A3973" s="225" t="s">
        <v>6435</v>
      </c>
      <c r="B3973" s="223" t="s">
        <v>7125</v>
      </c>
      <c r="C3973" s="220" t="s">
        <v>6583</v>
      </c>
      <c r="D3973" s="221">
        <v>834.22</v>
      </c>
      <c r="E3973" s="221">
        <v>95.61</v>
      </c>
      <c r="F3973" s="221">
        <v>929.83</v>
      </c>
    </row>
    <row r="3974" spans="1:6" ht="15">
      <c r="A3974" s="225" t="s">
        <v>8230</v>
      </c>
      <c r="B3974" s="223" t="s">
        <v>8231</v>
      </c>
      <c r="C3974" s="220" t="s">
        <v>6583</v>
      </c>
      <c r="D3974" s="221">
        <v>1416.33</v>
      </c>
      <c r="E3974" s="221">
        <v>5.09</v>
      </c>
      <c r="F3974" s="221">
        <v>1421.42</v>
      </c>
    </row>
    <row r="3975" spans="1:6" ht="27.75">
      <c r="A3975" s="225" t="s">
        <v>6436</v>
      </c>
      <c r="B3975" s="223" t="s">
        <v>6437</v>
      </c>
      <c r="C3975" s="220" t="s">
        <v>6583</v>
      </c>
      <c r="D3975" s="221">
        <v>165.32</v>
      </c>
      <c r="E3975" s="221">
        <v>14.56</v>
      </c>
      <c r="F3975" s="221">
        <v>179.88</v>
      </c>
    </row>
    <row r="3976" spans="1:6" ht="15">
      <c r="A3976" s="225" t="s">
        <v>6438</v>
      </c>
      <c r="B3976" s="223" t="s">
        <v>6439</v>
      </c>
      <c r="C3976" s="220" t="s">
        <v>6583</v>
      </c>
      <c r="D3976" s="221">
        <v>36.89</v>
      </c>
      <c r="E3976" s="221">
        <v>5.46</v>
      </c>
      <c r="F3976" s="221">
        <v>42.35</v>
      </c>
    </row>
    <row r="3977" spans="1:6" ht="15">
      <c r="A3977" s="225" t="s">
        <v>6440</v>
      </c>
      <c r="B3977" s="223" t="s">
        <v>6441</v>
      </c>
      <c r="C3977" s="220" t="s">
        <v>6583</v>
      </c>
      <c r="D3977" s="221">
        <v>150.93</v>
      </c>
      <c r="E3977" s="221">
        <v>5.46</v>
      </c>
      <c r="F3977" s="221">
        <v>156.39</v>
      </c>
    </row>
    <row r="3978" spans="1:6" ht="15">
      <c r="A3978" s="225" t="s">
        <v>6442</v>
      </c>
      <c r="B3978" s="223" t="s">
        <v>8232</v>
      </c>
      <c r="C3978" s="220" t="s">
        <v>7553</v>
      </c>
      <c r="D3978" s="221">
        <v>4998.69</v>
      </c>
      <c r="E3978" s="221"/>
      <c r="F3978" s="221">
        <v>4998.69</v>
      </c>
    </row>
    <row r="3979" spans="1:6" ht="15">
      <c r="A3979" s="225" t="s">
        <v>6443</v>
      </c>
      <c r="B3979" s="223" t="s">
        <v>6444</v>
      </c>
      <c r="C3979" s="220" t="s">
        <v>7553</v>
      </c>
      <c r="D3979" s="221">
        <v>23281.01</v>
      </c>
      <c r="E3979" s="221"/>
      <c r="F3979" s="221">
        <v>23281.01</v>
      </c>
    </row>
    <row r="3980" spans="1:6" ht="27.75">
      <c r="A3980" s="225" t="s">
        <v>6445</v>
      </c>
      <c r="B3980" s="223" t="s">
        <v>6446</v>
      </c>
      <c r="C3980" s="220" t="s">
        <v>7553</v>
      </c>
      <c r="D3980" s="221">
        <v>66068.92</v>
      </c>
      <c r="E3980" s="221"/>
      <c r="F3980" s="221">
        <v>66068.92</v>
      </c>
    </row>
    <row r="3981" spans="1:6" ht="15">
      <c r="A3981" s="225" t="s">
        <v>6447</v>
      </c>
      <c r="B3981" s="223" t="s">
        <v>8233</v>
      </c>
      <c r="C3981" s="220"/>
      <c r="D3981" s="221"/>
      <c r="E3981" s="221"/>
      <c r="F3981" s="221"/>
    </row>
    <row r="3982" spans="1:6" ht="15">
      <c r="A3982" s="225" t="s">
        <v>6448</v>
      </c>
      <c r="B3982" s="223" t="s">
        <v>6449</v>
      </c>
      <c r="C3982" s="220" t="s">
        <v>6583</v>
      </c>
      <c r="D3982" s="221">
        <v>8996.51</v>
      </c>
      <c r="E3982" s="221">
        <v>54.59</v>
      </c>
      <c r="F3982" s="221">
        <v>9051.1</v>
      </c>
    </row>
    <row r="3983" spans="1:6" ht="15">
      <c r="A3983" s="225" t="s">
        <v>6450</v>
      </c>
      <c r="B3983" s="223" t="s">
        <v>6451</v>
      </c>
      <c r="C3983" s="220" t="s">
        <v>6583</v>
      </c>
      <c r="D3983" s="221">
        <v>11963.44</v>
      </c>
      <c r="E3983" s="221">
        <v>54.59</v>
      </c>
      <c r="F3983" s="221">
        <v>12018.03</v>
      </c>
    </row>
    <row r="3984" spans="1:6" ht="15">
      <c r="A3984" s="225" t="s">
        <v>6452</v>
      </c>
      <c r="B3984" s="223" t="s">
        <v>6453</v>
      </c>
      <c r="C3984" s="220" t="s">
        <v>6583</v>
      </c>
      <c r="D3984" s="221">
        <v>33515.9</v>
      </c>
      <c r="E3984" s="221">
        <v>54.59</v>
      </c>
      <c r="F3984" s="221">
        <v>33570.49</v>
      </c>
    </row>
    <row r="3985" spans="1:6" ht="15">
      <c r="A3985" s="225" t="s">
        <v>6454</v>
      </c>
      <c r="B3985" s="223" t="s">
        <v>8234</v>
      </c>
      <c r="C3985" s="220"/>
      <c r="D3985" s="221"/>
      <c r="E3985" s="221"/>
      <c r="F3985" s="221"/>
    </row>
    <row r="3986" spans="1:6" ht="27.75">
      <c r="A3986" s="225" t="s">
        <v>6455</v>
      </c>
      <c r="B3986" s="223" t="s">
        <v>6456</v>
      </c>
      <c r="C3986" s="220" t="s">
        <v>6583</v>
      </c>
      <c r="D3986" s="221">
        <v>34491.25</v>
      </c>
      <c r="E3986" s="221">
        <v>101.82</v>
      </c>
      <c r="F3986" s="221">
        <v>34593.07</v>
      </c>
    </row>
    <row r="3987" spans="1:6" ht="27.75">
      <c r="A3987" s="225" t="s">
        <v>6457</v>
      </c>
      <c r="B3987" s="223" t="s">
        <v>6458</v>
      </c>
      <c r="C3987" s="220" t="s">
        <v>6583</v>
      </c>
      <c r="D3987" s="221">
        <v>46963.07</v>
      </c>
      <c r="E3987" s="221">
        <v>101.82</v>
      </c>
      <c r="F3987" s="221">
        <v>47064.89</v>
      </c>
    </row>
    <row r="3988" spans="1:6" ht="27.75">
      <c r="A3988" s="225" t="s">
        <v>6459</v>
      </c>
      <c r="B3988" s="223" t="s">
        <v>6460</v>
      </c>
      <c r="C3988" s="220" t="s">
        <v>6583</v>
      </c>
      <c r="D3988" s="221">
        <v>49865.98</v>
      </c>
      <c r="E3988" s="221">
        <v>101.82</v>
      </c>
      <c r="F3988" s="221">
        <v>49967.8</v>
      </c>
    </row>
    <row r="3989" spans="1:6" ht="15">
      <c r="A3989" s="225" t="s">
        <v>6461</v>
      </c>
      <c r="B3989" s="223" t="s">
        <v>6462</v>
      </c>
      <c r="C3989" s="220" t="s">
        <v>6583</v>
      </c>
      <c r="D3989" s="221">
        <v>4920.5</v>
      </c>
      <c r="E3989" s="221">
        <v>72.78</v>
      </c>
      <c r="F3989" s="221">
        <v>4993.28</v>
      </c>
    </row>
    <row r="3990" spans="1:6" ht="27.75">
      <c r="A3990" s="225" t="s">
        <v>6463</v>
      </c>
      <c r="B3990" s="223" t="s">
        <v>6464</v>
      </c>
      <c r="C3990" s="220" t="s">
        <v>6583</v>
      </c>
      <c r="D3990" s="221">
        <v>13295.07</v>
      </c>
      <c r="E3990" s="221">
        <v>101.82</v>
      </c>
      <c r="F3990" s="221">
        <v>13396.89</v>
      </c>
    </row>
    <row r="3991" spans="1:6" ht="15">
      <c r="A3991" s="225" t="s">
        <v>6465</v>
      </c>
      <c r="B3991" s="223" t="s">
        <v>6466</v>
      </c>
      <c r="C3991" s="220" t="s">
        <v>6583</v>
      </c>
      <c r="D3991" s="221">
        <v>19789.69</v>
      </c>
      <c r="E3991" s="221">
        <v>72.78</v>
      </c>
      <c r="F3991" s="221">
        <v>19862.47</v>
      </c>
    </row>
    <row r="3992" spans="1:6" ht="27.75">
      <c r="A3992" s="225" t="s">
        <v>6467</v>
      </c>
      <c r="B3992" s="223" t="s">
        <v>6468</v>
      </c>
      <c r="C3992" s="220" t="s">
        <v>6583</v>
      </c>
      <c r="D3992" s="221">
        <v>746.92</v>
      </c>
      <c r="E3992" s="221">
        <v>36.39</v>
      </c>
      <c r="F3992" s="221">
        <v>783.31</v>
      </c>
    </row>
    <row r="3993" spans="1:6" ht="27.75">
      <c r="A3993" s="225" t="s">
        <v>6469</v>
      </c>
      <c r="B3993" s="223" t="s">
        <v>6470</v>
      </c>
      <c r="C3993" s="220" t="s">
        <v>6583</v>
      </c>
      <c r="D3993" s="221">
        <v>41331.94</v>
      </c>
      <c r="E3993" s="221">
        <v>101.82</v>
      </c>
      <c r="F3993" s="221">
        <v>41433.76</v>
      </c>
    </row>
    <row r="3994" spans="1:6" ht="27.75">
      <c r="A3994" s="225" t="s">
        <v>6471</v>
      </c>
      <c r="B3994" s="223" t="s">
        <v>6472</v>
      </c>
      <c r="C3994" s="220" t="s">
        <v>6583</v>
      </c>
      <c r="D3994" s="221">
        <v>54837.24</v>
      </c>
      <c r="E3994" s="221">
        <v>101.82</v>
      </c>
      <c r="F3994" s="221">
        <v>54939.06</v>
      </c>
    </row>
    <row r="3995" spans="1:6" ht="27.75">
      <c r="A3995" s="225" t="s">
        <v>6473</v>
      </c>
      <c r="B3995" s="223" t="s">
        <v>6474</v>
      </c>
      <c r="C3995" s="220" t="s">
        <v>6583</v>
      </c>
      <c r="D3995" s="221">
        <v>119605.93</v>
      </c>
      <c r="E3995" s="221">
        <v>101.82</v>
      </c>
      <c r="F3995" s="221">
        <v>119707.75</v>
      </c>
    </row>
    <row r="3996" spans="1:6" ht="27.75">
      <c r="A3996" s="225" t="s">
        <v>6475</v>
      </c>
      <c r="B3996" s="223" t="s">
        <v>6476</v>
      </c>
      <c r="C3996" s="220" t="s">
        <v>6583</v>
      </c>
      <c r="D3996" s="221">
        <v>130437.23</v>
      </c>
      <c r="E3996" s="221">
        <v>101.82</v>
      </c>
      <c r="F3996" s="221">
        <v>130539.05</v>
      </c>
    </row>
    <row r="3997" spans="1:6" ht="27.75">
      <c r="A3997" s="225" t="s">
        <v>6477</v>
      </c>
      <c r="B3997" s="223" t="s">
        <v>6478</v>
      </c>
      <c r="C3997" s="220" t="s">
        <v>6583</v>
      </c>
      <c r="D3997" s="221">
        <v>53739.89</v>
      </c>
      <c r="E3997" s="221">
        <v>101.82</v>
      </c>
      <c r="F3997" s="221">
        <v>53841.71</v>
      </c>
    </row>
    <row r="3998" spans="1:6" ht="27.75">
      <c r="A3998" s="225" t="s">
        <v>6479</v>
      </c>
      <c r="B3998" s="223" t="s">
        <v>6480</v>
      </c>
      <c r="C3998" s="220" t="s">
        <v>6583</v>
      </c>
      <c r="D3998" s="221">
        <v>24209.6</v>
      </c>
      <c r="E3998" s="221">
        <v>101.82</v>
      </c>
      <c r="F3998" s="221">
        <v>24311.42</v>
      </c>
    </row>
    <row r="3999" spans="1:6" ht="27.75">
      <c r="A3999" s="225" t="s">
        <v>6481</v>
      </c>
      <c r="B3999" s="223" t="s">
        <v>6482</v>
      </c>
      <c r="C3999" s="220" t="s">
        <v>6583</v>
      </c>
      <c r="D3999" s="221">
        <v>34514.28</v>
      </c>
      <c r="E3999" s="221">
        <v>101.82</v>
      </c>
      <c r="F3999" s="221">
        <v>34616.1</v>
      </c>
    </row>
    <row r="4000" spans="1:6" ht="27.75">
      <c r="A4000" s="225" t="s">
        <v>6483</v>
      </c>
      <c r="B4000" s="223" t="s">
        <v>6484</v>
      </c>
      <c r="C4000" s="220" t="s">
        <v>6583</v>
      </c>
      <c r="D4000" s="221">
        <v>80929.72</v>
      </c>
      <c r="E4000" s="221">
        <v>101.82</v>
      </c>
      <c r="F4000" s="221">
        <v>81031.54</v>
      </c>
    </row>
    <row r="4001" spans="1:6" ht="27.75">
      <c r="A4001" s="225" t="s">
        <v>6485</v>
      </c>
      <c r="B4001" s="223" t="s">
        <v>6486</v>
      </c>
      <c r="C4001" s="220" t="s">
        <v>6583</v>
      </c>
      <c r="D4001" s="221">
        <v>31216.21</v>
      </c>
      <c r="E4001" s="221">
        <v>101.82</v>
      </c>
      <c r="F4001" s="221">
        <v>31318.03</v>
      </c>
    </row>
    <row r="4002" spans="1:6" ht="27.75">
      <c r="A4002" s="225" t="s">
        <v>7265</v>
      </c>
      <c r="B4002" s="223" t="s">
        <v>7266</v>
      </c>
      <c r="C4002" s="220" t="s">
        <v>6583</v>
      </c>
      <c r="D4002" s="221">
        <v>77408.2</v>
      </c>
      <c r="E4002" s="221">
        <v>101.82</v>
      </c>
      <c r="F4002" s="221">
        <v>77510.02</v>
      </c>
    </row>
    <row r="4003" spans="1:6" ht="15">
      <c r="A4003" s="225" t="s">
        <v>6487</v>
      </c>
      <c r="B4003" s="223" t="s">
        <v>8235</v>
      </c>
      <c r="C4003" s="220"/>
      <c r="D4003" s="221"/>
      <c r="E4003" s="221"/>
      <c r="F4003" s="221"/>
    </row>
    <row r="4004" spans="1:6" ht="15">
      <c r="A4004" s="225" t="s">
        <v>6488</v>
      </c>
      <c r="B4004" s="223" t="s">
        <v>6489</v>
      </c>
      <c r="C4004" s="220" t="s">
        <v>6583</v>
      </c>
      <c r="D4004" s="221">
        <v>688.98</v>
      </c>
      <c r="E4004" s="221">
        <v>41.79</v>
      </c>
      <c r="F4004" s="221">
        <v>730.77</v>
      </c>
    </row>
    <row r="4005" spans="1:6" ht="15">
      <c r="A4005" s="225" t="s">
        <v>6490</v>
      </c>
      <c r="B4005" s="223" t="s">
        <v>8236</v>
      </c>
      <c r="C4005" s="220"/>
      <c r="D4005" s="221"/>
      <c r="E4005" s="221"/>
      <c r="F4005" s="221"/>
    </row>
    <row r="4006" spans="1:6" ht="15">
      <c r="A4006" s="225" t="s">
        <v>6491</v>
      </c>
      <c r="B4006" s="223" t="s">
        <v>6921</v>
      </c>
      <c r="C4006" s="220" t="s">
        <v>6583</v>
      </c>
      <c r="D4006" s="221">
        <v>50.04</v>
      </c>
      <c r="E4006" s="221">
        <v>7.27</v>
      </c>
      <c r="F4006" s="221">
        <v>57.31</v>
      </c>
    </row>
    <row r="4007" spans="1:6" ht="15">
      <c r="A4007" s="225" t="s">
        <v>6492</v>
      </c>
      <c r="B4007" s="223" t="s">
        <v>6493</v>
      </c>
      <c r="C4007" s="220" t="s">
        <v>6583</v>
      </c>
      <c r="D4007" s="221">
        <v>713.62</v>
      </c>
      <c r="E4007" s="221">
        <v>29.12</v>
      </c>
      <c r="F4007" s="221">
        <v>742.74</v>
      </c>
    </row>
    <row r="4008" spans="1:6" ht="15">
      <c r="A4008" s="225" t="s">
        <v>6494</v>
      </c>
      <c r="B4008" s="223" t="s">
        <v>6495</v>
      </c>
      <c r="C4008" s="220" t="s">
        <v>6583</v>
      </c>
      <c r="D4008" s="221">
        <v>633.75</v>
      </c>
      <c r="E4008" s="221">
        <v>29.12</v>
      </c>
      <c r="F4008" s="221">
        <v>662.87</v>
      </c>
    </row>
    <row r="4009" spans="1:6" ht="15">
      <c r="A4009" s="225" t="s">
        <v>6496</v>
      </c>
      <c r="B4009" s="223" t="s">
        <v>6497</v>
      </c>
      <c r="C4009" s="220" t="s">
        <v>6583</v>
      </c>
      <c r="D4009" s="221">
        <v>154.38</v>
      </c>
      <c r="E4009" s="221">
        <v>7.27</v>
      </c>
      <c r="F4009" s="221">
        <v>161.65</v>
      </c>
    </row>
    <row r="4010" spans="1:6" ht="15">
      <c r="A4010" s="225" t="s">
        <v>6498</v>
      </c>
      <c r="B4010" s="223" t="s">
        <v>6499</v>
      </c>
      <c r="C4010" s="220" t="s">
        <v>6583</v>
      </c>
      <c r="D4010" s="221">
        <v>1298.39</v>
      </c>
      <c r="E4010" s="221">
        <v>2.73</v>
      </c>
      <c r="F4010" s="221">
        <v>1301.12</v>
      </c>
    </row>
    <row r="4011" spans="1:6" ht="15">
      <c r="A4011" s="225" t="s">
        <v>6500</v>
      </c>
      <c r="B4011" s="223" t="s">
        <v>8237</v>
      </c>
      <c r="C4011" s="220"/>
      <c r="D4011" s="221"/>
      <c r="E4011" s="221"/>
      <c r="F4011" s="221"/>
    </row>
    <row r="4012" spans="1:6" ht="15">
      <c r="A4012" s="225" t="s">
        <v>6501</v>
      </c>
      <c r="B4012" s="223" t="s">
        <v>6502</v>
      </c>
      <c r="C4012" s="220" t="s">
        <v>6583</v>
      </c>
      <c r="D4012" s="221">
        <v>429.93</v>
      </c>
      <c r="E4012" s="221">
        <v>16.72</v>
      </c>
      <c r="F4012" s="221">
        <v>446.65</v>
      </c>
    </row>
    <row r="4013" spans="1:6" ht="15">
      <c r="A4013" s="225" t="s">
        <v>6503</v>
      </c>
      <c r="B4013" s="223" t="s">
        <v>6504</v>
      </c>
      <c r="C4013" s="220" t="s">
        <v>7553</v>
      </c>
      <c r="D4013" s="221">
        <v>482.43</v>
      </c>
      <c r="E4013" s="221">
        <v>291.12</v>
      </c>
      <c r="F4013" s="221">
        <v>773.55</v>
      </c>
    </row>
    <row r="4014" spans="1:6" ht="15">
      <c r="A4014" s="225" t="s">
        <v>6505</v>
      </c>
      <c r="B4014" s="223" t="s">
        <v>8238</v>
      </c>
      <c r="C4014" s="220"/>
      <c r="D4014" s="221"/>
      <c r="E4014" s="221"/>
      <c r="F4014" s="221"/>
    </row>
    <row r="4015" spans="1:6" ht="15">
      <c r="A4015" s="225" t="s">
        <v>6506</v>
      </c>
      <c r="B4015" s="223" t="s">
        <v>6507</v>
      </c>
      <c r="C4015" s="220" t="s">
        <v>7546</v>
      </c>
      <c r="D4015" s="221">
        <v>0.45</v>
      </c>
      <c r="E4015" s="221">
        <v>3.64</v>
      </c>
      <c r="F4015" s="221">
        <v>4.09</v>
      </c>
    </row>
    <row r="4016" spans="1:6" ht="15">
      <c r="A4016" s="225" t="s">
        <v>6508</v>
      </c>
      <c r="B4016" s="223" t="s">
        <v>6509</v>
      </c>
      <c r="C4016" s="220" t="s">
        <v>6583</v>
      </c>
      <c r="D4016" s="221">
        <v>6.88</v>
      </c>
      <c r="E4016" s="221">
        <v>7.27</v>
      </c>
      <c r="F4016" s="221">
        <v>14.15</v>
      </c>
    </row>
    <row r="4017" spans="1:6" ht="15">
      <c r="A4017" s="225" t="s">
        <v>6510</v>
      </c>
      <c r="B4017" s="223" t="s">
        <v>6511</v>
      </c>
      <c r="C4017" s="220" t="s">
        <v>6583</v>
      </c>
      <c r="D4017" s="221">
        <v>2.42</v>
      </c>
      <c r="E4017" s="221">
        <v>7.27</v>
      </c>
      <c r="F4017" s="221">
        <v>9.69</v>
      </c>
    </row>
    <row r="4018" spans="1:6" ht="15">
      <c r="A4018" s="225" t="s">
        <v>6512</v>
      </c>
      <c r="B4018" s="223" t="s">
        <v>6513</v>
      </c>
      <c r="C4018" s="220" t="s">
        <v>6583</v>
      </c>
      <c r="D4018" s="221">
        <v>3.02</v>
      </c>
      <c r="E4018" s="221">
        <v>7.27</v>
      </c>
      <c r="F4018" s="221">
        <v>10.29</v>
      </c>
    </row>
    <row r="4019" spans="1:6" ht="15">
      <c r="A4019" s="225" t="s">
        <v>6514</v>
      </c>
      <c r="B4019" s="223" t="s">
        <v>6515</v>
      </c>
      <c r="C4019" s="220" t="s">
        <v>6583</v>
      </c>
      <c r="D4019" s="221">
        <v>276.99</v>
      </c>
      <c r="E4019" s="221">
        <v>8</v>
      </c>
      <c r="F4019" s="221">
        <v>284.99</v>
      </c>
    </row>
    <row r="4020" spans="1:6" ht="15">
      <c r="A4020" s="225" t="s">
        <v>6516</v>
      </c>
      <c r="B4020" s="223" t="s">
        <v>6517</v>
      </c>
      <c r="C4020" s="220" t="s">
        <v>6583</v>
      </c>
      <c r="D4020" s="221">
        <v>620.67</v>
      </c>
      <c r="E4020" s="221">
        <v>8</v>
      </c>
      <c r="F4020" s="221">
        <v>628.67</v>
      </c>
    </row>
    <row r="4021" spans="1:6" ht="15">
      <c r="A4021" s="225" t="s">
        <v>6518</v>
      </c>
      <c r="B4021" s="223" t="s">
        <v>6519</v>
      </c>
      <c r="C4021" s="220" t="s">
        <v>6583</v>
      </c>
      <c r="D4021" s="221">
        <v>4.53</v>
      </c>
      <c r="E4021" s="221">
        <v>12.73</v>
      </c>
      <c r="F4021" s="221">
        <v>17.26</v>
      </c>
    </row>
    <row r="4022" spans="1:6" ht="15">
      <c r="A4022" s="225" t="s">
        <v>6520</v>
      </c>
      <c r="B4022" s="223" t="s">
        <v>6922</v>
      </c>
      <c r="C4022" s="220" t="s">
        <v>6583</v>
      </c>
      <c r="D4022" s="221">
        <v>20.25</v>
      </c>
      <c r="E4022" s="221">
        <v>12.73</v>
      </c>
      <c r="F4022" s="221">
        <v>32.98</v>
      </c>
    </row>
    <row r="4023" spans="1:6" ht="15">
      <c r="A4023" s="225" t="s">
        <v>6521</v>
      </c>
      <c r="B4023" s="223" t="s">
        <v>6923</v>
      </c>
      <c r="C4023" s="220" t="s">
        <v>6583</v>
      </c>
      <c r="D4023" s="221">
        <v>71.55</v>
      </c>
      <c r="E4023" s="221">
        <v>1.45</v>
      </c>
      <c r="F4023" s="221">
        <v>73</v>
      </c>
    </row>
    <row r="4024" spans="1:6" ht="15">
      <c r="A4024" s="225" t="s">
        <v>6522</v>
      </c>
      <c r="B4024" s="223" t="s">
        <v>6523</v>
      </c>
      <c r="C4024" s="220" t="s">
        <v>6583</v>
      </c>
      <c r="D4024" s="221">
        <v>212.06</v>
      </c>
      <c r="E4024" s="221">
        <v>8.35</v>
      </c>
      <c r="F4024" s="221">
        <v>220.41</v>
      </c>
    </row>
    <row r="4025" spans="1:6" ht="15">
      <c r="A4025" s="225" t="s">
        <v>6524</v>
      </c>
      <c r="B4025" s="223" t="s">
        <v>6924</v>
      </c>
      <c r="C4025" s="220" t="s">
        <v>6583</v>
      </c>
      <c r="D4025" s="221">
        <v>77.28</v>
      </c>
      <c r="E4025" s="221">
        <v>5.45</v>
      </c>
      <c r="F4025" s="221">
        <v>82.73</v>
      </c>
    </row>
    <row r="4026" spans="1:6" ht="15">
      <c r="A4026" s="225" t="s">
        <v>6525</v>
      </c>
      <c r="B4026" s="223" t="s">
        <v>6925</v>
      </c>
      <c r="C4026" s="220" t="s">
        <v>6583</v>
      </c>
      <c r="D4026" s="221">
        <v>100.94</v>
      </c>
      <c r="E4026" s="221">
        <v>5.45</v>
      </c>
      <c r="F4026" s="221">
        <v>106.39</v>
      </c>
    </row>
    <row r="4027" spans="1:6" ht="15">
      <c r="A4027" s="225" t="s">
        <v>6526</v>
      </c>
      <c r="B4027" s="223" t="s">
        <v>6926</v>
      </c>
      <c r="C4027" s="220" t="s">
        <v>6583</v>
      </c>
      <c r="D4027" s="221">
        <v>159.67</v>
      </c>
      <c r="E4027" s="221">
        <v>5.45</v>
      </c>
      <c r="F4027" s="221">
        <v>165.12</v>
      </c>
    </row>
    <row r="4028" spans="1:6" ht="15">
      <c r="A4028" s="225" t="s">
        <v>6527</v>
      </c>
      <c r="B4028" s="223" t="s">
        <v>6528</v>
      </c>
      <c r="C4028" s="220" t="s">
        <v>6583</v>
      </c>
      <c r="D4028" s="221">
        <v>87.51</v>
      </c>
      <c r="E4028" s="221">
        <v>1.45</v>
      </c>
      <c r="F4028" s="221">
        <v>88.96</v>
      </c>
    </row>
    <row r="4029" spans="1:6" ht="15">
      <c r="A4029" s="225" t="s">
        <v>6529</v>
      </c>
      <c r="B4029" s="223" t="s">
        <v>6530</v>
      </c>
      <c r="C4029" s="220" t="s">
        <v>6583</v>
      </c>
      <c r="D4029" s="221">
        <v>95.16</v>
      </c>
      <c r="E4029" s="221">
        <v>1.45</v>
      </c>
      <c r="F4029" s="221">
        <v>96.61</v>
      </c>
    </row>
    <row r="4030" spans="1:6" ht="15">
      <c r="A4030" s="225" t="s">
        <v>7126</v>
      </c>
      <c r="B4030" s="223" t="s">
        <v>7127</v>
      </c>
      <c r="C4030" s="220" t="s">
        <v>6583</v>
      </c>
      <c r="D4030" s="221">
        <v>9.79</v>
      </c>
      <c r="E4030" s="221">
        <v>2.9</v>
      </c>
      <c r="F4030" s="221">
        <v>12.69</v>
      </c>
    </row>
    <row r="4031" spans="1:6" ht="15">
      <c r="A4031" s="225" t="s">
        <v>6531</v>
      </c>
      <c r="B4031" s="223" t="s">
        <v>7128</v>
      </c>
      <c r="C4031" s="220" t="s">
        <v>6583</v>
      </c>
      <c r="D4031" s="221">
        <v>11.73</v>
      </c>
      <c r="E4031" s="221">
        <v>2.9</v>
      </c>
      <c r="F4031" s="221">
        <v>14.63</v>
      </c>
    </row>
    <row r="4032" spans="1:6" ht="15">
      <c r="A4032" s="225" t="s">
        <v>6532</v>
      </c>
      <c r="B4032" s="223" t="s">
        <v>6533</v>
      </c>
      <c r="C4032" s="220" t="s">
        <v>6583</v>
      </c>
      <c r="D4032" s="221">
        <v>20.92</v>
      </c>
      <c r="E4032" s="221">
        <v>13.79</v>
      </c>
      <c r="F4032" s="221">
        <v>34.71</v>
      </c>
    </row>
    <row r="4033" spans="1:6" ht="15">
      <c r="A4033" s="225" t="s">
        <v>6534</v>
      </c>
      <c r="B4033" s="223" t="s">
        <v>6535</v>
      </c>
      <c r="C4033" s="220" t="s">
        <v>6583</v>
      </c>
      <c r="D4033" s="221">
        <v>8.26</v>
      </c>
      <c r="E4033" s="221">
        <v>8.35</v>
      </c>
      <c r="F4033" s="221">
        <v>16.61</v>
      </c>
    </row>
    <row r="4034" spans="1:6" ht="15">
      <c r="A4034" s="225" t="s">
        <v>6536</v>
      </c>
      <c r="B4034" s="223" t="s">
        <v>6537</v>
      </c>
      <c r="C4034" s="220" t="s">
        <v>6583</v>
      </c>
      <c r="D4034" s="221">
        <v>13.62</v>
      </c>
      <c r="E4034" s="221">
        <v>8.35</v>
      </c>
      <c r="F4034" s="221">
        <v>21.97</v>
      </c>
    </row>
    <row r="4035" spans="1:6" ht="15">
      <c r="A4035" s="225" t="s">
        <v>6538</v>
      </c>
      <c r="B4035" s="223" t="s">
        <v>6539</v>
      </c>
      <c r="C4035" s="220" t="s">
        <v>6583</v>
      </c>
      <c r="D4035" s="221">
        <v>11.79</v>
      </c>
      <c r="E4035" s="221">
        <v>8.35</v>
      </c>
      <c r="F4035" s="221">
        <v>20.14</v>
      </c>
    </row>
    <row r="4036" spans="1:6" ht="15">
      <c r="A4036" s="225" t="s">
        <v>6540</v>
      </c>
      <c r="B4036" s="223" t="s">
        <v>6541</v>
      </c>
      <c r="C4036" s="220" t="s">
        <v>6583</v>
      </c>
      <c r="D4036" s="221">
        <v>31.57</v>
      </c>
      <c r="E4036" s="221">
        <v>14.08</v>
      </c>
      <c r="F4036" s="221">
        <v>45.65</v>
      </c>
    </row>
    <row r="4037" spans="1:6" ht="15">
      <c r="A4037" s="225" t="s">
        <v>6542</v>
      </c>
      <c r="B4037" s="223" t="s">
        <v>6543</v>
      </c>
      <c r="C4037" s="220" t="s">
        <v>6583</v>
      </c>
      <c r="D4037" s="221">
        <v>10.97</v>
      </c>
      <c r="E4037" s="221">
        <v>7.27</v>
      </c>
      <c r="F4037" s="221">
        <v>18.24</v>
      </c>
    </row>
    <row r="4038" spans="1:6" ht="15">
      <c r="A4038" s="225" t="s">
        <v>6544</v>
      </c>
      <c r="B4038" s="223" t="s">
        <v>6927</v>
      </c>
      <c r="C4038" s="220" t="s">
        <v>6583</v>
      </c>
      <c r="D4038" s="221">
        <v>146.81</v>
      </c>
      <c r="E4038" s="221">
        <v>25.46</v>
      </c>
      <c r="F4038" s="221">
        <v>172.27</v>
      </c>
    </row>
    <row r="4039" spans="1:6" ht="15">
      <c r="A4039" s="225" t="s">
        <v>8239</v>
      </c>
      <c r="B4039" s="223" t="s">
        <v>8240</v>
      </c>
      <c r="C4039" s="220"/>
      <c r="D4039" s="221"/>
      <c r="E4039" s="221"/>
      <c r="F4039" s="221"/>
    </row>
    <row r="4040" spans="1:6" ht="15">
      <c r="A4040" s="225" t="s">
        <v>8241</v>
      </c>
      <c r="B4040" s="223" t="s">
        <v>8242</v>
      </c>
      <c r="C4040" s="220"/>
      <c r="D4040" s="221"/>
      <c r="E4040" s="221"/>
      <c r="F4040" s="221"/>
    </row>
    <row r="4041" spans="1:6" ht="15">
      <c r="A4041" s="225" t="s">
        <v>8243</v>
      </c>
      <c r="B4041" s="223" t="s">
        <v>8244</v>
      </c>
      <c r="C4041" s="220" t="s">
        <v>7543</v>
      </c>
      <c r="D4041" s="221">
        <v>148.09</v>
      </c>
      <c r="E4041" s="221">
        <v>16.2</v>
      </c>
      <c r="F4041" s="221">
        <v>164.29</v>
      </c>
    </row>
    <row r="4042" spans="1:6" ht="15">
      <c r="A4042" s="225" t="s">
        <v>8245</v>
      </c>
      <c r="B4042" s="223" t="s">
        <v>7459</v>
      </c>
      <c r="C4042" s="220" t="s">
        <v>7543</v>
      </c>
      <c r="D4042" s="221">
        <v>213.08</v>
      </c>
      <c r="E4042" s="221">
        <v>25.76</v>
      </c>
      <c r="F4042" s="221">
        <v>238.84</v>
      </c>
    </row>
    <row r="4043" spans="1:6" ht="15">
      <c r="A4043" s="225" t="s">
        <v>8246</v>
      </c>
      <c r="B4043" s="223" t="s">
        <v>7460</v>
      </c>
      <c r="C4043" s="220" t="s">
        <v>7543</v>
      </c>
      <c r="D4043" s="221">
        <v>389.3</v>
      </c>
      <c r="E4043" s="221">
        <v>62.42</v>
      </c>
      <c r="F4043" s="221">
        <v>451.72</v>
      </c>
    </row>
    <row r="4044" spans="1:6" ht="15">
      <c r="A4044" s="225" t="s">
        <v>8247</v>
      </c>
      <c r="B4044" s="223" t="s">
        <v>8248</v>
      </c>
      <c r="C4044" s="220" t="s">
        <v>7546</v>
      </c>
      <c r="D4044" s="221">
        <v>307.25</v>
      </c>
      <c r="E4044" s="221">
        <v>10.44</v>
      </c>
      <c r="F4044" s="221">
        <v>317.69</v>
      </c>
    </row>
    <row r="4045" spans="1:6" ht="15">
      <c r="A4045" s="225" t="s">
        <v>8249</v>
      </c>
      <c r="B4045" s="223" t="s">
        <v>8250</v>
      </c>
      <c r="C4045" s="220"/>
      <c r="D4045" s="221"/>
      <c r="E4045" s="221"/>
      <c r="F4045" s="221"/>
    </row>
    <row r="4046" spans="1:6" ht="15">
      <c r="A4046" s="225" t="s">
        <v>8251</v>
      </c>
      <c r="B4046" s="223" t="s">
        <v>8252</v>
      </c>
      <c r="C4046" s="220" t="s">
        <v>7543</v>
      </c>
      <c r="D4046" s="221">
        <v>70.69</v>
      </c>
      <c r="E4046" s="221"/>
      <c r="F4046" s="221">
        <v>70.69</v>
      </c>
    </row>
    <row r="4047" spans="1:6" ht="15">
      <c r="A4047" s="225" t="s">
        <v>8253</v>
      </c>
      <c r="B4047" s="223" t="s">
        <v>6565</v>
      </c>
      <c r="C4047" s="220" t="s">
        <v>7543</v>
      </c>
      <c r="D4047" s="221">
        <v>33.85</v>
      </c>
      <c r="E4047" s="221"/>
      <c r="F4047" s="221">
        <v>33.85</v>
      </c>
    </row>
    <row r="4048" spans="1:6" ht="15">
      <c r="A4048" s="225" t="s">
        <v>8254</v>
      </c>
      <c r="B4048" s="223" t="s">
        <v>8255</v>
      </c>
      <c r="C4048" s="220" t="s">
        <v>7543</v>
      </c>
      <c r="D4048" s="221">
        <v>169.07</v>
      </c>
      <c r="E4048" s="221"/>
      <c r="F4048" s="221">
        <v>169.07</v>
      </c>
    </row>
    <row r="4049" spans="1:6" ht="27.75">
      <c r="A4049" s="225" t="s">
        <v>8256</v>
      </c>
      <c r="B4049" s="223" t="s">
        <v>7496</v>
      </c>
      <c r="C4049" s="220" t="s">
        <v>7543</v>
      </c>
      <c r="D4049" s="221">
        <v>211.34</v>
      </c>
      <c r="E4049" s="221"/>
      <c r="F4049" s="221">
        <v>211.34</v>
      </c>
    </row>
    <row r="4050" spans="1:6" ht="27.75">
      <c r="A4050" s="225" t="s">
        <v>8257</v>
      </c>
      <c r="B4050" s="223" t="s">
        <v>8258</v>
      </c>
      <c r="C4050" s="220" t="s">
        <v>7543</v>
      </c>
      <c r="D4050" s="221">
        <v>70.75</v>
      </c>
      <c r="E4050" s="221"/>
      <c r="F4050" s="221">
        <v>70.75</v>
      </c>
    </row>
    <row r="4051" spans="1:6" ht="27.75">
      <c r="A4051" s="225" t="s">
        <v>8259</v>
      </c>
      <c r="B4051" s="223" t="s">
        <v>8260</v>
      </c>
      <c r="C4051" s="220" t="s">
        <v>7543</v>
      </c>
      <c r="D4051" s="221">
        <v>103.56</v>
      </c>
      <c r="E4051" s="221"/>
      <c r="F4051" s="221">
        <v>103.56</v>
      </c>
    </row>
    <row r="4052" spans="1:6" ht="27.75">
      <c r="A4052" s="225" t="s">
        <v>8261</v>
      </c>
      <c r="B4052" s="223" t="s">
        <v>8262</v>
      </c>
      <c r="C4052" s="220" t="s">
        <v>7543</v>
      </c>
      <c r="D4052" s="221">
        <v>119.76</v>
      </c>
      <c r="E4052" s="221"/>
      <c r="F4052" s="221">
        <v>119.76</v>
      </c>
    </row>
    <row r="4053" spans="1:6" ht="15">
      <c r="A4053" s="225" t="s">
        <v>8263</v>
      </c>
      <c r="B4053" s="223" t="s">
        <v>7497</v>
      </c>
      <c r="C4053" s="220" t="s">
        <v>7543</v>
      </c>
      <c r="D4053" s="221">
        <v>207.13</v>
      </c>
      <c r="E4053" s="221"/>
      <c r="F4053" s="221">
        <v>207.13</v>
      </c>
    </row>
    <row r="4054" spans="1:6" ht="15">
      <c r="A4054" s="225" t="s">
        <v>8264</v>
      </c>
      <c r="B4054" s="223" t="s">
        <v>7495</v>
      </c>
      <c r="C4054" s="220" t="s">
        <v>7543</v>
      </c>
      <c r="D4054" s="221">
        <v>209.25</v>
      </c>
      <c r="E4054" s="221"/>
      <c r="F4054" s="221">
        <v>209.25</v>
      </c>
    </row>
    <row r="4055" spans="1:6" ht="15">
      <c r="A4055" s="225" t="s">
        <v>8265</v>
      </c>
      <c r="B4055" s="223" t="s">
        <v>7494</v>
      </c>
      <c r="C4055" s="220" t="s">
        <v>7543</v>
      </c>
      <c r="D4055" s="221">
        <v>34.33</v>
      </c>
      <c r="E4055" s="221"/>
      <c r="F4055" s="221">
        <v>34.33</v>
      </c>
    </row>
    <row r="4056" spans="1:6" ht="15">
      <c r="A4056" s="225" t="s">
        <v>8266</v>
      </c>
      <c r="B4056" s="223" t="s">
        <v>8267</v>
      </c>
      <c r="C4056" s="220"/>
      <c r="D4056" s="221"/>
      <c r="E4056" s="221"/>
      <c r="F4056" s="221"/>
    </row>
    <row r="4057" spans="1:6" ht="27.75">
      <c r="A4057" s="225" t="s">
        <v>8268</v>
      </c>
      <c r="B4057" s="223" t="s">
        <v>8269</v>
      </c>
      <c r="C4057" s="220" t="s">
        <v>7543</v>
      </c>
      <c r="D4057" s="221">
        <v>907.77</v>
      </c>
      <c r="E4057" s="221">
        <v>18.76</v>
      </c>
      <c r="F4057" s="221">
        <v>926.53</v>
      </c>
    </row>
    <row r="4058" spans="1:6" ht="15">
      <c r="A4058" s="225" t="s">
        <v>8270</v>
      </c>
      <c r="B4058" s="223" t="s">
        <v>8271</v>
      </c>
      <c r="C4058" s="220" t="s">
        <v>7543</v>
      </c>
      <c r="D4058" s="221">
        <v>957.35</v>
      </c>
      <c r="E4058" s="221">
        <v>18.76</v>
      </c>
      <c r="F4058" s="221">
        <v>976.11</v>
      </c>
    </row>
    <row r="4059" spans="1:6" ht="27.75">
      <c r="A4059" s="225" t="s">
        <v>8272</v>
      </c>
      <c r="B4059" s="223" t="s">
        <v>8273</v>
      </c>
      <c r="C4059" s="220" t="s">
        <v>7543</v>
      </c>
      <c r="D4059" s="221">
        <v>1110.13</v>
      </c>
      <c r="E4059" s="221">
        <v>18.76</v>
      </c>
      <c r="F4059" s="221">
        <v>1128.89</v>
      </c>
    </row>
    <row r="4060" spans="1:6" ht="27.75">
      <c r="A4060" s="225" t="s">
        <v>8274</v>
      </c>
      <c r="B4060" s="223" t="s">
        <v>8275</v>
      </c>
      <c r="C4060" s="220" t="s">
        <v>7543</v>
      </c>
      <c r="D4060" s="221">
        <v>1171.75</v>
      </c>
      <c r="E4060" s="221">
        <v>18.76</v>
      </c>
      <c r="F4060" s="221">
        <v>1190.51</v>
      </c>
    </row>
    <row r="4061" spans="1:6" ht="27.75">
      <c r="A4061" s="225" t="s">
        <v>8276</v>
      </c>
      <c r="B4061" s="223" t="s">
        <v>8277</v>
      </c>
      <c r="C4061" s="220" t="s">
        <v>7543</v>
      </c>
      <c r="D4061" s="221">
        <v>1403.88</v>
      </c>
      <c r="E4061" s="221">
        <v>18.76</v>
      </c>
      <c r="F4061" s="221">
        <v>1422.64</v>
      </c>
    </row>
    <row r="4062" spans="1:6" ht="27.75">
      <c r="A4062" s="225" t="s">
        <v>8278</v>
      </c>
      <c r="B4062" s="223" t="s">
        <v>8279</v>
      </c>
      <c r="C4062" s="220" t="s">
        <v>7543</v>
      </c>
      <c r="D4062" s="221">
        <v>890.65</v>
      </c>
      <c r="E4062" s="221">
        <v>28.14</v>
      </c>
      <c r="F4062" s="221">
        <v>918.79</v>
      </c>
    </row>
    <row r="4063" spans="1:6" ht="27.75">
      <c r="A4063" s="225" t="s">
        <v>8280</v>
      </c>
      <c r="B4063" s="223" t="s">
        <v>8281</v>
      </c>
      <c r="C4063" s="220" t="s">
        <v>7543</v>
      </c>
      <c r="D4063" s="221">
        <v>959.78</v>
      </c>
      <c r="E4063" s="221">
        <v>28.14</v>
      </c>
      <c r="F4063" s="221">
        <v>987.92</v>
      </c>
    </row>
    <row r="4064" spans="1:6" ht="27.75">
      <c r="A4064" s="225" t="s">
        <v>8282</v>
      </c>
      <c r="B4064" s="223" t="s">
        <v>8283</v>
      </c>
      <c r="C4064" s="220" t="s">
        <v>7543</v>
      </c>
      <c r="D4064" s="221">
        <v>1150.07</v>
      </c>
      <c r="E4064" s="221">
        <v>28.14</v>
      </c>
      <c r="F4064" s="221">
        <v>1178.21</v>
      </c>
    </row>
    <row r="4065" spans="1:6" ht="15">
      <c r="A4065" s="225" t="s">
        <v>8284</v>
      </c>
      <c r="B4065" s="223" t="s">
        <v>8285</v>
      </c>
      <c r="C4065" s="220"/>
      <c r="D4065" s="221"/>
      <c r="E4065" s="221"/>
      <c r="F4065" s="221"/>
    </row>
    <row r="4066" spans="1:6" ht="15">
      <c r="A4066" s="225" t="s">
        <v>8286</v>
      </c>
      <c r="B4066" s="223" t="s">
        <v>8287</v>
      </c>
      <c r="C4066" s="220" t="s">
        <v>6583</v>
      </c>
      <c r="D4066" s="221">
        <v>1148.22</v>
      </c>
      <c r="E4066" s="221">
        <v>80.96</v>
      </c>
      <c r="F4066" s="221">
        <v>1229.18</v>
      </c>
    </row>
    <row r="4067" spans="1:6" ht="15">
      <c r="A4067" s="225" t="s">
        <v>8288</v>
      </c>
      <c r="B4067" s="223" t="s">
        <v>8289</v>
      </c>
      <c r="C4067" s="220" t="s">
        <v>6583</v>
      </c>
      <c r="D4067" s="221">
        <v>2722.98</v>
      </c>
      <c r="E4067" s="221">
        <v>80.96</v>
      </c>
      <c r="F4067" s="221">
        <v>2803.94</v>
      </c>
    </row>
    <row r="4068" spans="1:6" ht="15">
      <c r="A4068" s="225" t="s">
        <v>8290</v>
      </c>
      <c r="B4068" s="223" t="s">
        <v>8291</v>
      </c>
      <c r="C4068" s="220" t="s">
        <v>6583</v>
      </c>
      <c r="D4068" s="221">
        <v>4100.87</v>
      </c>
      <c r="E4068" s="221">
        <v>138.57</v>
      </c>
      <c r="F4068" s="221">
        <v>4239.44</v>
      </c>
    </row>
    <row r="4069" spans="1:6" ht="15">
      <c r="A4069" s="225" t="s">
        <v>8292</v>
      </c>
      <c r="B4069" s="223" t="s">
        <v>8293</v>
      </c>
      <c r="C4069" s="220" t="s">
        <v>6583</v>
      </c>
      <c r="D4069" s="221">
        <v>3412.33</v>
      </c>
      <c r="E4069" s="221">
        <v>80.96</v>
      </c>
      <c r="F4069" s="221">
        <v>3493.29</v>
      </c>
    </row>
    <row r="4070" spans="1:6" ht="15">
      <c r="A4070" s="225" t="s">
        <v>8294</v>
      </c>
      <c r="B4070" s="223" t="s">
        <v>8295</v>
      </c>
      <c r="C4070" s="220" t="s">
        <v>6583</v>
      </c>
      <c r="D4070" s="221">
        <v>2075.48</v>
      </c>
      <c r="E4070" s="221">
        <v>50.91</v>
      </c>
      <c r="F4070" s="221">
        <v>2126.39</v>
      </c>
    </row>
    <row r="4071" spans="1:6" ht="15">
      <c r="A4071" s="225" t="s">
        <v>8296</v>
      </c>
      <c r="B4071" s="223" t="s">
        <v>8297</v>
      </c>
      <c r="C4071" s="220" t="s">
        <v>6583</v>
      </c>
      <c r="D4071" s="221">
        <v>1932.26</v>
      </c>
      <c r="E4071" s="221">
        <v>80.96</v>
      </c>
      <c r="F4071" s="221">
        <v>2013.22</v>
      </c>
    </row>
    <row r="4072" spans="1:6" ht="15">
      <c r="A4072" s="225" t="s">
        <v>8298</v>
      </c>
      <c r="B4072" s="223" t="s">
        <v>8299</v>
      </c>
      <c r="C4072" s="220" t="s">
        <v>6583</v>
      </c>
      <c r="D4072" s="221">
        <v>2586.92</v>
      </c>
      <c r="E4072" s="221">
        <v>80.96</v>
      </c>
      <c r="F4072" s="221">
        <v>2667.88</v>
      </c>
    </row>
    <row r="4073" spans="1:6" ht="15">
      <c r="A4073" s="225" t="s">
        <v>8300</v>
      </c>
      <c r="B4073" s="223" t="s">
        <v>8301</v>
      </c>
      <c r="C4073" s="220"/>
      <c r="D4073" s="221"/>
      <c r="E4073" s="221"/>
      <c r="F4073" s="221"/>
    </row>
    <row r="4074" spans="1:6" ht="15">
      <c r="A4074" s="225" t="s">
        <v>8302</v>
      </c>
      <c r="B4074" s="223" t="s">
        <v>7498</v>
      </c>
      <c r="C4074" s="220" t="s">
        <v>6583</v>
      </c>
      <c r="D4074" s="221">
        <v>350.79</v>
      </c>
      <c r="E4074" s="221">
        <v>17.33</v>
      </c>
      <c r="F4074" s="221">
        <v>368.12</v>
      </c>
    </row>
    <row r="4075" spans="1:6" ht="15">
      <c r="A4075" s="225" t="s">
        <v>8303</v>
      </c>
      <c r="B4075" s="223" t="s">
        <v>7499</v>
      </c>
      <c r="C4075" s="220" t="s">
        <v>6583</v>
      </c>
      <c r="D4075" s="221">
        <v>3627.97</v>
      </c>
      <c r="E4075" s="221">
        <v>38.51</v>
      </c>
      <c r="F4075" s="221">
        <v>3666.48</v>
      </c>
    </row>
    <row r="4076" spans="1:6" ht="15">
      <c r="A4076" s="225" t="s">
        <v>8304</v>
      </c>
      <c r="B4076" s="223" t="s">
        <v>8305</v>
      </c>
      <c r="C4076" s="220" t="s">
        <v>6583</v>
      </c>
      <c r="D4076" s="221">
        <v>1363.84</v>
      </c>
      <c r="E4076" s="221">
        <v>25.46</v>
      </c>
      <c r="F4076" s="221">
        <v>1389.3</v>
      </c>
    </row>
    <row r="4077" spans="1:6" ht="15">
      <c r="A4077" s="225" t="s">
        <v>8306</v>
      </c>
      <c r="B4077" s="223" t="s">
        <v>8307</v>
      </c>
      <c r="C4077" s="220" t="s">
        <v>6583</v>
      </c>
      <c r="D4077" s="221">
        <v>2005.53</v>
      </c>
      <c r="E4077" s="221">
        <v>436.5</v>
      </c>
      <c r="F4077" s="221">
        <v>2442.03</v>
      </c>
    </row>
    <row r="4078" spans="1:6" ht="15">
      <c r="A4078" s="225" t="s">
        <v>8308</v>
      </c>
      <c r="B4078" s="223" t="s">
        <v>8309</v>
      </c>
      <c r="C4078" s="220" t="s">
        <v>6583</v>
      </c>
      <c r="D4078" s="221">
        <v>6289.15</v>
      </c>
      <c r="E4078" s="221">
        <v>509.28</v>
      </c>
      <c r="F4078" s="221">
        <v>6798.43</v>
      </c>
    </row>
    <row r="4079" spans="1:6" ht="15">
      <c r="A4079" s="225" t="s">
        <v>8310</v>
      </c>
      <c r="B4079" s="223" t="s">
        <v>8311</v>
      </c>
      <c r="C4079" s="220"/>
      <c r="D4079" s="221"/>
      <c r="E4079" s="221"/>
      <c r="F4079" s="221"/>
    </row>
    <row r="4080" spans="1:6" ht="15">
      <c r="A4080" s="225" t="s">
        <v>8312</v>
      </c>
      <c r="B4080" s="223" t="s">
        <v>7507</v>
      </c>
      <c r="C4080" s="220" t="s">
        <v>6583</v>
      </c>
      <c r="D4080" s="221">
        <v>80</v>
      </c>
      <c r="E4080" s="221">
        <v>8.35</v>
      </c>
      <c r="F4080" s="221">
        <v>88.35</v>
      </c>
    </row>
    <row r="4081" spans="1:6" ht="15">
      <c r="A4081" s="225" t="s">
        <v>8313</v>
      </c>
      <c r="B4081" s="223" t="s">
        <v>7504</v>
      </c>
      <c r="C4081" s="220" t="s">
        <v>6583</v>
      </c>
      <c r="D4081" s="221">
        <v>22.93</v>
      </c>
      <c r="E4081" s="221">
        <v>6.26</v>
      </c>
      <c r="F4081" s="221">
        <v>29.19</v>
      </c>
    </row>
    <row r="4082" spans="1:6" ht="15">
      <c r="A4082" s="225" t="s">
        <v>8314</v>
      </c>
      <c r="B4082" s="223" t="s">
        <v>7502</v>
      </c>
      <c r="C4082" s="220" t="s">
        <v>6583</v>
      </c>
      <c r="D4082" s="221">
        <v>12.68</v>
      </c>
      <c r="E4082" s="221">
        <v>6.26</v>
      </c>
      <c r="F4082" s="221">
        <v>18.94</v>
      </c>
    </row>
    <row r="4083" spans="1:6" ht="15">
      <c r="A4083" s="225" t="s">
        <v>8315</v>
      </c>
      <c r="B4083" s="223" t="s">
        <v>7500</v>
      </c>
      <c r="C4083" s="220" t="s">
        <v>6583</v>
      </c>
      <c r="D4083" s="221">
        <v>11.03</v>
      </c>
      <c r="E4083" s="221">
        <v>6.26</v>
      </c>
      <c r="F4083" s="221">
        <v>17.29</v>
      </c>
    </row>
    <row r="4084" spans="1:6" ht="15">
      <c r="A4084" s="225" t="s">
        <v>8316</v>
      </c>
      <c r="B4084" s="223" t="s">
        <v>7503</v>
      </c>
      <c r="C4084" s="220" t="s">
        <v>6583</v>
      </c>
      <c r="D4084" s="221">
        <v>16.84</v>
      </c>
      <c r="E4084" s="221">
        <v>6.26</v>
      </c>
      <c r="F4084" s="221">
        <v>23.1</v>
      </c>
    </row>
    <row r="4085" spans="1:6" ht="15">
      <c r="A4085" s="225" t="s">
        <v>8317</v>
      </c>
      <c r="B4085" s="223" t="s">
        <v>7501</v>
      </c>
      <c r="C4085" s="220" t="s">
        <v>6583</v>
      </c>
      <c r="D4085" s="221">
        <v>13.2</v>
      </c>
      <c r="E4085" s="221">
        <v>6.26</v>
      </c>
      <c r="F4085" s="221">
        <v>19.46</v>
      </c>
    </row>
    <row r="4086" spans="1:6" ht="15">
      <c r="A4086" s="225" t="s">
        <v>8318</v>
      </c>
      <c r="B4086" s="223" t="s">
        <v>7506</v>
      </c>
      <c r="C4086" s="220" t="s">
        <v>6583</v>
      </c>
      <c r="D4086" s="221">
        <v>35.46</v>
      </c>
      <c r="E4086" s="221">
        <v>6.98</v>
      </c>
      <c r="F4086" s="221">
        <v>42.44</v>
      </c>
    </row>
    <row r="4087" spans="1:6" ht="15">
      <c r="A4087" s="225" t="s">
        <v>8319</v>
      </c>
      <c r="B4087" s="223" t="s">
        <v>7505</v>
      </c>
      <c r="C4087" s="220" t="s">
        <v>6583</v>
      </c>
      <c r="D4087" s="221">
        <v>31.71</v>
      </c>
      <c r="E4087" s="221">
        <v>6.98</v>
      </c>
      <c r="F4087" s="221">
        <v>38.69</v>
      </c>
    </row>
    <row r="4088" spans="1:6" ht="15">
      <c r="A4088" s="225" t="s">
        <v>6545</v>
      </c>
      <c r="B4088" s="223" t="s">
        <v>8320</v>
      </c>
      <c r="C4088" s="220"/>
      <c r="D4088" s="221"/>
      <c r="E4088" s="221"/>
      <c r="F4088" s="221"/>
    </row>
    <row r="4089" spans="1:6" ht="15">
      <c r="A4089" s="225" t="s">
        <v>6546</v>
      </c>
      <c r="B4089" s="223" t="s">
        <v>8321</v>
      </c>
      <c r="C4089" s="220"/>
      <c r="D4089" s="221"/>
      <c r="E4089" s="221"/>
      <c r="F4089" s="221"/>
    </row>
    <row r="4090" spans="1:6" ht="15">
      <c r="A4090" s="225" t="s">
        <v>6547</v>
      </c>
      <c r="B4090" s="223" t="s">
        <v>6548</v>
      </c>
      <c r="C4090" s="220" t="s">
        <v>7543</v>
      </c>
      <c r="D4090" s="221">
        <v>9548.85</v>
      </c>
      <c r="E4090" s="221">
        <v>64.32</v>
      </c>
      <c r="F4090" s="221">
        <v>9613.17</v>
      </c>
    </row>
    <row r="4091" spans="1:6" ht="15">
      <c r="A4091" s="225" t="s">
        <v>6928</v>
      </c>
      <c r="B4091" s="223" t="s">
        <v>6929</v>
      </c>
      <c r="C4091" s="220" t="s">
        <v>7543</v>
      </c>
      <c r="D4091" s="221">
        <v>341.55</v>
      </c>
      <c r="E4091" s="221">
        <v>64.32</v>
      </c>
      <c r="F4091" s="221">
        <v>405.87</v>
      </c>
    </row>
    <row r="4092" spans="1:6" ht="15">
      <c r="A4092" s="225" t="s">
        <v>6549</v>
      </c>
      <c r="B4092" s="223" t="s">
        <v>6550</v>
      </c>
      <c r="C4092" s="220" t="s">
        <v>7543</v>
      </c>
      <c r="D4092" s="221">
        <v>2155.74</v>
      </c>
      <c r="E4092" s="221">
        <v>64.32</v>
      </c>
      <c r="F4092" s="221">
        <v>2220.06</v>
      </c>
    </row>
    <row r="4093" spans="1:6" ht="27.75">
      <c r="A4093" s="225" t="s">
        <v>6551</v>
      </c>
      <c r="B4093" s="223" t="s">
        <v>6930</v>
      </c>
      <c r="C4093" s="220" t="s">
        <v>6583</v>
      </c>
      <c r="D4093" s="221">
        <v>9.47</v>
      </c>
      <c r="E4093" s="221">
        <v>4.66</v>
      </c>
      <c r="F4093" s="221">
        <v>14.13</v>
      </c>
    </row>
    <row r="4094" spans="1:6" ht="27.75">
      <c r="A4094" s="225" t="s">
        <v>6552</v>
      </c>
      <c r="B4094" s="223" t="s">
        <v>6931</v>
      </c>
      <c r="C4094" s="220" t="s">
        <v>6583</v>
      </c>
      <c r="D4094" s="221">
        <v>6.11</v>
      </c>
      <c r="E4094" s="221">
        <v>4.66</v>
      </c>
      <c r="F4094" s="221">
        <v>10.77</v>
      </c>
    </row>
    <row r="4095" spans="1:6" ht="27.75">
      <c r="A4095" s="225" t="s">
        <v>6553</v>
      </c>
      <c r="B4095" s="223" t="s">
        <v>7493</v>
      </c>
      <c r="C4095" s="220" t="s">
        <v>6583</v>
      </c>
      <c r="D4095" s="221">
        <v>5.83</v>
      </c>
      <c r="E4095" s="221">
        <v>4.66</v>
      </c>
      <c r="F4095" s="221">
        <v>10.49</v>
      </c>
    </row>
    <row r="4096" spans="1:6" ht="15">
      <c r="A4096" s="225" t="s">
        <v>6554</v>
      </c>
      <c r="B4096" s="223" t="s">
        <v>6555</v>
      </c>
      <c r="C4096" s="220" t="s">
        <v>6583</v>
      </c>
      <c r="D4096" s="221">
        <v>5.45</v>
      </c>
      <c r="E4096" s="221">
        <v>4.66</v>
      </c>
      <c r="F4096" s="221">
        <v>10.11</v>
      </c>
    </row>
    <row r="4097" spans="1:6" ht="15">
      <c r="A4097" s="225" t="s">
        <v>6556</v>
      </c>
      <c r="B4097" s="223" t="s">
        <v>6557</v>
      </c>
      <c r="C4097" s="220" t="s">
        <v>6583</v>
      </c>
      <c r="D4097" s="221">
        <v>10.81</v>
      </c>
      <c r="E4097" s="221">
        <v>4.66</v>
      </c>
      <c r="F4097" s="221">
        <v>15.47</v>
      </c>
    </row>
    <row r="4098" spans="1:6" ht="15">
      <c r="A4098" s="225" t="s">
        <v>6558</v>
      </c>
      <c r="B4098" s="223" t="s">
        <v>6559</v>
      </c>
      <c r="C4098" s="220" t="s">
        <v>6583</v>
      </c>
      <c r="D4098" s="221">
        <v>5.39</v>
      </c>
      <c r="E4098" s="221">
        <v>4.66</v>
      </c>
      <c r="F4098" s="221">
        <v>10.05</v>
      </c>
    </row>
    <row r="4099" spans="1:6" ht="15">
      <c r="A4099" s="225" t="s">
        <v>6560</v>
      </c>
      <c r="B4099" s="223" t="s">
        <v>6561</v>
      </c>
      <c r="C4099" s="220" t="s">
        <v>6583</v>
      </c>
      <c r="D4099" s="221">
        <v>531.54</v>
      </c>
      <c r="E4099" s="221">
        <v>2.65</v>
      </c>
      <c r="F4099" s="221">
        <v>534.19</v>
      </c>
    </row>
    <row r="4100" spans="1:6" ht="15">
      <c r="A4100" s="225" t="s">
        <v>6562</v>
      </c>
      <c r="B4100" s="223" t="s">
        <v>8322</v>
      </c>
      <c r="C4100" s="220"/>
      <c r="D4100" s="221"/>
      <c r="E4100" s="221"/>
      <c r="F4100" s="221"/>
    </row>
    <row r="4101" spans="1:6" ht="15">
      <c r="A4101" s="225" t="s">
        <v>6563</v>
      </c>
      <c r="B4101" s="223" t="s">
        <v>6564</v>
      </c>
      <c r="C4101" s="220" t="s">
        <v>6583</v>
      </c>
      <c r="D4101" s="221">
        <v>9.53</v>
      </c>
      <c r="E4101" s="221">
        <v>40.67</v>
      </c>
      <c r="F4101" s="221">
        <v>50.2</v>
      </c>
    </row>
    <row r="4102" spans="1:6" ht="15">
      <c r="A4102" s="225" t="s">
        <v>6566</v>
      </c>
      <c r="B4102" s="223" t="s">
        <v>8323</v>
      </c>
      <c r="C4102" s="220"/>
      <c r="D4102" s="221"/>
      <c r="E4102" s="221"/>
      <c r="F4102" s="221"/>
    </row>
    <row r="4103" spans="1:6" ht="27.75">
      <c r="A4103" s="225" t="s">
        <v>6567</v>
      </c>
      <c r="B4103" s="223" t="s">
        <v>6568</v>
      </c>
      <c r="C4103" s="220" t="s">
        <v>6583</v>
      </c>
      <c r="D4103" s="221">
        <v>99.67</v>
      </c>
      <c r="E4103" s="221">
        <v>5.47</v>
      </c>
      <c r="F4103" s="221">
        <v>105.14</v>
      </c>
    </row>
    <row r="4104" spans="1:6" ht="27.75">
      <c r="A4104" s="225" t="s">
        <v>6569</v>
      </c>
      <c r="B4104" s="223" t="s">
        <v>6570</v>
      </c>
      <c r="C4104" s="220" t="s">
        <v>6583</v>
      </c>
      <c r="D4104" s="221">
        <v>36.57</v>
      </c>
      <c r="E4104" s="221">
        <v>1.13</v>
      </c>
      <c r="F4104" s="221">
        <v>37.7</v>
      </c>
    </row>
    <row r="4105" spans="1:6" ht="15">
      <c r="A4105" s="225" t="s">
        <v>6571</v>
      </c>
      <c r="B4105" s="223" t="s">
        <v>6572</v>
      </c>
      <c r="C4105" s="220" t="s">
        <v>7543</v>
      </c>
      <c r="D4105" s="221">
        <v>60.41</v>
      </c>
      <c r="E4105" s="221"/>
      <c r="F4105" s="221">
        <v>60.41</v>
      </c>
    </row>
    <row r="4106" spans="1:6" ht="15">
      <c r="A4106" s="225" t="s">
        <v>6573</v>
      </c>
      <c r="B4106" s="223" t="s">
        <v>6574</v>
      </c>
      <c r="C4106" s="220" t="s">
        <v>7581</v>
      </c>
      <c r="D4106" s="221">
        <v>26.79</v>
      </c>
      <c r="E4106" s="221"/>
      <c r="F4106" s="221">
        <v>26.79</v>
      </c>
    </row>
    <row r="4107" spans="1:6" ht="15">
      <c r="A4107" s="225" t="s">
        <v>6575</v>
      </c>
      <c r="B4107" s="223" t="s">
        <v>8324</v>
      </c>
      <c r="C4107" s="220"/>
      <c r="D4107" s="221"/>
      <c r="E4107" s="221"/>
      <c r="F4107" s="221"/>
    </row>
    <row r="4108" spans="1:6" ht="15">
      <c r="A4108" s="225" t="s">
        <v>6576</v>
      </c>
      <c r="B4108" s="223" t="s">
        <v>8325</v>
      </c>
      <c r="C4108" s="220"/>
      <c r="D4108" s="221"/>
      <c r="E4108" s="221"/>
      <c r="F4108" s="221"/>
    </row>
    <row r="4109" spans="1:6" ht="15">
      <c r="A4109" s="225" t="s">
        <v>6577</v>
      </c>
      <c r="B4109" s="223" t="s">
        <v>6578</v>
      </c>
      <c r="C4109" s="220" t="s">
        <v>6583</v>
      </c>
      <c r="D4109" s="221">
        <v>651.75</v>
      </c>
      <c r="E4109" s="221"/>
      <c r="F4109" s="221">
        <v>651.75</v>
      </c>
    </row>
  </sheetData>
  <mergeCells count="4">
    <mergeCell ref="A3:F3"/>
    <mergeCell ref="A2:F2"/>
    <mergeCell ref="B1:F1"/>
    <mergeCell ref="A4:F4"/>
  </mergeCells>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12359-28A0-4F19-ACA2-D2CFA224BC08}">
  <sheetPr>
    <tabColor rgb="FFFF0000"/>
  </sheetPr>
  <dimension ref="A1:E5213"/>
  <sheetViews>
    <sheetView zoomScale="90" zoomScaleNormal="90" workbookViewId="0" topLeftCell="A416">
      <selection activeCell="A443" sqref="A443"/>
    </sheetView>
  </sheetViews>
  <sheetFormatPr defaultColWidth="9.140625" defaultRowHeight="12.75"/>
  <cols>
    <col min="1" max="1" width="9.7109375" style="0" customWidth="1"/>
    <col min="2" max="2" width="194.00390625" style="0" customWidth="1"/>
    <col min="3" max="3" width="9.421875" style="0" customWidth="1"/>
    <col min="4" max="4" width="19.140625" style="0" customWidth="1"/>
    <col min="5" max="5" width="21.7109375" style="0" customWidth="1"/>
  </cols>
  <sheetData>
    <row r="1" ht="12.75">
      <c r="A1" t="s">
        <v>8358</v>
      </c>
    </row>
    <row r="2" ht="12.75"/>
    <row r="3" ht="12.75">
      <c r="A3" t="s">
        <v>8360</v>
      </c>
    </row>
    <row r="4" ht="12.75">
      <c r="A4" t="s">
        <v>8361</v>
      </c>
    </row>
    <row r="5" ht="12.75">
      <c r="A5" t="s">
        <v>8362</v>
      </c>
    </row>
    <row r="6" ht="12.75"/>
    <row r="7" spans="1:5" ht="12.75">
      <c r="A7" t="s">
        <v>8363</v>
      </c>
      <c r="B7" t="s">
        <v>8364</v>
      </c>
      <c r="C7" t="s">
        <v>8365</v>
      </c>
      <c r="D7" t="s">
        <v>8366</v>
      </c>
      <c r="E7" t="s">
        <v>8367</v>
      </c>
    </row>
    <row r="8" spans="1:5" ht="12.75">
      <c r="A8">
        <v>2418</v>
      </c>
      <c r="B8" t="s">
        <v>8368</v>
      </c>
      <c r="C8" t="s">
        <v>8369</v>
      </c>
      <c r="D8" t="s">
        <v>8370</v>
      </c>
      <c r="E8" s="413" t="s">
        <v>8371</v>
      </c>
    </row>
    <row r="9" spans="1:5" ht="12.75">
      <c r="A9">
        <v>3378</v>
      </c>
      <c r="B9" t="s">
        <v>8372</v>
      </c>
      <c r="C9" t="s">
        <v>8369</v>
      </c>
      <c r="D9" t="s">
        <v>8373</v>
      </c>
      <c r="E9" s="413" t="s">
        <v>8374</v>
      </c>
    </row>
    <row r="10" spans="1:5" ht="12.75">
      <c r="A10">
        <v>3380</v>
      </c>
      <c r="B10" t="s">
        <v>8375</v>
      </c>
      <c r="C10" t="s">
        <v>8369</v>
      </c>
      <c r="D10" t="s">
        <v>8370</v>
      </c>
      <c r="E10" s="413" t="s">
        <v>8376</v>
      </c>
    </row>
    <row r="11" spans="1:5" ht="12.75">
      <c r="A11">
        <v>3379</v>
      </c>
      <c r="B11" t="s">
        <v>8377</v>
      </c>
      <c r="C11" t="s">
        <v>8369</v>
      </c>
      <c r="D11" t="s">
        <v>8373</v>
      </c>
      <c r="E11" s="413" t="s">
        <v>8378</v>
      </c>
    </row>
    <row r="12" spans="1:5" ht="12.75">
      <c r="A12">
        <v>615</v>
      </c>
      <c r="B12" t="s">
        <v>8379</v>
      </c>
      <c r="C12" t="s">
        <v>8380</v>
      </c>
      <c r="D12" t="s">
        <v>8373</v>
      </c>
      <c r="E12" s="413" t="s">
        <v>8381</v>
      </c>
    </row>
    <row r="13" spans="1:5" ht="12.75">
      <c r="A13">
        <v>606</v>
      </c>
      <c r="B13" t="s">
        <v>8382</v>
      </c>
      <c r="C13" t="s">
        <v>8380</v>
      </c>
      <c r="D13" t="s">
        <v>8373</v>
      </c>
      <c r="E13" s="413" t="s">
        <v>8383</v>
      </c>
    </row>
    <row r="14" spans="1:5" ht="12.75">
      <c r="A14">
        <v>13382</v>
      </c>
      <c r="B14" t="s">
        <v>8384</v>
      </c>
      <c r="C14" t="s">
        <v>8369</v>
      </c>
      <c r="D14" t="s">
        <v>8373</v>
      </c>
      <c r="E14" s="413" t="s">
        <v>8385</v>
      </c>
    </row>
    <row r="15" spans="1:5" ht="12.75">
      <c r="A15">
        <v>11199</v>
      </c>
      <c r="B15" t="s">
        <v>8386</v>
      </c>
      <c r="C15" t="s">
        <v>8369</v>
      </c>
      <c r="D15" t="s">
        <v>8373</v>
      </c>
      <c r="E15" s="413" t="s">
        <v>8387</v>
      </c>
    </row>
    <row r="16" spans="1:5" ht="12.75">
      <c r="A16">
        <v>21136</v>
      </c>
      <c r="B16" t="s">
        <v>8388</v>
      </c>
      <c r="C16" t="s">
        <v>8389</v>
      </c>
      <c r="D16" t="s">
        <v>8373</v>
      </c>
      <c r="E16" s="413" t="s">
        <v>8390</v>
      </c>
    </row>
    <row r="17" spans="1:5" ht="12.75">
      <c r="A17">
        <v>21128</v>
      </c>
      <c r="B17" t="s">
        <v>8391</v>
      </c>
      <c r="C17" t="s">
        <v>8389</v>
      </c>
      <c r="D17" t="s">
        <v>8370</v>
      </c>
      <c r="E17" s="413" t="s">
        <v>8392</v>
      </c>
    </row>
    <row r="18" spans="1:5" ht="12.75">
      <c r="A18">
        <v>21130</v>
      </c>
      <c r="B18" t="s">
        <v>8393</v>
      </c>
      <c r="C18" t="s">
        <v>8389</v>
      </c>
      <c r="D18" t="s">
        <v>8373</v>
      </c>
      <c r="E18" s="413" t="s">
        <v>8394</v>
      </c>
    </row>
    <row r="19" spans="1:5" ht="12.75">
      <c r="A19">
        <v>21135</v>
      </c>
      <c r="B19" t="s">
        <v>8395</v>
      </c>
      <c r="C19" t="s">
        <v>8389</v>
      </c>
      <c r="D19" t="s">
        <v>8373</v>
      </c>
      <c r="E19" s="413" t="s">
        <v>8396</v>
      </c>
    </row>
    <row r="20" spans="1:5" ht="12.75">
      <c r="A20">
        <v>38605</v>
      </c>
      <c r="B20" t="s">
        <v>8397</v>
      </c>
      <c r="C20" t="s">
        <v>8369</v>
      </c>
      <c r="D20" t="s">
        <v>8373</v>
      </c>
      <c r="E20" s="413" t="s">
        <v>8398</v>
      </c>
    </row>
    <row r="21" spans="1:5" ht="12.75">
      <c r="A21">
        <v>11270</v>
      </c>
      <c r="B21" t="s">
        <v>8399</v>
      </c>
      <c r="C21" t="s">
        <v>8369</v>
      </c>
      <c r="D21" t="s">
        <v>8373</v>
      </c>
      <c r="E21" s="413" t="s">
        <v>8400</v>
      </c>
    </row>
    <row r="22" spans="1:5" ht="12.75">
      <c r="A22">
        <v>412</v>
      </c>
      <c r="B22" t="s">
        <v>8401</v>
      </c>
      <c r="C22" t="s">
        <v>8369</v>
      </c>
      <c r="D22" t="s">
        <v>8373</v>
      </c>
      <c r="E22" s="413" t="s">
        <v>8402</v>
      </c>
    </row>
    <row r="23" spans="1:5" ht="12.75">
      <c r="A23">
        <v>414</v>
      </c>
      <c r="B23" t="s">
        <v>8403</v>
      </c>
      <c r="C23" t="s">
        <v>8369</v>
      </c>
      <c r="D23" t="s">
        <v>8373</v>
      </c>
      <c r="E23" s="413" t="s">
        <v>8404</v>
      </c>
    </row>
    <row r="24" spans="1:5" ht="12.75">
      <c r="A24">
        <v>410</v>
      </c>
      <c r="B24" t="s">
        <v>8405</v>
      </c>
      <c r="C24" t="s">
        <v>8369</v>
      </c>
      <c r="D24" t="s">
        <v>8373</v>
      </c>
      <c r="E24" s="413" t="s">
        <v>8406</v>
      </c>
    </row>
    <row r="25" spans="1:5" ht="12.75">
      <c r="A25">
        <v>411</v>
      </c>
      <c r="B25" t="s">
        <v>8407</v>
      </c>
      <c r="C25" t="s">
        <v>8369</v>
      </c>
      <c r="D25" t="s">
        <v>8370</v>
      </c>
      <c r="E25" s="413" t="s">
        <v>8408</v>
      </c>
    </row>
    <row r="26" spans="1:5" ht="12.75">
      <c r="A26">
        <v>408</v>
      </c>
      <c r="B26" t="s">
        <v>8409</v>
      </c>
      <c r="C26" t="s">
        <v>8369</v>
      </c>
      <c r="D26" t="s">
        <v>8373</v>
      </c>
      <c r="E26" s="413" t="s">
        <v>8410</v>
      </c>
    </row>
    <row r="27" spans="1:5" ht="12.75">
      <c r="A27">
        <v>39131</v>
      </c>
      <c r="B27" t="s">
        <v>8411</v>
      </c>
      <c r="C27" t="s">
        <v>8369</v>
      </c>
      <c r="D27" t="s">
        <v>8373</v>
      </c>
      <c r="E27" s="413" t="s">
        <v>8412</v>
      </c>
    </row>
    <row r="28" spans="1:5" ht="12.75">
      <c r="A28">
        <v>394</v>
      </c>
      <c r="B28" t="s">
        <v>8413</v>
      </c>
      <c r="C28" t="s">
        <v>8369</v>
      </c>
      <c r="D28" t="s">
        <v>8373</v>
      </c>
      <c r="E28" s="413" t="s">
        <v>8414</v>
      </c>
    </row>
    <row r="29" spans="1:5" ht="12.75">
      <c r="A29">
        <v>39130</v>
      </c>
      <c r="B29" t="s">
        <v>8415</v>
      </c>
      <c r="C29" t="s">
        <v>8369</v>
      </c>
      <c r="D29" t="s">
        <v>8373</v>
      </c>
      <c r="E29" s="413" t="s">
        <v>8416</v>
      </c>
    </row>
    <row r="30" spans="1:5" ht="12.75">
      <c r="A30">
        <v>395</v>
      </c>
      <c r="B30" t="s">
        <v>8417</v>
      </c>
      <c r="C30" t="s">
        <v>8369</v>
      </c>
      <c r="D30" t="s">
        <v>8373</v>
      </c>
      <c r="E30" s="413" t="s">
        <v>8418</v>
      </c>
    </row>
    <row r="31" spans="1:5" ht="12.75">
      <c r="A31">
        <v>39127</v>
      </c>
      <c r="B31" t="s">
        <v>8419</v>
      </c>
      <c r="C31" t="s">
        <v>8369</v>
      </c>
      <c r="D31" t="s">
        <v>8373</v>
      </c>
      <c r="E31" s="413" t="s">
        <v>8420</v>
      </c>
    </row>
    <row r="32" spans="1:5" ht="12.75">
      <c r="A32">
        <v>392</v>
      </c>
      <c r="B32" t="s">
        <v>8421</v>
      </c>
      <c r="C32" t="s">
        <v>8369</v>
      </c>
      <c r="D32" t="s">
        <v>8373</v>
      </c>
      <c r="E32" s="413" t="s">
        <v>8422</v>
      </c>
    </row>
    <row r="33" spans="1:5" ht="12.75">
      <c r="A33">
        <v>39129</v>
      </c>
      <c r="B33" t="s">
        <v>8423</v>
      </c>
      <c r="C33" t="s">
        <v>8369</v>
      </c>
      <c r="D33" t="s">
        <v>8373</v>
      </c>
      <c r="E33" s="413" t="s">
        <v>8424</v>
      </c>
    </row>
    <row r="34" spans="1:5" ht="12.75">
      <c r="A34">
        <v>393</v>
      </c>
      <c r="B34" t="s">
        <v>8425</v>
      </c>
      <c r="C34" t="s">
        <v>8369</v>
      </c>
      <c r="D34" t="s">
        <v>8370</v>
      </c>
      <c r="E34" s="413" t="s">
        <v>8426</v>
      </c>
    </row>
    <row r="35" spans="1:5" ht="12.75">
      <c r="A35">
        <v>39133</v>
      </c>
      <c r="B35" t="s">
        <v>8427</v>
      </c>
      <c r="C35" t="s">
        <v>8369</v>
      </c>
      <c r="D35" t="s">
        <v>8373</v>
      </c>
      <c r="E35" s="413" t="s">
        <v>8428</v>
      </c>
    </row>
    <row r="36" spans="1:5" ht="12.75">
      <c r="A36">
        <v>397</v>
      </c>
      <c r="B36" t="s">
        <v>8429</v>
      </c>
      <c r="C36" t="s">
        <v>8369</v>
      </c>
      <c r="D36" t="s">
        <v>8373</v>
      </c>
      <c r="E36" s="413" t="s">
        <v>8430</v>
      </c>
    </row>
    <row r="37" spans="1:5" ht="12.75">
      <c r="A37">
        <v>39132</v>
      </c>
      <c r="B37" t="s">
        <v>8431</v>
      </c>
      <c r="C37" t="s">
        <v>8369</v>
      </c>
      <c r="D37" t="s">
        <v>8373</v>
      </c>
      <c r="E37" s="413" t="s">
        <v>8432</v>
      </c>
    </row>
    <row r="38" spans="1:5" ht="12.75">
      <c r="A38">
        <v>396</v>
      </c>
      <c r="B38" t="s">
        <v>8433</v>
      </c>
      <c r="C38" t="s">
        <v>8369</v>
      </c>
      <c r="D38" t="s">
        <v>8373</v>
      </c>
      <c r="E38" s="413" t="s">
        <v>8434</v>
      </c>
    </row>
    <row r="39" spans="1:5" ht="12.75">
      <c r="A39">
        <v>39135</v>
      </c>
      <c r="B39" t="s">
        <v>8435</v>
      </c>
      <c r="C39" t="s">
        <v>8369</v>
      </c>
      <c r="D39" t="s">
        <v>8373</v>
      </c>
      <c r="E39" s="413" t="s">
        <v>8436</v>
      </c>
    </row>
    <row r="40" spans="1:5" ht="12.75">
      <c r="A40">
        <v>39128</v>
      </c>
      <c r="B40" t="s">
        <v>8437</v>
      </c>
      <c r="C40" t="s">
        <v>8369</v>
      </c>
      <c r="D40" t="s">
        <v>8373</v>
      </c>
      <c r="E40" s="413" t="s">
        <v>8438</v>
      </c>
    </row>
    <row r="41" spans="1:5" ht="12.75">
      <c r="A41">
        <v>400</v>
      </c>
      <c r="B41" t="s">
        <v>8439</v>
      </c>
      <c r="C41" t="s">
        <v>8369</v>
      </c>
      <c r="D41" t="s">
        <v>8373</v>
      </c>
      <c r="E41" s="413" t="s">
        <v>8440</v>
      </c>
    </row>
    <row r="42" spans="1:5" ht="12.75">
      <c r="A42">
        <v>39125</v>
      </c>
      <c r="B42" t="s">
        <v>8441</v>
      </c>
      <c r="C42" t="s">
        <v>8369</v>
      </c>
      <c r="D42" t="s">
        <v>8373</v>
      </c>
      <c r="E42" s="413" t="s">
        <v>8438</v>
      </c>
    </row>
    <row r="43" spans="1:5" ht="12.75">
      <c r="A43">
        <v>39134</v>
      </c>
      <c r="B43" t="s">
        <v>8442</v>
      </c>
      <c r="C43" t="s">
        <v>8369</v>
      </c>
      <c r="D43" t="s">
        <v>8373</v>
      </c>
      <c r="E43" s="413" t="s">
        <v>8443</v>
      </c>
    </row>
    <row r="44" spans="1:5" ht="12.75">
      <c r="A44">
        <v>398</v>
      </c>
      <c r="B44" t="s">
        <v>8444</v>
      </c>
      <c r="C44" t="s">
        <v>8369</v>
      </c>
      <c r="D44" t="s">
        <v>8373</v>
      </c>
      <c r="E44" s="413" t="s">
        <v>8445</v>
      </c>
    </row>
    <row r="45" spans="1:5" ht="12.75">
      <c r="A45">
        <v>39126</v>
      </c>
      <c r="B45" t="s">
        <v>8446</v>
      </c>
      <c r="C45" t="s">
        <v>8369</v>
      </c>
      <c r="D45" t="s">
        <v>8373</v>
      </c>
      <c r="E45" s="413" t="s">
        <v>8447</v>
      </c>
    </row>
    <row r="46" spans="1:5" ht="12.75">
      <c r="A46">
        <v>399</v>
      </c>
      <c r="B46" t="s">
        <v>8448</v>
      </c>
      <c r="C46" t="s">
        <v>8369</v>
      </c>
      <c r="D46" t="s">
        <v>8373</v>
      </c>
      <c r="E46" s="413" t="s">
        <v>8449</v>
      </c>
    </row>
    <row r="47" spans="1:5" ht="12.75">
      <c r="A47">
        <v>39158</v>
      </c>
      <c r="B47" t="s">
        <v>8450</v>
      </c>
      <c r="C47" t="s">
        <v>8369</v>
      </c>
      <c r="D47" t="s">
        <v>8373</v>
      </c>
      <c r="E47" s="413" t="s">
        <v>8451</v>
      </c>
    </row>
    <row r="48" spans="1:5" ht="12.75">
      <c r="A48">
        <v>39141</v>
      </c>
      <c r="B48" t="s">
        <v>8452</v>
      </c>
      <c r="C48" t="s">
        <v>8369</v>
      </c>
      <c r="D48" t="s">
        <v>8373</v>
      </c>
      <c r="E48" s="413" t="s">
        <v>8453</v>
      </c>
    </row>
    <row r="49" spans="1:5" ht="12.75">
      <c r="A49">
        <v>39140</v>
      </c>
      <c r="B49" t="s">
        <v>8454</v>
      </c>
      <c r="C49" t="s">
        <v>8369</v>
      </c>
      <c r="D49" t="s">
        <v>8373</v>
      </c>
      <c r="E49" s="413" t="s">
        <v>8455</v>
      </c>
    </row>
    <row r="50" spans="1:5" ht="12.75">
      <c r="A50">
        <v>39137</v>
      </c>
      <c r="B50" t="s">
        <v>8456</v>
      </c>
      <c r="C50" t="s">
        <v>8369</v>
      </c>
      <c r="D50" t="s">
        <v>8373</v>
      </c>
      <c r="E50" s="413" t="s">
        <v>8457</v>
      </c>
    </row>
    <row r="51" spans="1:5" ht="12.75">
      <c r="A51">
        <v>39139</v>
      </c>
      <c r="B51" t="s">
        <v>8458</v>
      </c>
      <c r="C51" t="s">
        <v>8369</v>
      </c>
      <c r="D51" t="s">
        <v>8373</v>
      </c>
      <c r="E51" s="413" t="s">
        <v>8459</v>
      </c>
    </row>
    <row r="52" spans="1:5" ht="12.75">
      <c r="A52">
        <v>39143</v>
      </c>
      <c r="B52" t="s">
        <v>8460</v>
      </c>
      <c r="C52" t="s">
        <v>8369</v>
      </c>
      <c r="D52" t="s">
        <v>8373</v>
      </c>
      <c r="E52" s="413" t="s">
        <v>8461</v>
      </c>
    </row>
    <row r="53" spans="1:5" ht="12.75">
      <c r="A53">
        <v>39142</v>
      </c>
      <c r="B53" t="s">
        <v>8462</v>
      </c>
      <c r="C53" t="s">
        <v>8369</v>
      </c>
      <c r="D53" t="s">
        <v>8373</v>
      </c>
      <c r="E53" s="413" t="s">
        <v>8463</v>
      </c>
    </row>
    <row r="54" spans="1:5" ht="12.75">
      <c r="A54">
        <v>39138</v>
      </c>
      <c r="B54" t="s">
        <v>8464</v>
      </c>
      <c r="C54" t="s">
        <v>8369</v>
      </c>
      <c r="D54" t="s">
        <v>8373</v>
      </c>
      <c r="E54" s="413" t="s">
        <v>8465</v>
      </c>
    </row>
    <row r="55" spans="1:5" ht="12.75">
      <c r="A55">
        <v>39136</v>
      </c>
      <c r="B55" t="s">
        <v>8466</v>
      </c>
      <c r="C55" t="s">
        <v>8369</v>
      </c>
      <c r="D55" t="s">
        <v>8373</v>
      </c>
      <c r="E55" s="413" t="s">
        <v>8467</v>
      </c>
    </row>
    <row r="56" spans="1:5" ht="12.75">
      <c r="A56">
        <v>39144</v>
      </c>
      <c r="B56" t="s">
        <v>8468</v>
      </c>
      <c r="C56" t="s">
        <v>8369</v>
      </c>
      <c r="D56" t="s">
        <v>8373</v>
      </c>
      <c r="E56" s="413" t="s">
        <v>8418</v>
      </c>
    </row>
    <row r="57" spans="1:5" ht="12.75">
      <c r="A57">
        <v>39145</v>
      </c>
      <c r="B57" t="s">
        <v>8469</v>
      </c>
      <c r="C57" t="s">
        <v>8369</v>
      </c>
      <c r="D57" t="s">
        <v>8373</v>
      </c>
      <c r="E57" s="413" t="s">
        <v>8470</v>
      </c>
    </row>
    <row r="58" spans="1:5" ht="12.75">
      <c r="A58">
        <v>12615</v>
      </c>
      <c r="B58" t="s">
        <v>8471</v>
      </c>
      <c r="C58" t="s">
        <v>8369</v>
      </c>
      <c r="D58" t="s">
        <v>8373</v>
      </c>
      <c r="E58" s="413" t="s">
        <v>8472</v>
      </c>
    </row>
    <row r="59" spans="1:5" ht="12.75">
      <c r="A59">
        <v>11927</v>
      </c>
      <c r="B59" t="s">
        <v>8473</v>
      </c>
      <c r="C59" t="s">
        <v>8369</v>
      </c>
      <c r="D59" t="s">
        <v>8373</v>
      </c>
      <c r="E59" s="413" t="s">
        <v>8474</v>
      </c>
    </row>
    <row r="60" spans="1:5" ht="12.75">
      <c r="A60">
        <v>11928</v>
      </c>
      <c r="B60" t="s">
        <v>8475</v>
      </c>
      <c r="C60" t="s">
        <v>8369</v>
      </c>
      <c r="D60" t="s">
        <v>8373</v>
      </c>
      <c r="E60" s="413" t="s">
        <v>8476</v>
      </c>
    </row>
    <row r="61" spans="1:5" ht="12.75">
      <c r="A61">
        <v>11929</v>
      </c>
      <c r="B61" t="s">
        <v>8477</v>
      </c>
      <c r="C61" t="s">
        <v>8369</v>
      </c>
      <c r="D61" t="s">
        <v>8373</v>
      </c>
      <c r="E61" s="413" t="s">
        <v>8478</v>
      </c>
    </row>
    <row r="62" spans="1:5" ht="12.75">
      <c r="A62">
        <v>36801</v>
      </c>
      <c r="B62" t="s">
        <v>8479</v>
      </c>
      <c r="C62" t="s">
        <v>8369</v>
      </c>
      <c r="D62" t="s">
        <v>8373</v>
      </c>
      <c r="E62" s="413" t="s">
        <v>8480</v>
      </c>
    </row>
    <row r="63" spans="1:5" ht="12.75">
      <c r="A63">
        <v>36246</v>
      </c>
      <c r="B63" t="s">
        <v>8481</v>
      </c>
      <c r="C63" t="s">
        <v>8389</v>
      </c>
      <c r="D63" t="s">
        <v>8373</v>
      </c>
      <c r="E63" s="413" t="s">
        <v>8482</v>
      </c>
    </row>
    <row r="64" spans="1:5" ht="12.75">
      <c r="A64">
        <v>37600</v>
      </c>
      <c r="B64" t="s">
        <v>8483</v>
      </c>
      <c r="C64" t="s">
        <v>8369</v>
      </c>
      <c r="D64" t="s">
        <v>8373</v>
      </c>
      <c r="E64" s="413" t="s">
        <v>8484</v>
      </c>
    </row>
    <row r="65" spans="1:5" ht="12.75">
      <c r="A65">
        <v>37599</v>
      </c>
      <c r="B65" t="s">
        <v>8485</v>
      </c>
      <c r="C65" t="s">
        <v>8369</v>
      </c>
      <c r="D65" t="s">
        <v>8373</v>
      </c>
      <c r="E65" s="413" t="s">
        <v>8486</v>
      </c>
    </row>
    <row r="66" spans="1:5" ht="12.75">
      <c r="A66">
        <v>1</v>
      </c>
      <c r="B66" t="s">
        <v>8487</v>
      </c>
      <c r="C66" t="s">
        <v>8488</v>
      </c>
      <c r="D66" t="s">
        <v>8370</v>
      </c>
      <c r="E66" s="413" t="s">
        <v>8489</v>
      </c>
    </row>
    <row r="67" spans="1:5" ht="12.75">
      <c r="A67">
        <v>3</v>
      </c>
      <c r="B67" t="s">
        <v>8490</v>
      </c>
      <c r="C67" t="s">
        <v>8491</v>
      </c>
      <c r="D67" t="s">
        <v>8373</v>
      </c>
      <c r="E67" s="413" t="s">
        <v>8492</v>
      </c>
    </row>
    <row r="68" spans="1:5" ht="12.75">
      <c r="A68">
        <v>43054</v>
      </c>
      <c r="B68" t="s">
        <v>8493</v>
      </c>
      <c r="C68" t="s">
        <v>8488</v>
      </c>
      <c r="D68" t="s">
        <v>8373</v>
      </c>
      <c r="E68" s="413" t="s">
        <v>8494</v>
      </c>
    </row>
    <row r="69" spans="1:5" ht="12.75">
      <c r="A69">
        <v>42402</v>
      </c>
      <c r="B69" t="s">
        <v>8495</v>
      </c>
      <c r="C69" t="s">
        <v>8488</v>
      </c>
      <c r="D69" t="s">
        <v>8373</v>
      </c>
      <c r="E69" s="413" t="s">
        <v>8496</v>
      </c>
    </row>
    <row r="70" spans="1:5" ht="12.75">
      <c r="A70">
        <v>42403</v>
      </c>
      <c r="B70" t="s">
        <v>8497</v>
      </c>
      <c r="C70" t="s">
        <v>8488</v>
      </c>
      <c r="D70" t="s">
        <v>8373</v>
      </c>
      <c r="E70" s="413" t="s">
        <v>8498</v>
      </c>
    </row>
    <row r="71" spans="1:5" ht="12.75">
      <c r="A71">
        <v>42404</v>
      </c>
      <c r="B71" t="s">
        <v>8499</v>
      </c>
      <c r="C71" t="s">
        <v>8488</v>
      </c>
      <c r="D71" t="s">
        <v>8373</v>
      </c>
      <c r="E71" s="413" t="s">
        <v>8500</v>
      </c>
    </row>
    <row r="72" spans="1:5" ht="12.75">
      <c r="A72">
        <v>42405</v>
      </c>
      <c r="B72" t="s">
        <v>8501</v>
      </c>
      <c r="C72" t="s">
        <v>8488</v>
      </c>
      <c r="D72" t="s">
        <v>8373</v>
      </c>
      <c r="E72" s="413" t="s">
        <v>8502</v>
      </c>
    </row>
    <row r="73" spans="1:5" ht="12.75">
      <c r="A73">
        <v>34341</v>
      </c>
      <c r="B73" t="s">
        <v>8503</v>
      </c>
      <c r="C73" t="s">
        <v>8488</v>
      </c>
      <c r="D73" t="s">
        <v>8373</v>
      </c>
      <c r="E73" s="413" t="s">
        <v>8504</v>
      </c>
    </row>
    <row r="74" spans="1:5" ht="12.75">
      <c r="A74">
        <v>43053</v>
      </c>
      <c r="B74" t="s">
        <v>8505</v>
      </c>
      <c r="C74" t="s">
        <v>8488</v>
      </c>
      <c r="D74" t="s">
        <v>8373</v>
      </c>
      <c r="E74" s="413" t="s">
        <v>8506</v>
      </c>
    </row>
    <row r="75" spans="1:5" ht="12.75">
      <c r="A75">
        <v>43058</v>
      </c>
      <c r="B75" t="s">
        <v>8507</v>
      </c>
      <c r="C75" t="s">
        <v>8488</v>
      </c>
      <c r="D75" t="s">
        <v>8373</v>
      </c>
      <c r="E75" s="413" t="s">
        <v>8508</v>
      </c>
    </row>
    <row r="76" spans="1:5" ht="12.75">
      <c r="A76">
        <v>34</v>
      </c>
      <c r="B76" t="s">
        <v>8509</v>
      </c>
      <c r="C76" t="s">
        <v>8488</v>
      </c>
      <c r="D76" t="s">
        <v>8373</v>
      </c>
      <c r="E76" s="413" t="s">
        <v>8510</v>
      </c>
    </row>
    <row r="77" spans="1:5" ht="12.75">
      <c r="A77">
        <v>43055</v>
      </c>
      <c r="B77" t="s">
        <v>8511</v>
      </c>
      <c r="C77" t="s">
        <v>8488</v>
      </c>
      <c r="D77" t="s">
        <v>8370</v>
      </c>
      <c r="E77" s="413" t="s">
        <v>8512</v>
      </c>
    </row>
    <row r="78" spans="1:5" ht="12.75">
      <c r="A78">
        <v>43056</v>
      </c>
      <c r="B78" t="s">
        <v>8513</v>
      </c>
      <c r="C78" t="s">
        <v>8488</v>
      </c>
      <c r="D78" t="s">
        <v>8373</v>
      </c>
      <c r="E78" s="413" t="s">
        <v>8514</v>
      </c>
    </row>
    <row r="79" spans="1:5" ht="12.75">
      <c r="A79">
        <v>43057</v>
      </c>
      <c r="B79" t="s">
        <v>8515</v>
      </c>
      <c r="C79" t="s">
        <v>8488</v>
      </c>
      <c r="D79" t="s">
        <v>8373</v>
      </c>
      <c r="E79" s="413" t="s">
        <v>8516</v>
      </c>
    </row>
    <row r="80" spans="1:5" ht="12.75">
      <c r="A80">
        <v>34449</v>
      </c>
      <c r="B80" t="s">
        <v>8517</v>
      </c>
      <c r="C80" t="s">
        <v>8488</v>
      </c>
      <c r="D80" t="s">
        <v>8373</v>
      </c>
      <c r="E80" s="413" t="s">
        <v>8518</v>
      </c>
    </row>
    <row r="81" spans="1:5" ht="12.75">
      <c r="A81">
        <v>32</v>
      </c>
      <c r="B81" t="s">
        <v>8519</v>
      </c>
      <c r="C81" t="s">
        <v>8488</v>
      </c>
      <c r="D81" t="s">
        <v>8373</v>
      </c>
      <c r="E81" s="413" t="s">
        <v>8520</v>
      </c>
    </row>
    <row r="82" spans="1:5" ht="12.75">
      <c r="A82">
        <v>33</v>
      </c>
      <c r="B82" t="s">
        <v>8521</v>
      </c>
      <c r="C82" t="s">
        <v>8488</v>
      </c>
      <c r="D82" t="s">
        <v>8373</v>
      </c>
      <c r="E82" s="413" t="s">
        <v>8522</v>
      </c>
    </row>
    <row r="83" spans="1:5" ht="12.75">
      <c r="A83">
        <v>43061</v>
      </c>
      <c r="B83" t="s">
        <v>8523</v>
      </c>
      <c r="C83" t="s">
        <v>8488</v>
      </c>
      <c r="D83" t="s">
        <v>8373</v>
      </c>
      <c r="E83" s="413" t="s">
        <v>8524</v>
      </c>
    </row>
    <row r="84" spans="1:5" ht="12.75">
      <c r="A84">
        <v>43059</v>
      </c>
      <c r="B84" t="s">
        <v>8525</v>
      </c>
      <c r="C84" t="s">
        <v>8488</v>
      </c>
      <c r="D84" t="s">
        <v>8373</v>
      </c>
      <c r="E84" s="413" t="s">
        <v>8526</v>
      </c>
    </row>
    <row r="85" spans="1:5" ht="12.75">
      <c r="A85">
        <v>43062</v>
      </c>
      <c r="B85" t="s">
        <v>8527</v>
      </c>
      <c r="C85" t="s">
        <v>8488</v>
      </c>
      <c r="D85" t="s">
        <v>8373</v>
      </c>
      <c r="E85" s="413" t="s">
        <v>8528</v>
      </c>
    </row>
    <row r="86" spans="1:5" ht="12.75">
      <c r="A86">
        <v>43060</v>
      </c>
      <c r="B86" t="s">
        <v>8529</v>
      </c>
      <c r="C86" t="s">
        <v>8488</v>
      </c>
      <c r="D86" t="s">
        <v>8373</v>
      </c>
      <c r="E86" s="413" t="s">
        <v>8530</v>
      </c>
    </row>
    <row r="87" spans="1:5" ht="12.75">
      <c r="A87">
        <v>20063</v>
      </c>
      <c r="B87" t="s">
        <v>8531</v>
      </c>
      <c r="C87" t="s">
        <v>8369</v>
      </c>
      <c r="D87" t="s">
        <v>8373</v>
      </c>
      <c r="E87" s="413" t="s">
        <v>8532</v>
      </c>
    </row>
    <row r="88" spans="1:5" ht="12.75">
      <c r="A88">
        <v>40410</v>
      </c>
      <c r="B88" t="s">
        <v>8533</v>
      </c>
      <c r="C88" t="s">
        <v>8369</v>
      </c>
      <c r="D88" t="s">
        <v>8370</v>
      </c>
      <c r="E88" s="413" t="s">
        <v>8534</v>
      </c>
    </row>
    <row r="89" spans="1:5" ht="12.75">
      <c r="A89">
        <v>40411</v>
      </c>
      <c r="B89" t="s">
        <v>8535</v>
      </c>
      <c r="C89" t="s">
        <v>8369</v>
      </c>
      <c r="D89" t="s">
        <v>8373</v>
      </c>
      <c r="E89" s="413" t="s">
        <v>8536</v>
      </c>
    </row>
    <row r="90" spans="1:5" ht="12.75">
      <c r="A90">
        <v>40412</v>
      </c>
      <c r="B90" t="s">
        <v>8537</v>
      </c>
      <c r="C90" t="s">
        <v>8369</v>
      </c>
      <c r="D90" t="s">
        <v>8373</v>
      </c>
      <c r="E90" s="413" t="s">
        <v>8538</v>
      </c>
    </row>
    <row r="91" spans="1:5" ht="12.75">
      <c r="A91">
        <v>38838</v>
      </c>
      <c r="B91" t="s">
        <v>8539</v>
      </c>
      <c r="C91" t="s">
        <v>8369</v>
      </c>
      <c r="D91" t="s">
        <v>8373</v>
      </c>
      <c r="E91" s="413" t="s">
        <v>8540</v>
      </c>
    </row>
    <row r="92" spans="1:5" ht="12.75">
      <c r="A92">
        <v>38839</v>
      </c>
      <c r="B92" t="s">
        <v>8541</v>
      </c>
      <c r="C92" t="s">
        <v>8369</v>
      </c>
      <c r="D92" t="s">
        <v>8373</v>
      </c>
      <c r="E92" s="413" t="s">
        <v>8542</v>
      </c>
    </row>
    <row r="93" spans="1:5" ht="12.75">
      <c r="A93">
        <v>55</v>
      </c>
      <c r="B93" t="s">
        <v>8543</v>
      </c>
      <c r="C93" t="s">
        <v>8369</v>
      </c>
      <c r="D93" t="s">
        <v>8370</v>
      </c>
      <c r="E93" s="413" t="s">
        <v>8532</v>
      </c>
    </row>
    <row r="94" spans="1:5" ht="12.75">
      <c r="A94">
        <v>61</v>
      </c>
      <c r="B94" t="s">
        <v>8544</v>
      </c>
      <c r="C94" t="s">
        <v>8369</v>
      </c>
      <c r="D94" t="s">
        <v>8373</v>
      </c>
      <c r="E94" s="413" t="s">
        <v>8545</v>
      </c>
    </row>
    <row r="95" spans="1:5" ht="12.75">
      <c r="A95">
        <v>62</v>
      </c>
      <c r="B95" t="s">
        <v>8546</v>
      </c>
      <c r="C95" t="s">
        <v>8369</v>
      </c>
      <c r="D95" t="s">
        <v>8373</v>
      </c>
      <c r="E95" s="413" t="s">
        <v>8520</v>
      </c>
    </row>
    <row r="96" spans="1:5" ht="12.75">
      <c r="A96">
        <v>77</v>
      </c>
      <c r="B96" t="s">
        <v>8547</v>
      </c>
      <c r="C96" t="s">
        <v>8369</v>
      </c>
      <c r="D96" t="s">
        <v>8373</v>
      </c>
      <c r="E96" s="413" t="s">
        <v>8548</v>
      </c>
    </row>
    <row r="97" spans="1:5" ht="12.75">
      <c r="A97">
        <v>76</v>
      </c>
      <c r="B97" t="s">
        <v>8549</v>
      </c>
      <c r="C97" t="s">
        <v>8369</v>
      </c>
      <c r="D97" t="s">
        <v>8373</v>
      </c>
      <c r="E97" s="413" t="s">
        <v>8550</v>
      </c>
    </row>
    <row r="98" spans="1:5" ht="12.75">
      <c r="A98">
        <v>67</v>
      </c>
      <c r="B98" t="s">
        <v>8551</v>
      </c>
      <c r="C98" t="s">
        <v>8369</v>
      </c>
      <c r="D98" t="s">
        <v>8373</v>
      </c>
      <c r="E98" s="413" t="s">
        <v>8552</v>
      </c>
    </row>
    <row r="99" spans="1:5" ht="12.75">
      <c r="A99">
        <v>71</v>
      </c>
      <c r="B99" t="s">
        <v>8553</v>
      </c>
      <c r="C99" t="s">
        <v>8369</v>
      </c>
      <c r="D99" t="s">
        <v>8373</v>
      </c>
      <c r="E99" s="413" t="s">
        <v>8554</v>
      </c>
    </row>
    <row r="100" spans="1:5" ht="12.75">
      <c r="A100">
        <v>73</v>
      </c>
      <c r="B100" t="s">
        <v>8555</v>
      </c>
      <c r="C100" t="s">
        <v>8369</v>
      </c>
      <c r="D100" t="s">
        <v>8373</v>
      </c>
      <c r="E100" s="413" t="s">
        <v>8556</v>
      </c>
    </row>
    <row r="101" spans="1:5" ht="12.75">
      <c r="A101">
        <v>103</v>
      </c>
      <c r="B101" t="s">
        <v>8557</v>
      </c>
      <c r="C101" t="s">
        <v>8369</v>
      </c>
      <c r="D101" t="s">
        <v>8373</v>
      </c>
      <c r="E101" s="413" t="s">
        <v>8558</v>
      </c>
    </row>
    <row r="102" spans="1:5" ht="12.75">
      <c r="A102">
        <v>107</v>
      </c>
      <c r="B102" t="s">
        <v>8559</v>
      </c>
      <c r="C102" t="s">
        <v>8369</v>
      </c>
      <c r="D102" t="s">
        <v>8373</v>
      </c>
      <c r="E102" s="413" t="s">
        <v>8560</v>
      </c>
    </row>
    <row r="103" spans="1:5" ht="12.75">
      <c r="A103">
        <v>65</v>
      </c>
      <c r="B103" t="s">
        <v>8561</v>
      </c>
      <c r="C103" t="s">
        <v>8369</v>
      </c>
      <c r="D103" t="s">
        <v>8373</v>
      </c>
      <c r="E103" s="413" t="s">
        <v>8562</v>
      </c>
    </row>
    <row r="104" spans="1:5" ht="12.75">
      <c r="A104">
        <v>108</v>
      </c>
      <c r="B104" t="s">
        <v>8563</v>
      </c>
      <c r="C104" t="s">
        <v>8369</v>
      </c>
      <c r="D104" t="s">
        <v>8373</v>
      </c>
      <c r="E104" s="413" t="s">
        <v>8564</v>
      </c>
    </row>
    <row r="105" spans="1:5" ht="12.75">
      <c r="A105">
        <v>110</v>
      </c>
      <c r="B105" t="s">
        <v>8565</v>
      </c>
      <c r="C105" t="s">
        <v>8369</v>
      </c>
      <c r="D105" t="s">
        <v>8373</v>
      </c>
      <c r="E105" s="413" t="s">
        <v>8566</v>
      </c>
    </row>
    <row r="106" spans="1:5" ht="12.75">
      <c r="A106">
        <v>109</v>
      </c>
      <c r="B106" t="s">
        <v>8567</v>
      </c>
      <c r="C106" t="s">
        <v>8369</v>
      </c>
      <c r="D106" t="s">
        <v>8373</v>
      </c>
      <c r="E106" s="413" t="s">
        <v>8568</v>
      </c>
    </row>
    <row r="107" spans="1:5" ht="12.75">
      <c r="A107">
        <v>111</v>
      </c>
      <c r="B107" t="s">
        <v>8569</v>
      </c>
      <c r="C107" t="s">
        <v>8369</v>
      </c>
      <c r="D107" t="s">
        <v>8373</v>
      </c>
      <c r="E107" s="413" t="s">
        <v>8570</v>
      </c>
    </row>
    <row r="108" spans="1:5" ht="12.75">
      <c r="A108">
        <v>112</v>
      </c>
      <c r="B108" t="s">
        <v>8571</v>
      </c>
      <c r="C108" t="s">
        <v>8369</v>
      </c>
      <c r="D108" t="s">
        <v>8373</v>
      </c>
      <c r="E108" s="413" t="s">
        <v>8572</v>
      </c>
    </row>
    <row r="109" spans="1:5" ht="12.75">
      <c r="A109">
        <v>113</v>
      </c>
      <c r="B109" t="s">
        <v>8573</v>
      </c>
      <c r="C109" t="s">
        <v>8369</v>
      </c>
      <c r="D109" t="s">
        <v>8373</v>
      </c>
      <c r="E109" s="413" t="s">
        <v>8574</v>
      </c>
    </row>
    <row r="110" spans="1:5" ht="12.75">
      <c r="A110">
        <v>104</v>
      </c>
      <c r="B110" t="s">
        <v>8575</v>
      </c>
      <c r="C110" t="s">
        <v>8369</v>
      </c>
      <c r="D110" t="s">
        <v>8373</v>
      </c>
      <c r="E110" s="413" t="s">
        <v>8576</v>
      </c>
    </row>
    <row r="111" spans="1:5" ht="12.75">
      <c r="A111">
        <v>102</v>
      </c>
      <c r="B111" t="s">
        <v>8577</v>
      </c>
      <c r="C111" t="s">
        <v>8369</v>
      </c>
      <c r="D111" t="s">
        <v>8373</v>
      </c>
      <c r="E111" s="413" t="s">
        <v>8578</v>
      </c>
    </row>
    <row r="112" spans="1:5" ht="12.75">
      <c r="A112">
        <v>95</v>
      </c>
      <c r="B112" t="s">
        <v>8579</v>
      </c>
      <c r="C112" t="s">
        <v>8369</v>
      </c>
      <c r="D112" t="s">
        <v>8373</v>
      </c>
      <c r="E112" s="413" t="s">
        <v>8580</v>
      </c>
    </row>
    <row r="113" spans="1:5" ht="12.75">
      <c r="A113">
        <v>96</v>
      </c>
      <c r="B113" t="s">
        <v>8581</v>
      </c>
      <c r="C113" t="s">
        <v>8369</v>
      </c>
      <c r="D113" t="s">
        <v>8373</v>
      </c>
      <c r="E113" s="413" t="s">
        <v>8582</v>
      </c>
    </row>
    <row r="114" spans="1:5" ht="12.75">
      <c r="A114">
        <v>97</v>
      </c>
      <c r="B114" t="s">
        <v>8583</v>
      </c>
      <c r="C114" t="s">
        <v>8369</v>
      </c>
      <c r="D114" t="s">
        <v>8373</v>
      </c>
      <c r="E114" s="413" t="s">
        <v>8584</v>
      </c>
    </row>
    <row r="115" spans="1:5" ht="12.75">
      <c r="A115">
        <v>98</v>
      </c>
      <c r="B115" t="s">
        <v>8585</v>
      </c>
      <c r="C115" t="s">
        <v>8369</v>
      </c>
      <c r="D115" t="s">
        <v>8373</v>
      </c>
      <c r="E115" s="413" t="s">
        <v>8586</v>
      </c>
    </row>
    <row r="116" spans="1:5" ht="12.75">
      <c r="A116">
        <v>99</v>
      </c>
      <c r="B116" t="s">
        <v>8587</v>
      </c>
      <c r="C116" t="s">
        <v>8369</v>
      </c>
      <c r="D116" t="s">
        <v>8373</v>
      </c>
      <c r="E116" s="413" t="s">
        <v>8588</v>
      </c>
    </row>
    <row r="117" spans="1:5" ht="12.75">
      <c r="A117">
        <v>100</v>
      </c>
      <c r="B117" t="s">
        <v>8589</v>
      </c>
      <c r="C117" t="s">
        <v>8369</v>
      </c>
      <c r="D117" t="s">
        <v>8373</v>
      </c>
      <c r="E117" s="413" t="s">
        <v>8590</v>
      </c>
    </row>
    <row r="118" spans="1:5" ht="12.75">
      <c r="A118">
        <v>75</v>
      </c>
      <c r="B118" t="s">
        <v>8591</v>
      </c>
      <c r="C118" t="s">
        <v>8369</v>
      </c>
      <c r="D118" t="s">
        <v>8373</v>
      </c>
      <c r="E118" s="413" t="s">
        <v>8592</v>
      </c>
    </row>
    <row r="119" spans="1:5" ht="12.75">
      <c r="A119">
        <v>114</v>
      </c>
      <c r="B119" t="s">
        <v>8593</v>
      </c>
      <c r="C119" t="s">
        <v>8369</v>
      </c>
      <c r="D119" t="s">
        <v>8373</v>
      </c>
      <c r="E119" s="413" t="s">
        <v>8594</v>
      </c>
    </row>
    <row r="120" spans="1:5" ht="12.75">
      <c r="A120">
        <v>68</v>
      </c>
      <c r="B120" t="s">
        <v>8595</v>
      </c>
      <c r="C120" t="s">
        <v>8369</v>
      </c>
      <c r="D120" t="s">
        <v>8373</v>
      </c>
      <c r="E120" s="413" t="s">
        <v>8596</v>
      </c>
    </row>
    <row r="121" spans="1:5" ht="12.75">
      <c r="A121">
        <v>86</v>
      </c>
      <c r="B121" t="s">
        <v>8597</v>
      </c>
      <c r="C121" t="s">
        <v>8369</v>
      </c>
      <c r="D121" t="s">
        <v>8373</v>
      </c>
      <c r="E121" s="413" t="s">
        <v>8598</v>
      </c>
    </row>
    <row r="122" spans="1:5" ht="12.75">
      <c r="A122">
        <v>66</v>
      </c>
      <c r="B122" t="s">
        <v>8599</v>
      </c>
      <c r="C122" t="s">
        <v>8369</v>
      </c>
      <c r="D122" t="s">
        <v>8373</v>
      </c>
      <c r="E122" s="413" t="s">
        <v>8600</v>
      </c>
    </row>
    <row r="123" spans="1:5" ht="12.75">
      <c r="A123">
        <v>69</v>
      </c>
      <c r="B123" t="s">
        <v>8601</v>
      </c>
      <c r="C123" t="s">
        <v>8369</v>
      </c>
      <c r="D123" t="s">
        <v>8373</v>
      </c>
      <c r="E123" s="413" t="s">
        <v>8602</v>
      </c>
    </row>
    <row r="124" spans="1:5" ht="12.75">
      <c r="A124">
        <v>83</v>
      </c>
      <c r="B124" t="s">
        <v>8603</v>
      </c>
      <c r="C124" t="s">
        <v>8369</v>
      </c>
      <c r="D124" t="s">
        <v>8373</v>
      </c>
      <c r="E124" s="413" t="s">
        <v>8604</v>
      </c>
    </row>
    <row r="125" spans="1:5" ht="12.75">
      <c r="A125">
        <v>74</v>
      </c>
      <c r="B125" t="s">
        <v>8605</v>
      </c>
      <c r="C125" t="s">
        <v>8369</v>
      </c>
      <c r="D125" t="s">
        <v>8373</v>
      </c>
      <c r="E125" s="413" t="s">
        <v>8606</v>
      </c>
    </row>
    <row r="126" spans="1:5" ht="12.75">
      <c r="A126">
        <v>106</v>
      </c>
      <c r="B126" t="s">
        <v>8607</v>
      </c>
      <c r="C126" t="s">
        <v>8369</v>
      </c>
      <c r="D126" t="s">
        <v>8373</v>
      </c>
      <c r="E126" s="413" t="s">
        <v>8608</v>
      </c>
    </row>
    <row r="127" spans="1:5" ht="12.75">
      <c r="A127">
        <v>87</v>
      </c>
      <c r="B127" t="s">
        <v>8609</v>
      </c>
      <c r="C127" t="s">
        <v>8369</v>
      </c>
      <c r="D127" t="s">
        <v>8373</v>
      </c>
      <c r="E127" s="413" t="s">
        <v>8610</v>
      </c>
    </row>
    <row r="128" spans="1:5" ht="12.75">
      <c r="A128">
        <v>88</v>
      </c>
      <c r="B128" t="s">
        <v>8611</v>
      </c>
      <c r="C128" t="s">
        <v>8369</v>
      </c>
      <c r="D128" t="s">
        <v>8373</v>
      </c>
      <c r="E128" s="413" t="s">
        <v>8612</v>
      </c>
    </row>
    <row r="129" spans="1:5" ht="12.75">
      <c r="A129">
        <v>89</v>
      </c>
      <c r="B129" t="s">
        <v>8613</v>
      </c>
      <c r="C129" t="s">
        <v>8369</v>
      </c>
      <c r="D129" t="s">
        <v>8373</v>
      </c>
      <c r="E129" s="413" t="s">
        <v>8614</v>
      </c>
    </row>
    <row r="130" spans="1:5" ht="12.75">
      <c r="A130">
        <v>90</v>
      </c>
      <c r="B130" t="s">
        <v>8615</v>
      </c>
      <c r="C130" t="s">
        <v>8369</v>
      </c>
      <c r="D130" t="s">
        <v>8373</v>
      </c>
      <c r="E130" s="413" t="s">
        <v>8616</v>
      </c>
    </row>
    <row r="131" spans="1:5" ht="12.75">
      <c r="A131">
        <v>81</v>
      </c>
      <c r="B131" t="s">
        <v>8617</v>
      </c>
      <c r="C131" t="s">
        <v>8369</v>
      </c>
      <c r="D131" t="s">
        <v>8373</v>
      </c>
      <c r="E131" s="413" t="s">
        <v>8618</v>
      </c>
    </row>
    <row r="132" spans="1:5" ht="12.75">
      <c r="A132">
        <v>82</v>
      </c>
      <c r="B132" t="s">
        <v>8619</v>
      </c>
      <c r="C132" t="s">
        <v>8369</v>
      </c>
      <c r="D132" t="s">
        <v>8373</v>
      </c>
      <c r="E132" s="413" t="s">
        <v>8620</v>
      </c>
    </row>
    <row r="133" spans="1:5" ht="12.75">
      <c r="A133">
        <v>105</v>
      </c>
      <c r="B133" t="s">
        <v>8621</v>
      </c>
      <c r="C133" t="s">
        <v>8369</v>
      </c>
      <c r="D133" t="s">
        <v>8373</v>
      </c>
      <c r="E133" s="413" t="s">
        <v>8622</v>
      </c>
    </row>
    <row r="134" spans="1:5" ht="12.75">
      <c r="A134">
        <v>60</v>
      </c>
      <c r="B134" t="s">
        <v>8623</v>
      </c>
      <c r="C134" t="s">
        <v>8369</v>
      </c>
      <c r="D134" t="s">
        <v>8373</v>
      </c>
      <c r="E134" s="413" t="s">
        <v>8624</v>
      </c>
    </row>
    <row r="135" spans="1:5" ht="12.75">
      <c r="A135">
        <v>72</v>
      </c>
      <c r="B135" t="s">
        <v>8625</v>
      </c>
      <c r="C135" t="s">
        <v>8369</v>
      </c>
      <c r="D135" t="s">
        <v>8373</v>
      </c>
      <c r="E135" s="413" t="s">
        <v>8626</v>
      </c>
    </row>
    <row r="136" spans="1:5" ht="12.75">
      <c r="A136">
        <v>70</v>
      </c>
      <c r="B136" t="s">
        <v>8627</v>
      </c>
      <c r="C136" t="s">
        <v>8369</v>
      </c>
      <c r="D136" t="s">
        <v>8373</v>
      </c>
      <c r="E136" s="413" t="s">
        <v>8628</v>
      </c>
    </row>
    <row r="137" spans="1:5" ht="12.75">
      <c r="A137">
        <v>85</v>
      </c>
      <c r="B137" t="s">
        <v>8629</v>
      </c>
      <c r="C137" t="s">
        <v>8369</v>
      </c>
      <c r="D137" t="s">
        <v>8373</v>
      </c>
      <c r="E137" s="413" t="s">
        <v>8630</v>
      </c>
    </row>
    <row r="138" spans="1:5" ht="12.75">
      <c r="A138">
        <v>84</v>
      </c>
      <c r="B138" t="s">
        <v>8631</v>
      </c>
      <c r="C138" t="s">
        <v>8369</v>
      </c>
      <c r="D138" t="s">
        <v>8373</v>
      </c>
      <c r="E138" s="413" t="s">
        <v>8632</v>
      </c>
    </row>
    <row r="139" spans="1:5" ht="12.75">
      <c r="A139">
        <v>37997</v>
      </c>
      <c r="B139" t="s">
        <v>8633</v>
      </c>
      <c r="C139" t="s">
        <v>8369</v>
      </c>
      <c r="D139" t="s">
        <v>8373</v>
      </c>
      <c r="E139" s="413" t="s">
        <v>8634</v>
      </c>
    </row>
    <row r="140" spans="1:5" ht="12.75">
      <c r="A140">
        <v>37998</v>
      </c>
      <c r="B140" t="s">
        <v>8635</v>
      </c>
      <c r="C140" t="s">
        <v>8369</v>
      </c>
      <c r="D140" t="s">
        <v>8373</v>
      </c>
      <c r="E140" s="413" t="s">
        <v>8636</v>
      </c>
    </row>
    <row r="141" spans="1:5" ht="12.75">
      <c r="A141">
        <v>10899</v>
      </c>
      <c r="B141" t="s">
        <v>8637</v>
      </c>
      <c r="C141" t="s">
        <v>8369</v>
      </c>
      <c r="D141" t="s">
        <v>8373</v>
      </c>
      <c r="E141" s="413" t="s">
        <v>8638</v>
      </c>
    </row>
    <row r="142" spans="1:5" ht="12.75">
      <c r="A142">
        <v>10900</v>
      </c>
      <c r="B142" t="s">
        <v>8639</v>
      </c>
      <c r="C142" t="s">
        <v>8369</v>
      </c>
      <c r="D142" t="s">
        <v>8373</v>
      </c>
      <c r="E142" s="413" t="s">
        <v>8640</v>
      </c>
    </row>
    <row r="143" spans="1:5" ht="12.75">
      <c r="A143">
        <v>46</v>
      </c>
      <c r="B143" t="s">
        <v>8641</v>
      </c>
      <c r="C143" t="s">
        <v>8369</v>
      </c>
      <c r="D143" t="s">
        <v>8373</v>
      </c>
      <c r="E143" s="413" t="s">
        <v>8642</v>
      </c>
    </row>
    <row r="144" spans="1:5" ht="12.75">
      <c r="A144">
        <v>51</v>
      </c>
      <c r="B144" t="s">
        <v>8643</v>
      </c>
      <c r="C144" t="s">
        <v>8369</v>
      </c>
      <c r="D144" t="s">
        <v>8373</v>
      </c>
      <c r="E144" s="413" t="s">
        <v>8644</v>
      </c>
    </row>
    <row r="145" spans="1:5" ht="12.75">
      <c r="A145">
        <v>12863</v>
      </c>
      <c r="B145" t="s">
        <v>8645</v>
      </c>
      <c r="C145" t="s">
        <v>8369</v>
      </c>
      <c r="D145" t="s">
        <v>8373</v>
      </c>
      <c r="E145" s="413" t="s">
        <v>8646</v>
      </c>
    </row>
    <row r="146" spans="1:5" ht="12.75">
      <c r="A146">
        <v>50</v>
      </c>
      <c r="B146" t="s">
        <v>8647</v>
      </c>
      <c r="C146" t="s">
        <v>8369</v>
      </c>
      <c r="D146" t="s">
        <v>8373</v>
      </c>
      <c r="E146" s="413" t="s">
        <v>8648</v>
      </c>
    </row>
    <row r="147" spans="1:5" ht="12.75">
      <c r="A147">
        <v>47</v>
      </c>
      <c r="B147" t="s">
        <v>8649</v>
      </c>
      <c r="C147" t="s">
        <v>8369</v>
      </c>
      <c r="D147" t="s">
        <v>8373</v>
      </c>
      <c r="E147" s="413" t="s">
        <v>8650</v>
      </c>
    </row>
    <row r="148" spans="1:5" ht="12.75">
      <c r="A148">
        <v>48</v>
      </c>
      <c r="B148" t="s">
        <v>8651</v>
      </c>
      <c r="C148" t="s">
        <v>8369</v>
      </c>
      <c r="D148" t="s">
        <v>8373</v>
      </c>
      <c r="E148" s="413" t="s">
        <v>8652</v>
      </c>
    </row>
    <row r="149" spans="1:5" ht="12.75">
      <c r="A149">
        <v>52</v>
      </c>
      <c r="B149" t="s">
        <v>8653</v>
      </c>
      <c r="C149" t="s">
        <v>8369</v>
      </c>
      <c r="D149" t="s">
        <v>8373</v>
      </c>
      <c r="E149" s="413" t="s">
        <v>8654</v>
      </c>
    </row>
    <row r="150" spans="1:5" ht="12.75">
      <c r="A150">
        <v>43</v>
      </c>
      <c r="B150" t="s">
        <v>8655</v>
      </c>
      <c r="C150" t="s">
        <v>8369</v>
      </c>
      <c r="D150" t="s">
        <v>8373</v>
      </c>
      <c r="E150" s="413" t="s">
        <v>8656</v>
      </c>
    </row>
    <row r="151" spans="1:5" ht="12.75">
      <c r="A151">
        <v>39719</v>
      </c>
      <c r="B151" t="s">
        <v>8657</v>
      </c>
      <c r="C151" t="s">
        <v>8491</v>
      </c>
      <c r="D151" t="s">
        <v>8373</v>
      </c>
      <c r="E151" s="413" t="s">
        <v>8658</v>
      </c>
    </row>
    <row r="152" spans="1:5" ht="12.75">
      <c r="A152">
        <v>3410</v>
      </c>
      <c r="B152" t="s">
        <v>8659</v>
      </c>
      <c r="C152" t="s">
        <v>8488</v>
      </c>
      <c r="D152" t="s">
        <v>8373</v>
      </c>
      <c r="E152" s="413" t="s">
        <v>8660</v>
      </c>
    </row>
    <row r="153" spans="1:5" ht="12.75">
      <c r="A153">
        <v>4791</v>
      </c>
      <c r="B153" t="s">
        <v>8661</v>
      </c>
      <c r="C153" t="s">
        <v>8488</v>
      </c>
      <c r="D153" t="s">
        <v>8373</v>
      </c>
      <c r="E153" s="413" t="s">
        <v>8662</v>
      </c>
    </row>
    <row r="154" spans="1:5" ht="12.75">
      <c r="A154">
        <v>157</v>
      </c>
      <c r="B154" t="s">
        <v>8663</v>
      </c>
      <c r="C154" t="s">
        <v>8488</v>
      </c>
      <c r="D154" t="s">
        <v>8373</v>
      </c>
      <c r="E154" s="413" t="s">
        <v>8664</v>
      </c>
    </row>
    <row r="155" spans="1:5" ht="12.75">
      <c r="A155">
        <v>156</v>
      </c>
      <c r="B155" t="s">
        <v>8665</v>
      </c>
      <c r="C155" t="s">
        <v>8488</v>
      </c>
      <c r="D155" t="s">
        <v>8373</v>
      </c>
      <c r="E155" s="413" t="s">
        <v>8666</v>
      </c>
    </row>
    <row r="156" spans="1:5" ht="12.75">
      <c r="A156">
        <v>131</v>
      </c>
      <c r="B156" t="s">
        <v>8667</v>
      </c>
      <c r="C156" t="s">
        <v>8488</v>
      </c>
      <c r="D156" t="s">
        <v>8373</v>
      </c>
      <c r="E156" s="413" t="s">
        <v>8668</v>
      </c>
    </row>
    <row r="157" spans="1:5" ht="12.75">
      <c r="A157">
        <v>21114</v>
      </c>
      <c r="B157" t="s">
        <v>8669</v>
      </c>
      <c r="C157" t="s">
        <v>8369</v>
      </c>
      <c r="D157" t="s">
        <v>8373</v>
      </c>
      <c r="E157" s="413" t="s">
        <v>8670</v>
      </c>
    </row>
    <row r="158" spans="1:5" ht="12.75">
      <c r="A158">
        <v>119</v>
      </c>
      <c r="B158" t="s">
        <v>8671</v>
      </c>
      <c r="C158" t="s">
        <v>8369</v>
      </c>
      <c r="D158" t="s">
        <v>8370</v>
      </c>
      <c r="E158" s="413" t="s">
        <v>8672</v>
      </c>
    </row>
    <row r="159" spans="1:5" ht="12.75">
      <c r="A159">
        <v>122</v>
      </c>
      <c r="B159" t="s">
        <v>8673</v>
      </c>
      <c r="C159" t="s">
        <v>8369</v>
      </c>
      <c r="D159" t="s">
        <v>8373</v>
      </c>
      <c r="E159" s="413" t="s">
        <v>8674</v>
      </c>
    </row>
    <row r="160" spans="1:5" ht="12.75">
      <c r="A160">
        <v>20080</v>
      </c>
      <c r="B160" t="s">
        <v>8675</v>
      </c>
      <c r="C160" t="s">
        <v>8369</v>
      </c>
      <c r="D160" t="s">
        <v>8373</v>
      </c>
      <c r="E160" s="413" t="s">
        <v>8676</v>
      </c>
    </row>
    <row r="161" spans="1:5" ht="12.75">
      <c r="A161">
        <v>124</v>
      </c>
      <c r="B161" t="s">
        <v>8677</v>
      </c>
      <c r="C161" t="s">
        <v>8491</v>
      </c>
      <c r="D161" t="s">
        <v>8373</v>
      </c>
      <c r="E161" s="413" t="s">
        <v>8678</v>
      </c>
    </row>
    <row r="162" spans="1:5" ht="12.75">
      <c r="A162">
        <v>7334</v>
      </c>
      <c r="B162" t="s">
        <v>8679</v>
      </c>
      <c r="C162" t="s">
        <v>8491</v>
      </c>
      <c r="D162" t="s">
        <v>8373</v>
      </c>
      <c r="E162" s="413" t="s">
        <v>8680</v>
      </c>
    </row>
    <row r="163" spans="1:5" ht="12.75">
      <c r="A163">
        <v>123</v>
      </c>
      <c r="B163" t="s">
        <v>8681</v>
      </c>
      <c r="C163" t="s">
        <v>8491</v>
      </c>
      <c r="D163" t="s">
        <v>8370</v>
      </c>
      <c r="E163" s="413" t="s">
        <v>8682</v>
      </c>
    </row>
    <row r="164" spans="1:5" ht="12.75">
      <c r="A164">
        <v>127</v>
      </c>
      <c r="B164" t="s">
        <v>8683</v>
      </c>
      <c r="C164" t="s">
        <v>8491</v>
      </c>
      <c r="D164" t="s">
        <v>8373</v>
      </c>
      <c r="E164" s="413" t="s">
        <v>8684</v>
      </c>
    </row>
    <row r="165" spans="1:5" ht="12.75">
      <c r="A165">
        <v>41373</v>
      </c>
      <c r="B165" t="s">
        <v>8685</v>
      </c>
      <c r="C165" t="s">
        <v>8491</v>
      </c>
      <c r="D165" t="s">
        <v>8373</v>
      </c>
      <c r="E165" s="413" t="s">
        <v>8686</v>
      </c>
    </row>
    <row r="166" spans="1:5" ht="12.75">
      <c r="A166">
        <v>133</v>
      </c>
      <c r="B166" t="s">
        <v>8687</v>
      </c>
      <c r="C166" t="s">
        <v>8491</v>
      </c>
      <c r="D166" t="s">
        <v>8373</v>
      </c>
      <c r="E166" s="413" t="s">
        <v>8688</v>
      </c>
    </row>
    <row r="167" spans="1:5" ht="12.75">
      <c r="A167">
        <v>43617</v>
      </c>
      <c r="B167" t="s">
        <v>8689</v>
      </c>
      <c r="C167" t="s">
        <v>8491</v>
      </c>
      <c r="D167" t="s">
        <v>8373</v>
      </c>
      <c r="E167" s="413" t="s">
        <v>8690</v>
      </c>
    </row>
    <row r="168" spans="1:5" ht="12.75">
      <c r="A168">
        <v>132</v>
      </c>
      <c r="B168" t="s">
        <v>8691</v>
      </c>
      <c r="C168" t="s">
        <v>8491</v>
      </c>
      <c r="D168" t="s">
        <v>8373</v>
      </c>
      <c r="E168" s="413" t="s">
        <v>8692</v>
      </c>
    </row>
    <row r="169" spans="1:5" ht="12.75">
      <c r="A169">
        <v>43618</v>
      </c>
      <c r="B169" t="s">
        <v>8693</v>
      </c>
      <c r="C169" t="s">
        <v>8488</v>
      </c>
      <c r="D169" t="s">
        <v>8373</v>
      </c>
      <c r="E169" s="413" t="s">
        <v>8694</v>
      </c>
    </row>
    <row r="170" spans="1:5" ht="12.75">
      <c r="A170">
        <v>37476</v>
      </c>
      <c r="B170" t="s">
        <v>8695</v>
      </c>
      <c r="C170" t="s">
        <v>8369</v>
      </c>
      <c r="D170" t="s">
        <v>8373</v>
      </c>
      <c r="E170" s="413" t="s">
        <v>8696</v>
      </c>
    </row>
    <row r="171" spans="1:5" ht="12.75">
      <c r="A171">
        <v>37478</v>
      </c>
      <c r="B171" t="s">
        <v>8697</v>
      </c>
      <c r="C171" t="s">
        <v>8369</v>
      </c>
      <c r="D171" t="s">
        <v>8373</v>
      </c>
      <c r="E171" s="413" t="s">
        <v>8698</v>
      </c>
    </row>
    <row r="172" spans="1:5" ht="12.75">
      <c r="A172">
        <v>37477</v>
      </c>
      <c r="B172" t="s">
        <v>8699</v>
      </c>
      <c r="C172" t="s">
        <v>8369</v>
      </c>
      <c r="D172" t="s">
        <v>8373</v>
      </c>
      <c r="E172" s="413" t="s">
        <v>8700</v>
      </c>
    </row>
    <row r="173" spans="1:5" ht="12.75">
      <c r="A173">
        <v>37479</v>
      </c>
      <c r="B173" t="s">
        <v>8701</v>
      </c>
      <c r="C173" t="s">
        <v>8369</v>
      </c>
      <c r="D173" t="s">
        <v>8373</v>
      </c>
      <c r="E173" s="413" t="s">
        <v>8702</v>
      </c>
    </row>
    <row r="174" spans="1:5" ht="12.75">
      <c r="A174">
        <v>4319</v>
      </c>
      <c r="B174" t="s">
        <v>8703</v>
      </c>
      <c r="C174" t="s">
        <v>8369</v>
      </c>
      <c r="D174" t="s">
        <v>8373</v>
      </c>
      <c r="E174" s="413" t="s">
        <v>8704</v>
      </c>
    </row>
    <row r="175" spans="1:5" ht="12.75">
      <c r="A175">
        <v>42409</v>
      </c>
      <c r="B175" t="s">
        <v>8705</v>
      </c>
      <c r="C175" t="s">
        <v>8488</v>
      </c>
      <c r="D175" t="s">
        <v>8373</v>
      </c>
      <c r="E175" s="413" t="s">
        <v>8706</v>
      </c>
    </row>
    <row r="176" spans="1:5" ht="12.75">
      <c r="A176">
        <v>40553</v>
      </c>
      <c r="B176" t="s">
        <v>8707</v>
      </c>
      <c r="C176" t="s">
        <v>8708</v>
      </c>
      <c r="D176" t="s">
        <v>8370</v>
      </c>
      <c r="E176" s="413" t="s">
        <v>8709</v>
      </c>
    </row>
    <row r="177" spans="1:5" ht="12.75">
      <c r="A177">
        <v>6114</v>
      </c>
      <c r="B177" t="s">
        <v>8710</v>
      </c>
      <c r="C177" t="s">
        <v>8711</v>
      </c>
      <c r="D177" t="s">
        <v>8373</v>
      </c>
      <c r="E177" s="413" t="s">
        <v>8712</v>
      </c>
    </row>
    <row r="178" spans="1:5" ht="12.75">
      <c r="A178">
        <v>40912</v>
      </c>
      <c r="B178" t="s">
        <v>8713</v>
      </c>
      <c r="C178" t="s">
        <v>8714</v>
      </c>
      <c r="D178" t="s">
        <v>8373</v>
      </c>
      <c r="E178" s="413" t="s">
        <v>8715</v>
      </c>
    </row>
    <row r="179" spans="1:5" ht="12.75">
      <c r="A179">
        <v>247</v>
      </c>
      <c r="B179" t="s">
        <v>8716</v>
      </c>
      <c r="C179" t="s">
        <v>8711</v>
      </c>
      <c r="D179" t="s">
        <v>8373</v>
      </c>
      <c r="E179" s="413" t="s">
        <v>8717</v>
      </c>
    </row>
    <row r="180" spans="1:5" ht="12.75">
      <c r="A180">
        <v>40919</v>
      </c>
      <c r="B180" t="s">
        <v>8718</v>
      </c>
      <c r="C180" t="s">
        <v>8714</v>
      </c>
      <c r="D180" t="s">
        <v>8373</v>
      </c>
      <c r="E180" s="413" t="s">
        <v>8719</v>
      </c>
    </row>
    <row r="181" spans="1:5" ht="12.75">
      <c r="A181">
        <v>40984</v>
      </c>
      <c r="B181" t="s">
        <v>8720</v>
      </c>
      <c r="C181" t="s">
        <v>8714</v>
      </c>
      <c r="D181" t="s">
        <v>8373</v>
      </c>
      <c r="E181" s="413" t="s">
        <v>8721</v>
      </c>
    </row>
    <row r="182" spans="1:5" ht="12.75">
      <c r="A182">
        <v>44499</v>
      </c>
      <c r="B182" t="s">
        <v>8722</v>
      </c>
      <c r="C182" t="s">
        <v>8711</v>
      </c>
      <c r="D182" t="s">
        <v>8373</v>
      </c>
      <c r="E182" s="413" t="s">
        <v>8723</v>
      </c>
    </row>
    <row r="183" spans="1:5" ht="12.75">
      <c r="A183">
        <v>248</v>
      </c>
      <c r="B183" t="s">
        <v>8724</v>
      </c>
      <c r="C183" t="s">
        <v>8711</v>
      </c>
      <c r="D183" t="s">
        <v>8373</v>
      </c>
      <c r="E183" s="413" t="s">
        <v>8712</v>
      </c>
    </row>
    <row r="184" spans="1:5" ht="12.75">
      <c r="A184">
        <v>41086</v>
      </c>
      <c r="B184" t="s">
        <v>8725</v>
      </c>
      <c r="C184" t="s">
        <v>8714</v>
      </c>
      <c r="D184" t="s">
        <v>8373</v>
      </c>
      <c r="E184" s="413" t="s">
        <v>8726</v>
      </c>
    </row>
    <row r="185" spans="1:5" ht="12.75">
      <c r="A185">
        <v>34466</v>
      </c>
      <c r="B185" t="s">
        <v>8727</v>
      </c>
      <c r="C185" t="s">
        <v>8711</v>
      </c>
      <c r="D185" t="s">
        <v>8373</v>
      </c>
      <c r="E185" s="413" t="s">
        <v>8728</v>
      </c>
    </row>
    <row r="186" spans="1:5" ht="12.75">
      <c r="A186">
        <v>41083</v>
      </c>
      <c r="B186" t="s">
        <v>8729</v>
      </c>
      <c r="C186" t="s">
        <v>8714</v>
      </c>
      <c r="D186" t="s">
        <v>8373</v>
      </c>
      <c r="E186" s="413" t="s">
        <v>8730</v>
      </c>
    </row>
    <row r="187" spans="1:5" ht="12.75">
      <c r="A187">
        <v>252</v>
      </c>
      <c r="B187" t="s">
        <v>8731</v>
      </c>
      <c r="C187" t="s">
        <v>8711</v>
      </c>
      <c r="D187" t="s">
        <v>8373</v>
      </c>
      <c r="E187" s="413" t="s">
        <v>8712</v>
      </c>
    </row>
    <row r="188" spans="1:5" ht="12.75">
      <c r="A188">
        <v>40909</v>
      </c>
      <c r="B188" t="s">
        <v>8732</v>
      </c>
      <c r="C188" t="s">
        <v>8714</v>
      </c>
      <c r="D188" t="s">
        <v>8373</v>
      </c>
      <c r="E188" s="413" t="s">
        <v>8726</v>
      </c>
    </row>
    <row r="189" spans="1:5" ht="12.75">
      <c r="A189">
        <v>242</v>
      </c>
      <c r="B189" t="s">
        <v>8733</v>
      </c>
      <c r="C189" t="s">
        <v>8711</v>
      </c>
      <c r="D189" t="s">
        <v>8373</v>
      </c>
      <c r="E189" s="413" t="s">
        <v>8734</v>
      </c>
    </row>
    <row r="190" spans="1:5" ht="12.75">
      <c r="A190">
        <v>41085</v>
      </c>
      <c r="B190" t="s">
        <v>8735</v>
      </c>
      <c r="C190" t="s">
        <v>8714</v>
      </c>
      <c r="D190" t="s">
        <v>8373</v>
      </c>
      <c r="E190" s="413" t="s">
        <v>8736</v>
      </c>
    </row>
    <row r="191" spans="1:5" ht="12.75">
      <c r="A191">
        <v>427</v>
      </c>
      <c r="B191" t="s">
        <v>8737</v>
      </c>
      <c r="C191" t="s">
        <v>8369</v>
      </c>
      <c r="D191" t="s">
        <v>8373</v>
      </c>
      <c r="E191" s="413" t="s">
        <v>8738</v>
      </c>
    </row>
    <row r="192" spans="1:5" ht="12.75">
      <c r="A192">
        <v>417</v>
      </c>
      <c r="B192" t="s">
        <v>8739</v>
      </c>
      <c r="C192" t="s">
        <v>8369</v>
      </c>
      <c r="D192" t="s">
        <v>8373</v>
      </c>
      <c r="E192" s="413" t="s">
        <v>8740</v>
      </c>
    </row>
    <row r="193" spans="1:5" ht="12.75">
      <c r="A193">
        <v>11273</v>
      </c>
      <c r="B193" t="s">
        <v>8741</v>
      </c>
      <c r="C193" t="s">
        <v>8369</v>
      </c>
      <c r="D193" t="s">
        <v>8373</v>
      </c>
      <c r="E193" s="413" t="s">
        <v>8742</v>
      </c>
    </row>
    <row r="194" spans="1:5" ht="12.75">
      <c r="A194">
        <v>11272</v>
      </c>
      <c r="B194" t="s">
        <v>8743</v>
      </c>
      <c r="C194" t="s">
        <v>8369</v>
      </c>
      <c r="D194" t="s">
        <v>8373</v>
      </c>
      <c r="E194" s="413" t="s">
        <v>8744</v>
      </c>
    </row>
    <row r="195" spans="1:5" ht="12.75">
      <c r="A195">
        <v>11275</v>
      </c>
      <c r="B195" t="s">
        <v>8745</v>
      </c>
      <c r="C195" t="s">
        <v>8369</v>
      </c>
      <c r="D195" t="s">
        <v>8373</v>
      </c>
      <c r="E195" s="413" t="s">
        <v>8746</v>
      </c>
    </row>
    <row r="196" spans="1:5" ht="12.75">
      <c r="A196">
        <v>11274</v>
      </c>
      <c r="B196" t="s">
        <v>8747</v>
      </c>
      <c r="C196" t="s">
        <v>8369</v>
      </c>
      <c r="D196" t="s">
        <v>8373</v>
      </c>
      <c r="E196" s="413" t="s">
        <v>8748</v>
      </c>
    </row>
    <row r="197" spans="1:5" ht="12.75">
      <c r="A197">
        <v>38470</v>
      </c>
      <c r="B197" t="s">
        <v>8749</v>
      </c>
      <c r="C197" t="s">
        <v>8369</v>
      </c>
      <c r="D197" t="s">
        <v>8370</v>
      </c>
      <c r="E197" s="413" t="s">
        <v>8750</v>
      </c>
    </row>
    <row r="198" spans="1:5" ht="12.75">
      <c r="A198">
        <v>38547</v>
      </c>
      <c r="B198" t="s">
        <v>8751</v>
      </c>
      <c r="C198" t="s">
        <v>8369</v>
      </c>
      <c r="D198" t="s">
        <v>8373</v>
      </c>
      <c r="E198" s="413" t="s">
        <v>8752</v>
      </c>
    </row>
    <row r="199" spans="1:5" ht="12.75">
      <c r="A199">
        <v>38469</v>
      </c>
      <c r="B199" t="s">
        <v>8753</v>
      </c>
      <c r="C199" t="s">
        <v>8369</v>
      </c>
      <c r="D199" t="s">
        <v>8373</v>
      </c>
      <c r="E199" s="413" t="s">
        <v>8754</v>
      </c>
    </row>
    <row r="200" spans="1:5" ht="12.75">
      <c r="A200">
        <v>38467</v>
      </c>
      <c r="B200" t="s">
        <v>8755</v>
      </c>
      <c r="C200" t="s">
        <v>8369</v>
      </c>
      <c r="D200" t="s">
        <v>8373</v>
      </c>
      <c r="E200" s="413" t="s">
        <v>8756</v>
      </c>
    </row>
    <row r="201" spans="1:5" ht="12.75">
      <c r="A201">
        <v>38468</v>
      </c>
      <c r="B201" t="s">
        <v>8757</v>
      </c>
      <c r="C201" t="s">
        <v>8369</v>
      </c>
      <c r="D201" t="s">
        <v>8373</v>
      </c>
      <c r="E201" s="413" t="s">
        <v>8758</v>
      </c>
    </row>
    <row r="202" spans="1:5" ht="12.75">
      <c r="A202">
        <v>38471</v>
      </c>
      <c r="B202" t="s">
        <v>8759</v>
      </c>
      <c r="C202" t="s">
        <v>8369</v>
      </c>
      <c r="D202" t="s">
        <v>8373</v>
      </c>
      <c r="E202" s="413" t="s">
        <v>8760</v>
      </c>
    </row>
    <row r="203" spans="1:5" ht="12.75">
      <c r="A203">
        <v>37370</v>
      </c>
      <c r="B203" t="s">
        <v>8761</v>
      </c>
      <c r="C203" t="s">
        <v>8711</v>
      </c>
      <c r="D203" t="s">
        <v>8370</v>
      </c>
      <c r="E203" s="413" t="s">
        <v>8762</v>
      </c>
    </row>
    <row r="204" spans="1:5" ht="12.75">
      <c r="A204">
        <v>40862</v>
      </c>
      <c r="B204" t="s">
        <v>8763</v>
      </c>
      <c r="C204" t="s">
        <v>8714</v>
      </c>
      <c r="D204" t="s">
        <v>8370</v>
      </c>
      <c r="E204" s="413" t="s">
        <v>8764</v>
      </c>
    </row>
    <row r="205" spans="1:5" ht="12.75">
      <c r="A205">
        <v>10658</v>
      </c>
      <c r="B205" t="s">
        <v>8765</v>
      </c>
      <c r="C205" t="s">
        <v>8369</v>
      </c>
      <c r="D205" t="s">
        <v>8370</v>
      </c>
      <c r="E205" s="413" t="s">
        <v>8766</v>
      </c>
    </row>
    <row r="206" spans="1:5" ht="12.75">
      <c r="A206">
        <v>253</v>
      </c>
      <c r="B206" t="s">
        <v>8767</v>
      </c>
      <c r="C206" t="s">
        <v>8711</v>
      </c>
      <c r="D206" t="s">
        <v>8370</v>
      </c>
      <c r="E206" s="413" t="s">
        <v>8768</v>
      </c>
    </row>
    <row r="207" spans="1:5" ht="12.75">
      <c r="A207">
        <v>40809</v>
      </c>
      <c r="B207" t="s">
        <v>8769</v>
      </c>
      <c r="C207" t="s">
        <v>8714</v>
      </c>
      <c r="D207" t="s">
        <v>8373</v>
      </c>
      <c r="E207" s="413" t="s">
        <v>8770</v>
      </c>
    </row>
    <row r="208" spans="1:5" ht="12.75">
      <c r="A208">
        <v>42428</v>
      </c>
      <c r="B208" t="s">
        <v>8771</v>
      </c>
      <c r="C208" t="s">
        <v>8369</v>
      </c>
      <c r="D208" t="s">
        <v>8370</v>
      </c>
      <c r="E208" s="413" t="s">
        <v>8772</v>
      </c>
    </row>
    <row r="209" spans="1:5" ht="12.75">
      <c r="A209">
        <v>583</v>
      </c>
      <c r="B209" t="s">
        <v>8773</v>
      </c>
      <c r="C209" t="s">
        <v>8488</v>
      </c>
      <c r="D209" t="s">
        <v>8373</v>
      </c>
      <c r="E209" s="413" t="s">
        <v>8774</v>
      </c>
    </row>
    <row r="210" spans="1:5" ht="12.75">
      <c r="A210">
        <v>301</v>
      </c>
      <c r="B210" t="s">
        <v>8775</v>
      </c>
      <c r="C210" t="s">
        <v>8369</v>
      </c>
      <c r="D210" t="s">
        <v>8370</v>
      </c>
      <c r="E210" s="413" t="s">
        <v>8776</v>
      </c>
    </row>
    <row r="211" spans="1:5" ht="12.75">
      <c r="A211">
        <v>296</v>
      </c>
      <c r="B211" t="s">
        <v>8777</v>
      </c>
      <c r="C211" t="s">
        <v>8369</v>
      </c>
      <c r="D211" t="s">
        <v>8373</v>
      </c>
      <c r="E211" s="413" t="s">
        <v>8778</v>
      </c>
    </row>
    <row r="212" spans="1:5" ht="12.75">
      <c r="A212">
        <v>297</v>
      </c>
      <c r="B212" t="s">
        <v>8779</v>
      </c>
      <c r="C212" t="s">
        <v>8369</v>
      </c>
      <c r="D212" t="s">
        <v>8373</v>
      </c>
      <c r="E212" s="413" t="s">
        <v>8780</v>
      </c>
    </row>
    <row r="213" spans="1:5" ht="12.75">
      <c r="A213">
        <v>299</v>
      </c>
      <c r="B213" t="s">
        <v>8781</v>
      </c>
      <c r="C213" t="s">
        <v>8369</v>
      </c>
      <c r="D213" t="s">
        <v>8373</v>
      </c>
      <c r="E213" s="413" t="s">
        <v>8782</v>
      </c>
    </row>
    <row r="214" spans="1:5" ht="12.75">
      <c r="A214">
        <v>300</v>
      </c>
      <c r="B214" t="s">
        <v>8783</v>
      </c>
      <c r="C214" t="s">
        <v>8369</v>
      </c>
      <c r="D214" t="s">
        <v>8373</v>
      </c>
      <c r="E214" s="413" t="s">
        <v>8784</v>
      </c>
    </row>
    <row r="215" spans="1:5" ht="12.75">
      <c r="A215">
        <v>20085</v>
      </c>
      <c r="B215" t="s">
        <v>8785</v>
      </c>
      <c r="C215" t="s">
        <v>8369</v>
      </c>
      <c r="D215" t="s">
        <v>8373</v>
      </c>
      <c r="E215" s="413" t="s">
        <v>8786</v>
      </c>
    </row>
    <row r="216" spans="1:5" ht="12.75">
      <c r="A216">
        <v>298</v>
      </c>
      <c r="B216" t="s">
        <v>8787</v>
      </c>
      <c r="C216" t="s">
        <v>8369</v>
      </c>
      <c r="D216" t="s">
        <v>8373</v>
      </c>
      <c r="E216" s="413" t="s">
        <v>8788</v>
      </c>
    </row>
    <row r="217" spans="1:5" ht="12.75">
      <c r="A217">
        <v>311</v>
      </c>
      <c r="B217" t="s">
        <v>8789</v>
      </c>
      <c r="C217" t="s">
        <v>8369</v>
      </c>
      <c r="D217" t="s">
        <v>8373</v>
      </c>
      <c r="E217" s="413" t="s">
        <v>8790</v>
      </c>
    </row>
    <row r="218" spans="1:5" ht="12.75">
      <c r="A218">
        <v>318</v>
      </c>
      <c r="B218" t="s">
        <v>8791</v>
      </c>
      <c r="C218" t="s">
        <v>8369</v>
      </c>
      <c r="D218" t="s">
        <v>8373</v>
      </c>
      <c r="E218" s="413" t="s">
        <v>8792</v>
      </c>
    </row>
    <row r="219" spans="1:5" ht="12.75">
      <c r="A219">
        <v>319</v>
      </c>
      <c r="B219" t="s">
        <v>8793</v>
      </c>
      <c r="C219" t="s">
        <v>8369</v>
      </c>
      <c r="D219" t="s">
        <v>8373</v>
      </c>
      <c r="E219" s="413" t="s">
        <v>8794</v>
      </c>
    </row>
    <row r="220" spans="1:5" ht="12.75">
      <c r="A220">
        <v>303</v>
      </c>
      <c r="B220" t="s">
        <v>8795</v>
      </c>
      <c r="C220" t="s">
        <v>8369</v>
      </c>
      <c r="D220" t="s">
        <v>8373</v>
      </c>
      <c r="E220" s="413" t="s">
        <v>8796</v>
      </c>
    </row>
    <row r="221" spans="1:5" ht="12.75">
      <c r="A221">
        <v>305</v>
      </c>
      <c r="B221" t="s">
        <v>8797</v>
      </c>
      <c r="C221" t="s">
        <v>8369</v>
      </c>
      <c r="D221" t="s">
        <v>8373</v>
      </c>
      <c r="E221" s="413" t="s">
        <v>8798</v>
      </c>
    </row>
    <row r="222" spans="1:5" ht="12.75">
      <c r="A222">
        <v>306</v>
      </c>
      <c r="B222" t="s">
        <v>8799</v>
      </c>
      <c r="C222" t="s">
        <v>8369</v>
      </c>
      <c r="D222" t="s">
        <v>8373</v>
      </c>
      <c r="E222" s="413" t="s">
        <v>8680</v>
      </c>
    </row>
    <row r="223" spans="1:5" ht="12.75">
      <c r="A223">
        <v>307</v>
      </c>
      <c r="B223" t="s">
        <v>8800</v>
      </c>
      <c r="C223" t="s">
        <v>8369</v>
      </c>
      <c r="D223" t="s">
        <v>8373</v>
      </c>
      <c r="E223" s="413" t="s">
        <v>8801</v>
      </c>
    </row>
    <row r="224" spans="1:5" ht="12.75">
      <c r="A224">
        <v>309</v>
      </c>
      <c r="B224" t="s">
        <v>8802</v>
      </c>
      <c r="C224" t="s">
        <v>8369</v>
      </c>
      <c r="D224" t="s">
        <v>8373</v>
      </c>
      <c r="E224" s="413" t="s">
        <v>8803</v>
      </c>
    </row>
    <row r="225" spans="1:5" ht="12.75">
      <c r="A225">
        <v>310</v>
      </c>
      <c r="B225" t="s">
        <v>8804</v>
      </c>
      <c r="C225" t="s">
        <v>8369</v>
      </c>
      <c r="D225" t="s">
        <v>8373</v>
      </c>
      <c r="E225" s="413" t="s">
        <v>8805</v>
      </c>
    </row>
    <row r="226" spans="1:5" ht="12.75">
      <c r="A226">
        <v>328</v>
      </c>
      <c r="B226" t="s">
        <v>8806</v>
      </c>
      <c r="C226" t="s">
        <v>8369</v>
      </c>
      <c r="D226" t="s">
        <v>8373</v>
      </c>
      <c r="E226" s="413" t="s">
        <v>8807</v>
      </c>
    </row>
    <row r="227" spans="1:5" ht="12.75">
      <c r="A227">
        <v>325</v>
      </c>
      <c r="B227" t="s">
        <v>8808</v>
      </c>
      <c r="C227" t="s">
        <v>8369</v>
      </c>
      <c r="D227" t="s">
        <v>8373</v>
      </c>
      <c r="E227" s="413" t="s">
        <v>8809</v>
      </c>
    </row>
    <row r="228" spans="1:5" ht="12.75">
      <c r="A228">
        <v>20326</v>
      </c>
      <c r="B228" t="s">
        <v>8810</v>
      </c>
      <c r="C228" t="s">
        <v>8369</v>
      </c>
      <c r="D228" t="s">
        <v>8373</v>
      </c>
      <c r="E228" s="413" t="s">
        <v>8811</v>
      </c>
    </row>
    <row r="229" spans="1:5" ht="12.75">
      <c r="A229">
        <v>329</v>
      </c>
      <c r="B229" t="s">
        <v>8812</v>
      </c>
      <c r="C229" t="s">
        <v>8369</v>
      </c>
      <c r="D229" t="s">
        <v>8373</v>
      </c>
      <c r="E229" s="413" t="s">
        <v>8813</v>
      </c>
    </row>
    <row r="230" spans="1:5" ht="12.75">
      <c r="A230">
        <v>308</v>
      </c>
      <c r="B230" t="s">
        <v>8814</v>
      </c>
      <c r="C230" t="s">
        <v>8369</v>
      </c>
      <c r="D230" t="s">
        <v>8373</v>
      </c>
      <c r="E230" s="413" t="s">
        <v>8815</v>
      </c>
    </row>
    <row r="231" spans="1:5" ht="12.75">
      <c r="A231">
        <v>39642</v>
      </c>
      <c r="B231" t="s">
        <v>8816</v>
      </c>
      <c r="C231" t="s">
        <v>8369</v>
      </c>
      <c r="D231" t="s">
        <v>8373</v>
      </c>
      <c r="E231" s="413" t="s">
        <v>8817</v>
      </c>
    </row>
    <row r="232" spans="1:5" ht="12.75">
      <c r="A232">
        <v>39641</v>
      </c>
      <c r="B232" t="s">
        <v>8818</v>
      </c>
      <c r="C232" t="s">
        <v>8369</v>
      </c>
      <c r="D232" t="s">
        <v>8373</v>
      </c>
      <c r="E232" s="413" t="s">
        <v>8819</v>
      </c>
    </row>
    <row r="233" spans="1:5" ht="12.75">
      <c r="A233">
        <v>39643</v>
      </c>
      <c r="B233" t="s">
        <v>8820</v>
      </c>
      <c r="C233" t="s">
        <v>8369</v>
      </c>
      <c r="D233" t="s">
        <v>8373</v>
      </c>
      <c r="E233" s="413" t="s">
        <v>8821</v>
      </c>
    </row>
    <row r="234" spans="1:5" ht="12.75">
      <c r="A234">
        <v>39644</v>
      </c>
      <c r="B234" t="s">
        <v>8822</v>
      </c>
      <c r="C234" t="s">
        <v>8369</v>
      </c>
      <c r="D234" t="s">
        <v>8373</v>
      </c>
      <c r="E234" s="413" t="s">
        <v>8823</v>
      </c>
    </row>
    <row r="235" spans="1:5" ht="12.75">
      <c r="A235">
        <v>39645</v>
      </c>
      <c r="B235" t="s">
        <v>8824</v>
      </c>
      <c r="C235" t="s">
        <v>8369</v>
      </c>
      <c r="D235" t="s">
        <v>8373</v>
      </c>
      <c r="E235" s="413" t="s">
        <v>8825</v>
      </c>
    </row>
    <row r="236" spans="1:5" ht="12.75">
      <c r="A236">
        <v>41610</v>
      </c>
      <c r="B236" t="s">
        <v>8826</v>
      </c>
      <c r="C236" t="s">
        <v>8369</v>
      </c>
      <c r="D236" t="s">
        <v>8373</v>
      </c>
      <c r="E236" s="413" t="s">
        <v>8827</v>
      </c>
    </row>
    <row r="237" spans="1:5" ht="12.75">
      <c r="A237">
        <v>41611</v>
      </c>
      <c r="B237" t="s">
        <v>8828</v>
      </c>
      <c r="C237" t="s">
        <v>8369</v>
      </c>
      <c r="D237" t="s">
        <v>8373</v>
      </c>
      <c r="E237" s="413" t="s">
        <v>8829</v>
      </c>
    </row>
    <row r="238" spans="1:5" ht="12.75">
      <c r="A238">
        <v>41612</v>
      </c>
      <c r="B238" t="s">
        <v>8830</v>
      </c>
      <c r="C238" t="s">
        <v>8369</v>
      </c>
      <c r="D238" t="s">
        <v>8373</v>
      </c>
      <c r="E238" s="413" t="s">
        <v>8831</v>
      </c>
    </row>
    <row r="239" spans="1:5" ht="12.75">
      <c r="A239">
        <v>41637</v>
      </c>
      <c r="B239" t="s">
        <v>8832</v>
      </c>
      <c r="C239" t="s">
        <v>8369</v>
      </c>
      <c r="D239" t="s">
        <v>8373</v>
      </c>
      <c r="E239" s="413" t="s">
        <v>8833</v>
      </c>
    </row>
    <row r="240" spans="1:5" ht="12.75">
      <c r="A240">
        <v>41638</v>
      </c>
      <c r="B240" t="s">
        <v>8834</v>
      </c>
      <c r="C240" t="s">
        <v>8369</v>
      </c>
      <c r="D240" t="s">
        <v>8373</v>
      </c>
      <c r="E240" s="413" t="s">
        <v>8835</v>
      </c>
    </row>
    <row r="241" spans="1:5" ht="12.75">
      <c r="A241">
        <v>41639</v>
      </c>
      <c r="B241" t="s">
        <v>8836</v>
      </c>
      <c r="C241" t="s">
        <v>8369</v>
      </c>
      <c r="D241" t="s">
        <v>8373</v>
      </c>
      <c r="E241" s="413" t="s">
        <v>8837</v>
      </c>
    </row>
    <row r="242" spans="1:5" ht="12.75">
      <c r="A242">
        <v>11789</v>
      </c>
      <c r="B242" t="s">
        <v>8838</v>
      </c>
      <c r="C242" t="s">
        <v>8369</v>
      </c>
      <c r="D242" t="s">
        <v>8373</v>
      </c>
      <c r="E242" s="413" t="s">
        <v>8839</v>
      </c>
    </row>
    <row r="243" spans="1:5" ht="12.75">
      <c r="A243">
        <v>20975</v>
      </c>
      <c r="B243" t="s">
        <v>8840</v>
      </c>
      <c r="C243" t="s">
        <v>8369</v>
      </c>
      <c r="D243" t="s">
        <v>8373</v>
      </c>
      <c r="E243" s="413" t="s">
        <v>8841</v>
      </c>
    </row>
    <row r="244" spans="1:5" ht="12.75">
      <c r="A244">
        <v>20976</v>
      </c>
      <c r="B244" t="s">
        <v>8842</v>
      </c>
      <c r="C244" t="s">
        <v>8369</v>
      </c>
      <c r="D244" t="s">
        <v>8373</v>
      </c>
      <c r="E244" s="413" t="s">
        <v>8843</v>
      </c>
    </row>
    <row r="245" spans="1:5" ht="12.75">
      <c r="A245">
        <v>40340</v>
      </c>
      <c r="B245" t="s">
        <v>8844</v>
      </c>
      <c r="C245" t="s">
        <v>8369</v>
      </c>
      <c r="D245" t="s">
        <v>8373</v>
      </c>
      <c r="E245" s="413" t="s">
        <v>8845</v>
      </c>
    </row>
    <row r="246" spans="1:5" ht="12.75">
      <c r="A246">
        <v>40341</v>
      </c>
      <c r="B246" t="s">
        <v>8846</v>
      </c>
      <c r="C246" t="s">
        <v>8369</v>
      </c>
      <c r="D246" t="s">
        <v>8373</v>
      </c>
      <c r="E246" s="413" t="s">
        <v>8847</v>
      </c>
    </row>
    <row r="247" spans="1:5" ht="12.75">
      <c r="A247">
        <v>40342</v>
      </c>
      <c r="B247" t="s">
        <v>8848</v>
      </c>
      <c r="C247" t="s">
        <v>8369</v>
      </c>
      <c r="D247" t="s">
        <v>8373</v>
      </c>
      <c r="E247" s="413" t="s">
        <v>8849</v>
      </c>
    </row>
    <row r="248" spans="1:5" ht="12.75">
      <c r="A248">
        <v>40343</v>
      </c>
      <c r="B248" t="s">
        <v>8850</v>
      </c>
      <c r="C248" t="s">
        <v>8369</v>
      </c>
      <c r="D248" t="s">
        <v>8373</v>
      </c>
      <c r="E248" s="413" t="s">
        <v>8851</v>
      </c>
    </row>
    <row r="249" spans="1:5" ht="12.75">
      <c r="A249">
        <v>40344</v>
      </c>
      <c r="B249" t="s">
        <v>8852</v>
      </c>
      <c r="C249" t="s">
        <v>8369</v>
      </c>
      <c r="D249" t="s">
        <v>8373</v>
      </c>
      <c r="E249" s="413" t="s">
        <v>8853</v>
      </c>
    </row>
    <row r="250" spans="1:5" ht="12.75">
      <c r="A250">
        <v>40345</v>
      </c>
      <c r="B250" t="s">
        <v>8854</v>
      </c>
      <c r="C250" t="s">
        <v>8369</v>
      </c>
      <c r="D250" t="s">
        <v>8373</v>
      </c>
      <c r="E250" s="413" t="s">
        <v>8855</v>
      </c>
    </row>
    <row r="251" spans="1:5" ht="12.75">
      <c r="A251">
        <v>40346</v>
      </c>
      <c r="B251" t="s">
        <v>8856</v>
      </c>
      <c r="C251" t="s">
        <v>8369</v>
      </c>
      <c r="D251" t="s">
        <v>8373</v>
      </c>
      <c r="E251" s="413" t="s">
        <v>8857</v>
      </c>
    </row>
    <row r="252" spans="1:5" ht="12.75">
      <c r="A252">
        <v>40347</v>
      </c>
      <c r="B252" t="s">
        <v>8858</v>
      </c>
      <c r="C252" t="s">
        <v>8369</v>
      </c>
      <c r="D252" t="s">
        <v>8373</v>
      </c>
      <c r="E252" s="413" t="s">
        <v>8859</v>
      </c>
    </row>
    <row r="253" spans="1:5" ht="12.75">
      <c r="A253">
        <v>6138</v>
      </c>
      <c r="B253" t="s">
        <v>8860</v>
      </c>
      <c r="C253" t="s">
        <v>8369</v>
      </c>
      <c r="D253" t="s">
        <v>8373</v>
      </c>
      <c r="E253" s="413" t="s">
        <v>8861</v>
      </c>
    </row>
    <row r="254" spans="1:5" ht="12.75">
      <c r="A254">
        <v>38840</v>
      </c>
      <c r="B254" t="s">
        <v>8862</v>
      </c>
      <c r="C254" t="s">
        <v>8369</v>
      </c>
      <c r="D254" t="s">
        <v>8373</v>
      </c>
      <c r="E254" s="413" t="s">
        <v>8863</v>
      </c>
    </row>
    <row r="255" spans="1:5" ht="12.75">
      <c r="A255">
        <v>38841</v>
      </c>
      <c r="B255" t="s">
        <v>8864</v>
      </c>
      <c r="C255" t="s">
        <v>8369</v>
      </c>
      <c r="D255" t="s">
        <v>8373</v>
      </c>
      <c r="E255" s="413" t="s">
        <v>8412</v>
      </c>
    </row>
    <row r="256" spans="1:5" ht="12.75">
      <c r="A256">
        <v>38842</v>
      </c>
      <c r="B256" t="s">
        <v>8865</v>
      </c>
      <c r="C256" t="s">
        <v>8369</v>
      </c>
      <c r="D256" t="s">
        <v>8373</v>
      </c>
      <c r="E256" s="413" t="s">
        <v>8866</v>
      </c>
    </row>
    <row r="257" spans="1:5" ht="12.75">
      <c r="A257">
        <v>38843</v>
      </c>
      <c r="B257" t="s">
        <v>8867</v>
      </c>
      <c r="C257" t="s">
        <v>8369</v>
      </c>
      <c r="D257" t="s">
        <v>8373</v>
      </c>
      <c r="E257" s="413" t="s">
        <v>8738</v>
      </c>
    </row>
    <row r="258" spans="1:5" ht="12.75">
      <c r="A258">
        <v>43424</v>
      </c>
      <c r="B258" t="s">
        <v>8868</v>
      </c>
      <c r="C258" t="s">
        <v>8369</v>
      </c>
      <c r="D258" t="s">
        <v>8373</v>
      </c>
      <c r="E258" s="413" t="s">
        <v>8869</v>
      </c>
    </row>
    <row r="259" spans="1:5" ht="12.75">
      <c r="A259">
        <v>43426</v>
      </c>
      <c r="B259" t="s">
        <v>8870</v>
      </c>
      <c r="C259" t="s">
        <v>8369</v>
      </c>
      <c r="D259" t="s">
        <v>8373</v>
      </c>
      <c r="E259" s="413" t="s">
        <v>8871</v>
      </c>
    </row>
    <row r="260" spans="1:5" ht="12.75">
      <c r="A260">
        <v>12565</v>
      </c>
      <c r="B260" t="s">
        <v>8872</v>
      </c>
      <c r="C260" t="s">
        <v>8369</v>
      </c>
      <c r="D260" t="s">
        <v>8373</v>
      </c>
      <c r="E260" s="413" t="s">
        <v>8873</v>
      </c>
    </row>
    <row r="261" spans="1:5" ht="12.75">
      <c r="A261">
        <v>12567</v>
      </c>
      <c r="B261" t="s">
        <v>8874</v>
      </c>
      <c r="C261" t="s">
        <v>8369</v>
      </c>
      <c r="D261" t="s">
        <v>8373</v>
      </c>
      <c r="E261" s="413" t="s">
        <v>8875</v>
      </c>
    </row>
    <row r="262" spans="1:5" ht="12.75">
      <c r="A262">
        <v>12568</v>
      </c>
      <c r="B262" t="s">
        <v>8876</v>
      </c>
      <c r="C262" t="s">
        <v>8369</v>
      </c>
      <c r="D262" t="s">
        <v>8373</v>
      </c>
      <c r="E262" s="413" t="s">
        <v>8877</v>
      </c>
    </row>
    <row r="263" spans="1:5" ht="12.75">
      <c r="A263">
        <v>43441</v>
      </c>
      <c r="B263" t="s">
        <v>8878</v>
      </c>
      <c r="C263" t="s">
        <v>8369</v>
      </c>
      <c r="D263" t="s">
        <v>8373</v>
      </c>
      <c r="E263" s="413" t="s">
        <v>8879</v>
      </c>
    </row>
    <row r="264" spans="1:5" ht="12.75">
      <c r="A264">
        <v>43423</v>
      </c>
      <c r="B264" t="s">
        <v>8880</v>
      </c>
      <c r="C264" t="s">
        <v>8369</v>
      </c>
      <c r="D264" t="s">
        <v>8373</v>
      </c>
      <c r="E264" s="413" t="s">
        <v>8881</v>
      </c>
    </row>
    <row r="265" spans="1:5" ht="12.75">
      <c r="A265">
        <v>12532</v>
      </c>
      <c r="B265" t="s">
        <v>8882</v>
      </c>
      <c r="C265" t="s">
        <v>8369</v>
      </c>
      <c r="D265" t="s">
        <v>8373</v>
      </c>
      <c r="E265" s="413" t="s">
        <v>8883</v>
      </c>
    </row>
    <row r="266" spans="1:5" ht="12.75">
      <c r="A266">
        <v>43444</v>
      </c>
      <c r="B266" t="s">
        <v>8884</v>
      </c>
      <c r="C266" t="s">
        <v>8369</v>
      </c>
      <c r="D266" t="s">
        <v>8373</v>
      </c>
      <c r="E266" s="413" t="s">
        <v>8885</v>
      </c>
    </row>
    <row r="267" spans="1:5" ht="12.75">
      <c r="A267">
        <v>12551</v>
      </c>
      <c r="B267" t="s">
        <v>8886</v>
      </c>
      <c r="C267" t="s">
        <v>8369</v>
      </c>
      <c r="D267" t="s">
        <v>8373</v>
      </c>
      <c r="E267" s="413" t="s">
        <v>8887</v>
      </c>
    </row>
    <row r="268" spans="1:5" ht="12.75">
      <c r="A268">
        <v>43442</v>
      </c>
      <c r="B268" t="s">
        <v>8888</v>
      </c>
      <c r="C268" t="s">
        <v>8369</v>
      </c>
      <c r="D268" t="s">
        <v>8373</v>
      </c>
      <c r="E268" s="413" t="s">
        <v>8889</v>
      </c>
    </row>
    <row r="269" spans="1:5" ht="12.75">
      <c r="A269">
        <v>43443</v>
      </c>
      <c r="B269" t="s">
        <v>8890</v>
      </c>
      <c r="C269" t="s">
        <v>8369</v>
      </c>
      <c r="D269" t="s">
        <v>8373</v>
      </c>
      <c r="E269" s="413" t="s">
        <v>8891</v>
      </c>
    </row>
    <row r="270" spans="1:5" ht="12.75">
      <c r="A270">
        <v>12544</v>
      </c>
      <c r="B270" t="s">
        <v>8892</v>
      </c>
      <c r="C270" t="s">
        <v>8369</v>
      </c>
      <c r="D270" t="s">
        <v>8373</v>
      </c>
      <c r="E270" s="413" t="s">
        <v>8893</v>
      </c>
    </row>
    <row r="271" spans="1:5" ht="12.75">
      <c r="A271">
        <v>12547</v>
      </c>
      <c r="B271" t="s">
        <v>8894</v>
      </c>
      <c r="C271" t="s">
        <v>8369</v>
      </c>
      <c r="D271" t="s">
        <v>8373</v>
      </c>
      <c r="E271" s="413" t="s">
        <v>8895</v>
      </c>
    </row>
    <row r="272" spans="1:5" ht="12.75">
      <c r="A272">
        <v>43445</v>
      </c>
      <c r="B272" t="s">
        <v>8896</v>
      </c>
      <c r="C272" t="s">
        <v>8369</v>
      </c>
      <c r="D272" t="s">
        <v>8373</v>
      </c>
      <c r="E272" s="413" t="s">
        <v>8897</v>
      </c>
    </row>
    <row r="273" spans="1:5" ht="12.75">
      <c r="A273">
        <v>12563</v>
      </c>
      <c r="B273" t="s">
        <v>8898</v>
      </c>
      <c r="C273" t="s">
        <v>8369</v>
      </c>
      <c r="D273" t="s">
        <v>8373</v>
      </c>
      <c r="E273" s="413" t="s">
        <v>8899</v>
      </c>
    </row>
    <row r="274" spans="1:5" ht="12.75">
      <c r="A274">
        <v>43425</v>
      </c>
      <c r="B274" t="s">
        <v>8900</v>
      </c>
      <c r="C274" t="s">
        <v>8369</v>
      </c>
      <c r="D274" t="s">
        <v>8373</v>
      </c>
      <c r="E274" s="413" t="s">
        <v>8901</v>
      </c>
    </row>
    <row r="275" spans="1:5" ht="12.75">
      <c r="A275">
        <v>43446</v>
      </c>
      <c r="B275" t="s">
        <v>8902</v>
      </c>
      <c r="C275" t="s">
        <v>8369</v>
      </c>
      <c r="D275" t="s">
        <v>8373</v>
      </c>
      <c r="E275" s="413" t="s">
        <v>8903</v>
      </c>
    </row>
    <row r="276" spans="1:5" ht="12.75">
      <c r="A276">
        <v>43447</v>
      </c>
      <c r="B276" t="s">
        <v>8904</v>
      </c>
      <c r="C276" t="s">
        <v>8369</v>
      </c>
      <c r="D276" t="s">
        <v>8373</v>
      </c>
      <c r="E276" s="413" t="s">
        <v>8905</v>
      </c>
    </row>
    <row r="277" spans="1:5" ht="12.75">
      <c r="A277">
        <v>43448</v>
      </c>
      <c r="B277" t="s">
        <v>8906</v>
      </c>
      <c r="C277" t="s">
        <v>8369</v>
      </c>
      <c r="D277" t="s">
        <v>8373</v>
      </c>
      <c r="E277" s="413" t="s">
        <v>8907</v>
      </c>
    </row>
    <row r="278" spans="1:5" ht="12.75">
      <c r="A278">
        <v>13761</v>
      </c>
      <c r="B278" t="s">
        <v>8908</v>
      </c>
      <c r="C278" t="s">
        <v>8369</v>
      </c>
      <c r="D278" t="s">
        <v>8373</v>
      </c>
      <c r="E278" s="413" t="s">
        <v>8909</v>
      </c>
    </row>
    <row r="279" spans="1:5" ht="12.75">
      <c r="A279">
        <v>4814</v>
      </c>
      <c r="B279" t="s">
        <v>8910</v>
      </c>
      <c r="C279" t="s">
        <v>8369</v>
      </c>
      <c r="D279" t="s">
        <v>8373</v>
      </c>
      <c r="E279" s="413" t="s">
        <v>8911</v>
      </c>
    </row>
    <row r="280" spans="1:5" ht="12.75">
      <c r="A280">
        <v>44473</v>
      </c>
      <c r="B280" t="s">
        <v>8912</v>
      </c>
      <c r="C280" t="s">
        <v>8369</v>
      </c>
      <c r="D280" t="s">
        <v>8373</v>
      </c>
      <c r="E280" s="413" t="s">
        <v>8913</v>
      </c>
    </row>
    <row r="281" spans="1:5" ht="12.75">
      <c r="A281">
        <v>6122</v>
      </c>
      <c r="B281" t="s">
        <v>8914</v>
      </c>
      <c r="C281" t="s">
        <v>8711</v>
      </c>
      <c r="D281" t="s">
        <v>8373</v>
      </c>
      <c r="E281" s="413" t="s">
        <v>8915</v>
      </c>
    </row>
    <row r="282" spans="1:5" ht="12.75">
      <c r="A282">
        <v>40810</v>
      </c>
      <c r="B282" t="s">
        <v>8916</v>
      </c>
      <c r="C282" t="s">
        <v>8714</v>
      </c>
      <c r="D282" t="s">
        <v>8373</v>
      </c>
      <c r="E282" s="413" t="s">
        <v>8917</v>
      </c>
    </row>
    <row r="283" spans="1:5" ht="12.75">
      <c r="A283">
        <v>21100</v>
      </c>
      <c r="B283" t="s">
        <v>8918</v>
      </c>
      <c r="C283" t="s">
        <v>8369</v>
      </c>
      <c r="D283" t="s">
        <v>8373</v>
      </c>
      <c r="E283" s="413" t="s">
        <v>8919</v>
      </c>
    </row>
    <row r="284" spans="1:5" ht="12.75">
      <c r="A284">
        <v>11816</v>
      </c>
      <c r="B284" t="s">
        <v>8920</v>
      </c>
      <c r="C284" t="s">
        <v>8369</v>
      </c>
      <c r="D284" t="s">
        <v>8370</v>
      </c>
      <c r="E284" s="413" t="s">
        <v>8921</v>
      </c>
    </row>
    <row r="285" spans="1:5" ht="12.75">
      <c r="A285">
        <v>11814</v>
      </c>
      <c r="B285" t="s">
        <v>8922</v>
      </c>
      <c r="C285" t="s">
        <v>8369</v>
      </c>
      <c r="D285" t="s">
        <v>8373</v>
      </c>
      <c r="E285" s="413" t="s">
        <v>8923</v>
      </c>
    </row>
    <row r="286" spans="1:5" ht="12.75">
      <c r="A286">
        <v>14186</v>
      </c>
      <c r="B286" t="s">
        <v>8924</v>
      </c>
      <c r="C286" t="s">
        <v>8369</v>
      </c>
      <c r="D286" t="s">
        <v>8373</v>
      </c>
      <c r="E286" s="413" t="s">
        <v>8925</v>
      </c>
    </row>
    <row r="287" spans="1:5" ht="12.75">
      <c r="A287">
        <v>14185</v>
      </c>
      <c r="B287" t="s">
        <v>8926</v>
      </c>
      <c r="C287" t="s">
        <v>8369</v>
      </c>
      <c r="D287" t="s">
        <v>8373</v>
      </c>
      <c r="E287" s="413" t="s">
        <v>8927</v>
      </c>
    </row>
    <row r="288" spans="1:5" ht="12.75">
      <c r="A288">
        <v>11811</v>
      </c>
      <c r="B288" t="s">
        <v>8928</v>
      </c>
      <c r="C288" t="s">
        <v>8369</v>
      </c>
      <c r="D288" t="s">
        <v>8373</v>
      </c>
      <c r="E288" s="413" t="s">
        <v>8929</v>
      </c>
    </row>
    <row r="289" spans="1:5" ht="12.75">
      <c r="A289">
        <v>44498</v>
      </c>
      <c r="B289" t="s">
        <v>8930</v>
      </c>
      <c r="C289" t="s">
        <v>8369</v>
      </c>
      <c r="D289" t="s">
        <v>8373</v>
      </c>
      <c r="E289" s="413" t="s">
        <v>8931</v>
      </c>
    </row>
    <row r="290" spans="1:5" ht="12.75">
      <c r="A290">
        <v>34469</v>
      </c>
      <c r="B290" t="s">
        <v>8932</v>
      </c>
      <c r="C290" t="s">
        <v>8369</v>
      </c>
      <c r="D290" t="s">
        <v>8373</v>
      </c>
      <c r="E290" s="413" t="s">
        <v>8933</v>
      </c>
    </row>
    <row r="291" spans="1:5" ht="12.75">
      <c r="A291">
        <v>34476</v>
      </c>
      <c r="B291" t="s">
        <v>8934</v>
      </c>
      <c r="C291" t="s">
        <v>8369</v>
      </c>
      <c r="D291" t="s">
        <v>8373</v>
      </c>
      <c r="E291" s="413" t="s">
        <v>8935</v>
      </c>
    </row>
    <row r="292" spans="1:5" ht="12.75">
      <c r="A292">
        <v>34477</v>
      </c>
      <c r="B292" t="s">
        <v>8936</v>
      </c>
      <c r="C292" t="s">
        <v>8369</v>
      </c>
      <c r="D292" t="s">
        <v>8373</v>
      </c>
      <c r="E292" s="413" t="s">
        <v>8937</v>
      </c>
    </row>
    <row r="293" spans="1:5" ht="12.75">
      <c r="A293">
        <v>34482</v>
      </c>
      <c r="B293" t="s">
        <v>8938</v>
      </c>
      <c r="C293" t="s">
        <v>8369</v>
      </c>
      <c r="D293" t="s">
        <v>8373</v>
      </c>
      <c r="E293" s="413" t="s">
        <v>8939</v>
      </c>
    </row>
    <row r="294" spans="1:5" ht="12.75">
      <c r="A294">
        <v>34472</v>
      </c>
      <c r="B294" t="s">
        <v>8940</v>
      </c>
      <c r="C294" t="s">
        <v>8369</v>
      </c>
      <c r="D294" t="s">
        <v>8370</v>
      </c>
      <c r="E294" s="413" t="s">
        <v>8941</v>
      </c>
    </row>
    <row r="295" spans="1:5" ht="12.75">
      <c r="A295">
        <v>42425</v>
      </c>
      <c r="B295" t="s">
        <v>8942</v>
      </c>
      <c r="C295" t="s">
        <v>8369</v>
      </c>
      <c r="D295" t="s">
        <v>8373</v>
      </c>
      <c r="E295" s="413" t="s">
        <v>8943</v>
      </c>
    </row>
    <row r="296" spans="1:5" ht="12.75">
      <c r="A296">
        <v>42422</v>
      </c>
      <c r="B296" t="s">
        <v>8944</v>
      </c>
      <c r="C296" t="s">
        <v>8369</v>
      </c>
      <c r="D296" t="s">
        <v>8370</v>
      </c>
      <c r="E296" s="413" t="s">
        <v>8945</v>
      </c>
    </row>
    <row r="297" spans="1:5" ht="12.75">
      <c r="A297">
        <v>43184</v>
      </c>
      <c r="B297" t="s">
        <v>8946</v>
      </c>
      <c r="C297" t="s">
        <v>8369</v>
      </c>
      <c r="D297" t="s">
        <v>8373</v>
      </c>
      <c r="E297" s="413" t="s">
        <v>8947</v>
      </c>
    </row>
    <row r="298" spans="1:5" ht="12.75">
      <c r="A298">
        <v>42424</v>
      </c>
      <c r="B298" t="s">
        <v>8948</v>
      </c>
      <c r="C298" t="s">
        <v>8369</v>
      </c>
      <c r="D298" t="s">
        <v>8373</v>
      </c>
      <c r="E298" s="413" t="s">
        <v>8949</v>
      </c>
    </row>
    <row r="299" spans="1:5" ht="12.75">
      <c r="A299">
        <v>42421</v>
      </c>
      <c r="B299" t="s">
        <v>8950</v>
      </c>
      <c r="C299" t="s">
        <v>8369</v>
      </c>
      <c r="D299" t="s">
        <v>8373</v>
      </c>
      <c r="E299" s="413" t="s">
        <v>8951</v>
      </c>
    </row>
    <row r="300" spans="1:5" ht="12.75">
      <c r="A300">
        <v>42416</v>
      </c>
      <c r="B300" t="s">
        <v>8952</v>
      </c>
      <c r="C300" t="s">
        <v>8369</v>
      </c>
      <c r="D300" t="s">
        <v>8373</v>
      </c>
      <c r="E300" s="413" t="s">
        <v>8953</v>
      </c>
    </row>
    <row r="301" spans="1:5" ht="12.75">
      <c r="A301">
        <v>42417</v>
      </c>
      <c r="B301" t="s">
        <v>8954</v>
      </c>
      <c r="C301" t="s">
        <v>8369</v>
      </c>
      <c r="D301" t="s">
        <v>8373</v>
      </c>
      <c r="E301" s="413" t="s">
        <v>8955</v>
      </c>
    </row>
    <row r="302" spans="1:5" ht="12.75">
      <c r="A302">
        <v>42419</v>
      </c>
      <c r="B302" t="s">
        <v>8956</v>
      </c>
      <c r="C302" t="s">
        <v>8369</v>
      </c>
      <c r="D302" t="s">
        <v>8373</v>
      </c>
      <c r="E302" s="413" t="s">
        <v>8957</v>
      </c>
    </row>
    <row r="303" spans="1:5" ht="12.75">
      <c r="A303">
        <v>42420</v>
      </c>
      <c r="B303" t="s">
        <v>8958</v>
      </c>
      <c r="C303" t="s">
        <v>8369</v>
      </c>
      <c r="D303" t="s">
        <v>8373</v>
      </c>
      <c r="E303" s="413" t="s">
        <v>8959</v>
      </c>
    </row>
    <row r="304" spans="1:5" ht="12.75">
      <c r="A304">
        <v>43195</v>
      </c>
      <c r="B304" t="s">
        <v>8960</v>
      </c>
      <c r="C304" t="s">
        <v>8369</v>
      </c>
      <c r="D304" t="s">
        <v>8373</v>
      </c>
      <c r="E304" s="413" t="s">
        <v>8961</v>
      </c>
    </row>
    <row r="305" spans="1:5" ht="12.75">
      <c r="A305">
        <v>43196</v>
      </c>
      <c r="B305" t="s">
        <v>8962</v>
      </c>
      <c r="C305" t="s">
        <v>8369</v>
      </c>
      <c r="D305" t="s">
        <v>8373</v>
      </c>
      <c r="E305" s="413" t="s">
        <v>8963</v>
      </c>
    </row>
    <row r="306" spans="1:5" ht="12.75">
      <c r="A306">
        <v>43198</v>
      </c>
      <c r="B306" t="s">
        <v>8964</v>
      </c>
      <c r="C306" t="s">
        <v>8369</v>
      </c>
      <c r="D306" t="s">
        <v>8373</v>
      </c>
      <c r="E306" s="413" t="s">
        <v>8965</v>
      </c>
    </row>
    <row r="307" spans="1:5" ht="12.75">
      <c r="A307">
        <v>43199</v>
      </c>
      <c r="B307" t="s">
        <v>8966</v>
      </c>
      <c r="C307" t="s">
        <v>8369</v>
      </c>
      <c r="D307" t="s">
        <v>8373</v>
      </c>
      <c r="E307" s="413" t="s">
        <v>8967</v>
      </c>
    </row>
    <row r="308" spans="1:5" ht="12.75">
      <c r="A308">
        <v>43200</v>
      </c>
      <c r="B308" t="s">
        <v>8968</v>
      </c>
      <c r="C308" t="s">
        <v>8369</v>
      </c>
      <c r="D308" t="s">
        <v>8373</v>
      </c>
      <c r="E308" s="413" t="s">
        <v>8969</v>
      </c>
    </row>
    <row r="309" spans="1:5" ht="12.75">
      <c r="A309">
        <v>39556</v>
      </c>
      <c r="B309" t="s">
        <v>8970</v>
      </c>
      <c r="C309" t="s">
        <v>8369</v>
      </c>
      <c r="D309" t="s">
        <v>8373</v>
      </c>
      <c r="E309" s="413" t="s">
        <v>8971</v>
      </c>
    </row>
    <row r="310" spans="1:5" ht="12.75">
      <c r="A310">
        <v>39557</v>
      </c>
      <c r="B310" t="s">
        <v>8972</v>
      </c>
      <c r="C310" t="s">
        <v>8369</v>
      </c>
      <c r="D310" t="s">
        <v>8373</v>
      </c>
      <c r="E310" s="413" t="s">
        <v>8973</v>
      </c>
    </row>
    <row r="311" spans="1:5" ht="12.75">
      <c r="A311">
        <v>39559</v>
      </c>
      <c r="B311" t="s">
        <v>8974</v>
      </c>
      <c r="C311" t="s">
        <v>8369</v>
      </c>
      <c r="D311" t="s">
        <v>8373</v>
      </c>
      <c r="E311" s="413" t="s">
        <v>8975</v>
      </c>
    </row>
    <row r="312" spans="1:5" ht="12.75">
      <c r="A312">
        <v>39560</v>
      </c>
      <c r="B312" t="s">
        <v>8976</v>
      </c>
      <c r="C312" t="s">
        <v>8369</v>
      </c>
      <c r="D312" t="s">
        <v>8373</v>
      </c>
      <c r="E312" s="413" t="s">
        <v>8977</v>
      </c>
    </row>
    <row r="313" spans="1:5" ht="12.75">
      <c r="A313">
        <v>39561</v>
      </c>
      <c r="B313" t="s">
        <v>8978</v>
      </c>
      <c r="C313" t="s">
        <v>8369</v>
      </c>
      <c r="D313" t="s">
        <v>8373</v>
      </c>
      <c r="E313" s="413" t="s">
        <v>8979</v>
      </c>
    </row>
    <row r="314" spans="1:5" ht="12.75">
      <c r="A314">
        <v>43190</v>
      </c>
      <c r="B314" t="s">
        <v>8980</v>
      </c>
      <c r="C314" t="s">
        <v>8369</v>
      </c>
      <c r="D314" t="s">
        <v>8373</v>
      </c>
      <c r="E314" s="413" t="s">
        <v>8981</v>
      </c>
    </row>
    <row r="315" spans="1:5" ht="12.75">
      <c r="A315">
        <v>39555</v>
      </c>
      <c r="B315" t="s">
        <v>8982</v>
      </c>
      <c r="C315" t="s">
        <v>8369</v>
      </c>
      <c r="D315" t="s">
        <v>8373</v>
      </c>
      <c r="E315" s="413" t="s">
        <v>8983</v>
      </c>
    </row>
    <row r="316" spans="1:5" ht="12.75">
      <c r="A316">
        <v>43191</v>
      </c>
      <c r="B316" t="s">
        <v>8984</v>
      </c>
      <c r="C316" t="s">
        <v>8369</v>
      </c>
      <c r="D316" t="s">
        <v>8373</v>
      </c>
      <c r="E316" s="413" t="s">
        <v>8985</v>
      </c>
    </row>
    <row r="317" spans="1:5" ht="12.75">
      <c r="A317">
        <v>39548</v>
      </c>
      <c r="B317" t="s">
        <v>8986</v>
      </c>
      <c r="C317" t="s">
        <v>8369</v>
      </c>
      <c r="D317" t="s">
        <v>8373</v>
      </c>
      <c r="E317" s="413" t="s">
        <v>8987</v>
      </c>
    </row>
    <row r="318" spans="1:5" ht="12.75">
      <c r="A318">
        <v>43192</v>
      </c>
      <c r="B318" t="s">
        <v>8988</v>
      </c>
      <c r="C318" t="s">
        <v>8369</v>
      </c>
      <c r="D318" t="s">
        <v>8373</v>
      </c>
      <c r="E318" s="413" t="s">
        <v>8989</v>
      </c>
    </row>
    <row r="319" spans="1:5" ht="12.75">
      <c r="A319">
        <v>39554</v>
      </c>
      <c r="B319" t="s">
        <v>8990</v>
      </c>
      <c r="C319" t="s">
        <v>8369</v>
      </c>
      <c r="D319" t="s">
        <v>8373</v>
      </c>
      <c r="E319" s="413" t="s">
        <v>8991</v>
      </c>
    </row>
    <row r="320" spans="1:5" ht="12.75">
      <c r="A320">
        <v>43194</v>
      </c>
      <c r="B320" t="s">
        <v>8992</v>
      </c>
      <c r="C320" t="s">
        <v>8369</v>
      </c>
      <c r="D320" t="s">
        <v>8373</v>
      </c>
      <c r="E320" s="413" t="s">
        <v>8993</v>
      </c>
    </row>
    <row r="321" spans="1:5" ht="12.75">
      <c r="A321">
        <v>39551</v>
      </c>
      <c r="B321" t="s">
        <v>8994</v>
      </c>
      <c r="C321" t="s">
        <v>8369</v>
      </c>
      <c r="D321" t="s">
        <v>8373</v>
      </c>
      <c r="E321" s="413" t="s">
        <v>8995</v>
      </c>
    </row>
    <row r="322" spans="1:5" ht="12.75">
      <c r="A322">
        <v>43185</v>
      </c>
      <c r="B322" t="s">
        <v>8996</v>
      </c>
      <c r="C322" t="s">
        <v>8369</v>
      </c>
      <c r="D322" t="s">
        <v>8373</v>
      </c>
      <c r="E322" s="413" t="s">
        <v>8997</v>
      </c>
    </row>
    <row r="323" spans="1:5" ht="12.75">
      <c r="A323">
        <v>43186</v>
      </c>
      <c r="B323" t="s">
        <v>8998</v>
      </c>
      <c r="C323" t="s">
        <v>8369</v>
      </c>
      <c r="D323" t="s">
        <v>8373</v>
      </c>
      <c r="E323" s="413" t="s">
        <v>8999</v>
      </c>
    </row>
    <row r="324" spans="1:5" ht="12.75">
      <c r="A324">
        <v>43187</v>
      </c>
      <c r="B324" t="s">
        <v>9000</v>
      </c>
      <c r="C324" t="s">
        <v>8369</v>
      </c>
      <c r="D324" t="s">
        <v>8373</v>
      </c>
      <c r="E324" s="413" t="s">
        <v>9001</v>
      </c>
    </row>
    <row r="325" spans="1:5" ht="12.75">
      <c r="A325">
        <v>43188</v>
      </c>
      <c r="B325" t="s">
        <v>9002</v>
      </c>
      <c r="C325" t="s">
        <v>8369</v>
      </c>
      <c r="D325" t="s">
        <v>8373</v>
      </c>
      <c r="E325" s="413" t="s">
        <v>9003</v>
      </c>
    </row>
    <row r="326" spans="1:5" ht="12.75">
      <c r="A326">
        <v>43189</v>
      </c>
      <c r="B326" t="s">
        <v>9004</v>
      </c>
      <c r="C326" t="s">
        <v>8369</v>
      </c>
      <c r="D326" t="s">
        <v>8373</v>
      </c>
      <c r="E326" s="413" t="s">
        <v>9005</v>
      </c>
    </row>
    <row r="327" spans="1:5" ht="12.75">
      <c r="A327">
        <v>39580</v>
      </c>
      <c r="B327" t="s">
        <v>9006</v>
      </c>
      <c r="C327" t="s">
        <v>8369</v>
      </c>
      <c r="D327" t="s">
        <v>8373</v>
      </c>
      <c r="E327" s="413" t="s">
        <v>9007</v>
      </c>
    </row>
    <row r="328" spans="1:5" ht="12.75">
      <c r="A328">
        <v>39577</v>
      </c>
      <c r="B328" t="s">
        <v>9008</v>
      </c>
      <c r="C328" t="s">
        <v>8369</v>
      </c>
      <c r="D328" t="s">
        <v>8373</v>
      </c>
      <c r="E328" s="413" t="s">
        <v>9009</v>
      </c>
    </row>
    <row r="329" spans="1:5" ht="12.75">
      <c r="A329">
        <v>39578</v>
      </c>
      <c r="B329" t="s">
        <v>9010</v>
      </c>
      <c r="C329" t="s">
        <v>8369</v>
      </c>
      <c r="D329" t="s">
        <v>8373</v>
      </c>
      <c r="E329" s="413" t="s">
        <v>9011</v>
      </c>
    </row>
    <row r="330" spans="1:5" ht="12.75">
      <c r="A330">
        <v>39579</v>
      </c>
      <c r="B330" t="s">
        <v>9012</v>
      </c>
      <c r="C330" t="s">
        <v>8369</v>
      </c>
      <c r="D330" t="s">
        <v>8373</v>
      </c>
      <c r="E330" s="413" t="s">
        <v>9013</v>
      </c>
    </row>
    <row r="331" spans="1:5" ht="12.75">
      <c r="A331">
        <v>39826</v>
      </c>
      <c r="B331" t="s">
        <v>9014</v>
      </c>
      <c r="C331" t="s">
        <v>8369</v>
      </c>
      <c r="D331" t="s">
        <v>8373</v>
      </c>
      <c r="E331" s="413" t="s">
        <v>9015</v>
      </c>
    </row>
    <row r="332" spans="1:5" ht="12.75">
      <c r="A332">
        <v>10700</v>
      </c>
      <c r="B332" t="s">
        <v>9016</v>
      </c>
      <c r="C332" t="s">
        <v>8369</v>
      </c>
      <c r="D332" t="s">
        <v>8373</v>
      </c>
      <c r="E332" s="413" t="s">
        <v>9017</v>
      </c>
    </row>
    <row r="333" spans="1:5" ht="12.75">
      <c r="A333">
        <v>346</v>
      </c>
      <c r="B333" t="s">
        <v>9018</v>
      </c>
      <c r="C333" t="s">
        <v>8488</v>
      </c>
      <c r="D333" t="s">
        <v>8373</v>
      </c>
      <c r="E333" s="413" t="s">
        <v>9019</v>
      </c>
    </row>
    <row r="334" spans="1:5" ht="12.75">
      <c r="A334">
        <v>3312</v>
      </c>
      <c r="B334" t="s">
        <v>9020</v>
      </c>
      <c r="C334" t="s">
        <v>8488</v>
      </c>
      <c r="D334" t="s">
        <v>8373</v>
      </c>
      <c r="E334" s="413" t="s">
        <v>9021</v>
      </c>
    </row>
    <row r="335" spans="1:5" ht="12.75">
      <c r="A335">
        <v>339</v>
      </c>
      <c r="B335" t="s">
        <v>9022</v>
      </c>
      <c r="C335" t="s">
        <v>8389</v>
      </c>
      <c r="D335" t="s">
        <v>8373</v>
      </c>
      <c r="E335" s="413" t="s">
        <v>9023</v>
      </c>
    </row>
    <row r="336" spans="1:5" ht="12.75">
      <c r="A336">
        <v>340</v>
      </c>
      <c r="B336" t="s">
        <v>9024</v>
      </c>
      <c r="C336" t="s">
        <v>8389</v>
      </c>
      <c r="D336" t="s">
        <v>8373</v>
      </c>
      <c r="E336" s="413" t="s">
        <v>9025</v>
      </c>
    </row>
    <row r="337" spans="1:5" ht="12.75">
      <c r="A337">
        <v>43130</v>
      </c>
      <c r="B337" t="s">
        <v>9026</v>
      </c>
      <c r="C337" t="s">
        <v>8488</v>
      </c>
      <c r="D337" t="s">
        <v>8370</v>
      </c>
      <c r="E337" s="413" t="s">
        <v>9027</v>
      </c>
    </row>
    <row r="338" spans="1:5" ht="12.75">
      <c r="A338">
        <v>344</v>
      </c>
      <c r="B338" t="s">
        <v>9028</v>
      </c>
      <c r="C338" t="s">
        <v>8488</v>
      </c>
      <c r="D338" t="s">
        <v>8373</v>
      </c>
      <c r="E338" s="413" t="s">
        <v>9029</v>
      </c>
    </row>
    <row r="339" spans="1:5" ht="12.75">
      <c r="A339">
        <v>345</v>
      </c>
      <c r="B339" t="s">
        <v>9030</v>
      </c>
      <c r="C339" t="s">
        <v>8488</v>
      </c>
      <c r="D339" t="s">
        <v>8373</v>
      </c>
      <c r="E339" s="413" t="s">
        <v>9031</v>
      </c>
    </row>
    <row r="340" spans="1:5" ht="12.75">
      <c r="A340">
        <v>43131</v>
      </c>
      <c r="B340" t="s">
        <v>9032</v>
      </c>
      <c r="C340" t="s">
        <v>8488</v>
      </c>
      <c r="D340" t="s">
        <v>8373</v>
      </c>
      <c r="E340" s="413" t="s">
        <v>9033</v>
      </c>
    </row>
    <row r="341" spans="1:5" ht="12.75">
      <c r="A341">
        <v>3313</v>
      </c>
      <c r="B341" t="s">
        <v>9034</v>
      </c>
      <c r="C341" t="s">
        <v>8488</v>
      </c>
      <c r="D341" t="s">
        <v>8373</v>
      </c>
      <c r="E341" s="413" t="s">
        <v>9035</v>
      </c>
    </row>
    <row r="342" spans="1:5" ht="12.75">
      <c r="A342">
        <v>43132</v>
      </c>
      <c r="B342" t="s">
        <v>9036</v>
      </c>
      <c r="C342" t="s">
        <v>8488</v>
      </c>
      <c r="D342" t="s">
        <v>8373</v>
      </c>
      <c r="E342" s="413" t="s">
        <v>9027</v>
      </c>
    </row>
    <row r="343" spans="1:5" ht="12.75">
      <c r="A343">
        <v>366</v>
      </c>
      <c r="B343" t="s">
        <v>9037</v>
      </c>
      <c r="C343" t="s">
        <v>8708</v>
      </c>
      <c r="D343" t="s">
        <v>8370</v>
      </c>
      <c r="E343" s="413" t="s">
        <v>9038</v>
      </c>
    </row>
    <row r="344" spans="1:5" ht="12.75">
      <c r="A344">
        <v>367</v>
      </c>
      <c r="B344" t="s">
        <v>9039</v>
      </c>
      <c r="C344" t="s">
        <v>8708</v>
      </c>
      <c r="D344" t="s">
        <v>8373</v>
      </c>
      <c r="E344" s="413" t="s">
        <v>9040</v>
      </c>
    </row>
    <row r="345" spans="1:5" ht="12.75">
      <c r="A345">
        <v>370</v>
      </c>
      <c r="B345" t="s">
        <v>9041</v>
      </c>
      <c r="C345" t="s">
        <v>8708</v>
      </c>
      <c r="D345" t="s">
        <v>8373</v>
      </c>
      <c r="E345" s="413" t="s">
        <v>9038</v>
      </c>
    </row>
    <row r="346" spans="1:5" ht="12.75">
      <c r="A346">
        <v>368</v>
      </c>
      <c r="B346" t="s">
        <v>9042</v>
      </c>
      <c r="C346" t="s">
        <v>8708</v>
      </c>
      <c r="D346" t="s">
        <v>8373</v>
      </c>
      <c r="E346" s="413" t="s">
        <v>9043</v>
      </c>
    </row>
    <row r="347" spans="1:5" ht="12.75">
      <c r="A347">
        <v>11075</v>
      </c>
      <c r="B347" t="s">
        <v>9044</v>
      </c>
      <c r="C347" t="s">
        <v>8708</v>
      </c>
      <c r="D347" t="s">
        <v>8373</v>
      </c>
      <c r="E347" s="413" t="s">
        <v>9045</v>
      </c>
    </row>
    <row r="348" spans="1:5" ht="12.75">
      <c r="A348">
        <v>1381</v>
      </c>
      <c r="B348" t="s">
        <v>9046</v>
      </c>
      <c r="C348" t="s">
        <v>8488</v>
      </c>
      <c r="D348" t="s">
        <v>8370</v>
      </c>
      <c r="E348" s="413" t="s">
        <v>9047</v>
      </c>
    </row>
    <row r="349" spans="1:5" ht="12.75">
      <c r="A349">
        <v>34353</v>
      </c>
      <c r="B349" t="s">
        <v>9048</v>
      </c>
      <c r="C349" t="s">
        <v>8488</v>
      </c>
      <c r="D349" t="s">
        <v>8373</v>
      </c>
      <c r="E349" s="413" t="s">
        <v>9049</v>
      </c>
    </row>
    <row r="350" spans="1:5" ht="12.75">
      <c r="A350">
        <v>37595</v>
      </c>
      <c r="B350" t="s">
        <v>9050</v>
      </c>
      <c r="C350" t="s">
        <v>8488</v>
      </c>
      <c r="D350" t="s">
        <v>8373</v>
      </c>
      <c r="E350" s="413" t="s">
        <v>9051</v>
      </c>
    </row>
    <row r="351" spans="1:5" ht="12.75">
      <c r="A351">
        <v>37596</v>
      </c>
      <c r="B351" t="s">
        <v>9052</v>
      </c>
      <c r="C351" t="s">
        <v>8488</v>
      </c>
      <c r="D351" t="s">
        <v>8373</v>
      </c>
      <c r="E351" s="413" t="s">
        <v>9053</v>
      </c>
    </row>
    <row r="352" spans="1:5" ht="12.75">
      <c r="A352">
        <v>371</v>
      </c>
      <c r="B352" t="s">
        <v>9054</v>
      </c>
      <c r="C352" t="s">
        <v>8488</v>
      </c>
      <c r="D352" t="s">
        <v>8373</v>
      </c>
      <c r="E352" s="413" t="s">
        <v>9055</v>
      </c>
    </row>
    <row r="353" spans="1:5" ht="12.75">
      <c r="A353">
        <v>37553</v>
      </c>
      <c r="B353" t="s">
        <v>9056</v>
      </c>
      <c r="C353" t="s">
        <v>8488</v>
      </c>
      <c r="D353" t="s">
        <v>8373</v>
      </c>
      <c r="E353" s="413" t="s">
        <v>9057</v>
      </c>
    </row>
    <row r="354" spans="1:5" ht="12.75">
      <c r="A354">
        <v>37552</v>
      </c>
      <c r="B354" t="s">
        <v>9058</v>
      </c>
      <c r="C354" t="s">
        <v>8488</v>
      </c>
      <c r="D354" t="s">
        <v>8373</v>
      </c>
      <c r="E354" s="413" t="s">
        <v>9059</v>
      </c>
    </row>
    <row r="355" spans="1:5" ht="12.75">
      <c r="A355">
        <v>36880</v>
      </c>
      <c r="B355" t="s">
        <v>9060</v>
      </c>
      <c r="C355" t="s">
        <v>8488</v>
      </c>
      <c r="D355" t="s">
        <v>8373</v>
      </c>
      <c r="E355" s="413" t="s">
        <v>9061</v>
      </c>
    </row>
    <row r="356" spans="1:5" ht="12.75">
      <c r="A356">
        <v>34355</v>
      </c>
      <c r="B356" t="s">
        <v>9062</v>
      </c>
      <c r="C356" t="s">
        <v>8488</v>
      </c>
      <c r="D356" t="s">
        <v>8373</v>
      </c>
      <c r="E356" s="413" t="s">
        <v>9063</v>
      </c>
    </row>
    <row r="357" spans="1:5" ht="12.75">
      <c r="A357">
        <v>130</v>
      </c>
      <c r="B357" t="s">
        <v>9064</v>
      </c>
      <c r="C357" t="s">
        <v>8488</v>
      </c>
      <c r="D357" t="s">
        <v>8373</v>
      </c>
      <c r="E357" s="413" t="s">
        <v>8811</v>
      </c>
    </row>
    <row r="358" spans="1:5" ht="12.75">
      <c r="A358">
        <v>135</v>
      </c>
      <c r="B358" t="s">
        <v>9065</v>
      </c>
      <c r="C358" t="s">
        <v>8488</v>
      </c>
      <c r="D358" t="s">
        <v>8373</v>
      </c>
      <c r="E358" s="413" t="s">
        <v>8821</v>
      </c>
    </row>
    <row r="359" spans="1:5" ht="12.75">
      <c r="A359">
        <v>36886</v>
      </c>
      <c r="B359" t="s">
        <v>9066</v>
      </c>
      <c r="C359" t="s">
        <v>8488</v>
      </c>
      <c r="D359" t="s">
        <v>8373</v>
      </c>
      <c r="E359" s="413" t="s">
        <v>9067</v>
      </c>
    </row>
    <row r="360" spans="1:5" ht="12.75">
      <c r="A360">
        <v>38546</v>
      </c>
      <c r="B360" t="s">
        <v>9068</v>
      </c>
      <c r="C360" t="s">
        <v>8708</v>
      </c>
      <c r="D360" t="s">
        <v>8373</v>
      </c>
      <c r="E360" s="413" t="s">
        <v>9069</v>
      </c>
    </row>
    <row r="361" spans="1:5" ht="12.75">
      <c r="A361">
        <v>34549</v>
      </c>
      <c r="B361" t="s">
        <v>9070</v>
      </c>
      <c r="C361" t="s">
        <v>8708</v>
      </c>
      <c r="D361" t="s">
        <v>8373</v>
      </c>
      <c r="E361" s="413" t="s">
        <v>9071</v>
      </c>
    </row>
    <row r="362" spans="1:5" ht="12.75">
      <c r="A362">
        <v>6081</v>
      </c>
      <c r="B362" t="s">
        <v>9072</v>
      </c>
      <c r="C362" t="s">
        <v>8708</v>
      </c>
      <c r="D362" t="s">
        <v>8373</v>
      </c>
      <c r="E362" s="413" t="s">
        <v>9073</v>
      </c>
    </row>
    <row r="363" spans="1:5" ht="12.75">
      <c r="A363">
        <v>6077</v>
      </c>
      <c r="B363" t="s">
        <v>9074</v>
      </c>
      <c r="C363" t="s">
        <v>8708</v>
      </c>
      <c r="D363" t="s">
        <v>8373</v>
      </c>
      <c r="E363" s="413" t="s">
        <v>9075</v>
      </c>
    </row>
    <row r="364" spans="1:5" ht="12.75">
      <c r="A364">
        <v>6079</v>
      </c>
      <c r="B364" t="s">
        <v>9076</v>
      </c>
      <c r="C364" t="s">
        <v>8708</v>
      </c>
      <c r="D364" t="s">
        <v>8373</v>
      </c>
      <c r="E364" s="413" t="s">
        <v>9075</v>
      </c>
    </row>
    <row r="365" spans="1:5" ht="12.75">
      <c r="A365">
        <v>1091</v>
      </c>
      <c r="B365" t="s">
        <v>9077</v>
      </c>
      <c r="C365" t="s">
        <v>8369</v>
      </c>
      <c r="D365" t="s">
        <v>8373</v>
      </c>
      <c r="E365" s="413" t="s">
        <v>9078</v>
      </c>
    </row>
    <row r="366" spans="1:5" ht="12.75">
      <c r="A366">
        <v>1094</v>
      </c>
      <c r="B366" t="s">
        <v>9079</v>
      </c>
      <c r="C366" t="s">
        <v>8369</v>
      </c>
      <c r="D366" t="s">
        <v>8373</v>
      </c>
      <c r="E366" s="413" t="s">
        <v>9080</v>
      </c>
    </row>
    <row r="367" spans="1:5" ht="12.75">
      <c r="A367">
        <v>1095</v>
      </c>
      <c r="B367" t="s">
        <v>9081</v>
      </c>
      <c r="C367" t="s">
        <v>8369</v>
      </c>
      <c r="D367" t="s">
        <v>8373</v>
      </c>
      <c r="E367" s="413" t="s">
        <v>9082</v>
      </c>
    </row>
    <row r="368" spans="1:5" ht="12.75">
      <c r="A368">
        <v>1092</v>
      </c>
      <c r="B368" t="s">
        <v>9083</v>
      </c>
      <c r="C368" t="s">
        <v>8369</v>
      </c>
      <c r="D368" t="s">
        <v>8370</v>
      </c>
      <c r="E368" s="413" t="s">
        <v>9084</v>
      </c>
    </row>
    <row r="369" spans="1:5" ht="12.75">
      <c r="A369">
        <v>1093</v>
      </c>
      <c r="B369" t="s">
        <v>9085</v>
      </c>
      <c r="C369" t="s">
        <v>8369</v>
      </c>
      <c r="D369" t="s">
        <v>8373</v>
      </c>
      <c r="E369" s="413" t="s">
        <v>9086</v>
      </c>
    </row>
    <row r="370" spans="1:5" ht="12.75">
      <c r="A370">
        <v>1090</v>
      </c>
      <c r="B370" t="s">
        <v>9087</v>
      </c>
      <c r="C370" t="s">
        <v>8369</v>
      </c>
      <c r="D370" t="s">
        <v>8373</v>
      </c>
      <c r="E370" s="413" t="s">
        <v>9088</v>
      </c>
    </row>
    <row r="371" spans="1:5" ht="12.75">
      <c r="A371">
        <v>1096</v>
      </c>
      <c r="B371" t="s">
        <v>9089</v>
      </c>
      <c r="C371" t="s">
        <v>8369</v>
      </c>
      <c r="D371" t="s">
        <v>8373</v>
      </c>
      <c r="E371" s="413" t="s">
        <v>9090</v>
      </c>
    </row>
    <row r="372" spans="1:5" ht="12.75">
      <c r="A372">
        <v>1097</v>
      </c>
      <c r="B372" t="s">
        <v>9091</v>
      </c>
      <c r="C372" t="s">
        <v>8369</v>
      </c>
      <c r="D372" t="s">
        <v>8373</v>
      </c>
      <c r="E372" s="413" t="s">
        <v>9092</v>
      </c>
    </row>
    <row r="373" spans="1:5" ht="12.75">
      <c r="A373">
        <v>378</v>
      </c>
      <c r="B373" t="s">
        <v>9093</v>
      </c>
      <c r="C373" t="s">
        <v>8711</v>
      </c>
      <c r="D373" t="s">
        <v>8373</v>
      </c>
      <c r="E373" s="413" t="s">
        <v>9094</v>
      </c>
    </row>
    <row r="374" spans="1:5" ht="12.75">
      <c r="A374">
        <v>40911</v>
      </c>
      <c r="B374" t="s">
        <v>9095</v>
      </c>
      <c r="C374" t="s">
        <v>8714</v>
      </c>
      <c r="D374" t="s">
        <v>8373</v>
      </c>
      <c r="E374" s="413" t="s">
        <v>9096</v>
      </c>
    </row>
    <row r="375" spans="1:5" ht="12.75">
      <c r="A375">
        <v>33939</v>
      </c>
      <c r="B375" t="s">
        <v>9097</v>
      </c>
      <c r="C375" t="s">
        <v>8711</v>
      </c>
      <c r="D375" t="s">
        <v>8373</v>
      </c>
      <c r="E375" s="413" t="s">
        <v>9098</v>
      </c>
    </row>
    <row r="376" spans="1:5" ht="12.75">
      <c r="A376">
        <v>40815</v>
      </c>
      <c r="B376" t="s">
        <v>9099</v>
      </c>
      <c r="C376" t="s">
        <v>8714</v>
      </c>
      <c r="D376" t="s">
        <v>8373</v>
      </c>
      <c r="E376" s="413" t="s">
        <v>9100</v>
      </c>
    </row>
    <row r="377" spans="1:5" ht="12.75">
      <c r="A377">
        <v>34760</v>
      </c>
      <c r="B377" t="s">
        <v>9101</v>
      </c>
      <c r="C377" t="s">
        <v>8711</v>
      </c>
      <c r="D377" t="s">
        <v>8373</v>
      </c>
      <c r="E377" s="413" t="s">
        <v>9102</v>
      </c>
    </row>
    <row r="378" spans="1:5" ht="12.75">
      <c r="A378">
        <v>40935</v>
      </c>
      <c r="B378" t="s">
        <v>9103</v>
      </c>
      <c r="C378" t="s">
        <v>8714</v>
      </c>
      <c r="D378" t="s">
        <v>8373</v>
      </c>
      <c r="E378" s="413" t="s">
        <v>9104</v>
      </c>
    </row>
    <row r="379" spans="1:5" ht="12.75">
      <c r="A379">
        <v>33952</v>
      </c>
      <c r="B379" t="s">
        <v>9105</v>
      </c>
      <c r="C379" t="s">
        <v>8711</v>
      </c>
      <c r="D379" t="s">
        <v>8373</v>
      </c>
      <c r="E379" s="413" t="s">
        <v>9106</v>
      </c>
    </row>
    <row r="380" spans="1:5" ht="12.75">
      <c r="A380">
        <v>40816</v>
      </c>
      <c r="B380" t="s">
        <v>9107</v>
      </c>
      <c r="C380" t="s">
        <v>8714</v>
      </c>
      <c r="D380" t="s">
        <v>8373</v>
      </c>
      <c r="E380" s="413" t="s">
        <v>9108</v>
      </c>
    </row>
    <row r="381" spans="1:5" ht="12.75">
      <c r="A381">
        <v>33953</v>
      </c>
      <c r="B381" t="s">
        <v>9109</v>
      </c>
      <c r="C381" t="s">
        <v>8711</v>
      </c>
      <c r="D381" t="s">
        <v>8373</v>
      </c>
      <c r="E381" s="413" t="s">
        <v>9110</v>
      </c>
    </row>
    <row r="382" spans="1:5" ht="12.75">
      <c r="A382">
        <v>40817</v>
      </c>
      <c r="B382" t="s">
        <v>9111</v>
      </c>
      <c r="C382" t="s">
        <v>8714</v>
      </c>
      <c r="D382" t="s">
        <v>8373</v>
      </c>
      <c r="E382" s="413" t="s">
        <v>9112</v>
      </c>
    </row>
    <row r="383" spans="1:5" ht="12.75">
      <c r="A383">
        <v>13348</v>
      </c>
      <c r="B383" t="s">
        <v>9113</v>
      </c>
      <c r="C383" t="s">
        <v>8369</v>
      </c>
      <c r="D383" t="s">
        <v>8373</v>
      </c>
      <c r="E383" s="413" t="s">
        <v>9114</v>
      </c>
    </row>
    <row r="384" spans="1:5" ht="12.75">
      <c r="A384">
        <v>39211</v>
      </c>
      <c r="B384" t="s">
        <v>9115</v>
      </c>
      <c r="C384" t="s">
        <v>8369</v>
      </c>
      <c r="D384" t="s">
        <v>8373</v>
      </c>
      <c r="E384" s="413" t="s">
        <v>9116</v>
      </c>
    </row>
    <row r="385" spans="1:5" ht="12.75">
      <c r="A385">
        <v>39212</v>
      </c>
      <c r="B385" t="s">
        <v>9117</v>
      </c>
      <c r="C385" t="s">
        <v>8369</v>
      </c>
      <c r="D385" t="s">
        <v>8373</v>
      </c>
      <c r="E385" s="413" t="s">
        <v>9118</v>
      </c>
    </row>
    <row r="386" spans="1:5" ht="12.75">
      <c r="A386">
        <v>39208</v>
      </c>
      <c r="B386" t="s">
        <v>9119</v>
      </c>
      <c r="C386" t="s">
        <v>8369</v>
      </c>
      <c r="D386" t="s">
        <v>8373</v>
      </c>
      <c r="E386" s="413" t="s">
        <v>9120</v>
      </c>
    </row>
    <row r="387" spans="1:5" ht="12.75">
      <c r="A387">
        <v>39210</v>
      </c>
      <c r="B387" t="s">
        <v>9121</v>
      </c>
      <c r="C387" t="s">
        <v>8369</v>
      </c>
      <c r="D387" t="s">
        <v>8373</v>
      </c>
      <c r="E387" s="413" t="s">
        <v>9122</v>
      </c>
    </row>
    <row r="388" spans="1:5" ht="12.75">
      <c r="A388">
        <v>39214</v>
      </c>
      <c r="B388" t="s">
        <v>9123</v>
      </c>
      <c r="C388" t="s">
        <v>8369</v>
      </c>
      <c r="D388" t="s">
        <v>8373</v>
      </c>
      <c r="E388" s="413" t="s">
        <v>8821</v>
      </c>
    </row>
    <row r="389" spans="1:5" ht="12.75">
      <c r="A389">
        <v>39213</v>
      </c>
      <c r="B389" t="s">
        <v>9124</v>
      </c>
      <c r="C389" t="s">
        <v>8369</v>
      </c>
      <c r="D389" t="s">
        <v>8373</v>
      </c>
      <c r="E389" s="413" t="s">
        <v>9125</v>
      </c>
    </row>
    <row r="390" spans="1:5" ht="12.75">
      <c r="A390">
        <v>39209</v>
      </c>
      <c r="B390" t="s">
        <v>9126</v>
      </c>
      <c r="C390" t="s">
        <v>8369</v>
      </c>
      <c r="D390" t="s">
        <v>8373</v>
      </c>
      <c r="E390" s="413" t="s">
        <v>9127</v>
      </c>
    </row>
    <row r="391" spans="1:5" ht="12.75">
      <c r="A391">
        <v>39207</v>
      </c>
      <c r="B391" t="s">
        <v>9128</v>
      </c>
      <c r="C391" t="s">
        <v>8369</v>
      </c>
      <c r="D391" t="s">
        <v>8373</v>
      </c>
      <c r="E391" s="413" t="s">
        <v>9122</v>
      </c>
    </row>
    <row r="392" spans="1:5" ht="12.75">
      <c r="A392">
        <v>39215</v>
      </c>
      <c r="B392" t="s">
        <v>9129</v>
      </c>
      <c r="C392" t="s">
        <v>8369</v>
      </c>
      <c r="D392" t="s">
        <v>8373</v>
      </c>
      <c r="E392" s="413" t="s">
        <v>9130</v>
      </c>
    </row>
    <row r="393" spans="1:5" ht="12.75">
      <c r="A393">
        <v>39216</v>
      </c>
      <c r="B393" t="s">
        <v>9131</v>
      </c>
      <c r="C393" t="s">
        <v>8369</v>
      </c>
      <c r="D393" t="s">
        <v>8373</v>
      </c>
      <c r="E393" s="413" t="s">
        <v>8672</v>
      </c>
    </row>
    <row r="394" spans="1:5" ht="12.75">
      <c r="A394">
        <v>11267</v>
      </c>
      <c r="B394" t="s">
        <v>9132</v>
      </c>
      <c r="C394" t="s">
        <v>8369</v>
      </c>
      <c r="D394" t="s">
        <v>8373</v>
      </c>
      <c r="E394" s="413" t="s">
        <v>9133</v>
      </c>
    </row>
    <row r="395" spans="1:5" ht="12.75">
      <c r="A395">
        <v>379</v>
      </c>
      <c r="B395" t="s">
        <v>9134</v>
      </c>
      <c r="C395" t="s">
        <v>8369</v>
      </c>
      <c r="D395" t="s">
        <v>8373</v>
      </c>
      <c r="E395" s="413" t="s">
        <v>9135</v>
      </c>
    </row>
    <row r="396" spans="1:5" ht="12.75">
      <c r="A396">
        <v>510</v>
      </c>
      <c r="B396" t="s">
        <v>9136</v>
      </c>
      <c r="C396" t="s">
        <v>8488</v>
      </c>
      <c r="D396" t="s">
        <v>8373</v>
      </c>
      <c r="E396" s="413" t="s">
        <v>9137</v>
      </c>
    </row>
    <row r="397" spans="1:5" ht="12.75">
      <c r="A397">
        <v>516</v>
      </c>
      <c r="B397" t="s">
        <v>9138</v>
      </c>
      <c r="C397" t="s">
        <v>8488</v>
      </c>
      <c r="D397" t="s">
        <v>8373</v>
      </c>
      <c r="E397" s="413" t="s">
        <v>9139</v>
      </c>
    </row>
    <row r="398" spans="1:5" ht="12.75">
      <c r="A398">
        <v>509</v>
      </c>
      <c r="B398" t="s">
        <v>9140</v>
      </c>
      <c r="C398" t="s">
        <v>8488</v>
      </c>
      <c r="D398" t="s">
        <v>8373</v>
      </c>
      <c r="E398" s="413" t="s">
        <v>9141</v>
      </c>
    </row>
    <row r="399" spans="1:5" ht="12.75">
      <c r="A399">
        <v>40331</v>
      </c>
      <c r="B399" t="s">
        <v>9142</v>
      </c>
      <c r="C399" t="s">
        <v>8711</v>
      </c>
      <c r="D399" t="s">
        <v>8373</v>
      </c>
      <c r="E399" s="413" t="s">
        <v>9143</v>
      </c>
    </row>
    <row r="400" spans="1:5" ht="12.75">
      <c r="A400">
        <v>40930</v>
      </c>
      <c r="B400" t="s">
        <v>9144</v>
      </c>
      <c r="C400" t="s">
        <v>8714</v>
      </c>
      <c r="D400" t="s">
        <v>8373</v>
      </c>
      <c r="E400" s="413" t="s">
        <v>9145</v>
      </c>
    </row>
    <row r="401" spans="1:5" ht="12.75">
      <c r="A401">
        <v>11761</v>
      </c>
      <c r="B401" t="s">
        <v>9146</v>
      </c>
      <c r="C401" t="s">
        <v>8369</v>
      </c>
      <c r="D401" t="s">
        <v>8373</v>
      </c>
      <c r="E401" s="413" t="s">
        <v>9147</v>
      </c>
    </row>
    <row r="402" spans="1:5" ht="12.75">
      <c r="A402">
        <v>377</v>
      </c>
      <c r="B402" t="s">
        <v>9148</v>
      </c>
      <c r="C402" t="s">
        <v>8369</v>
      </c>
      <c r="D402" t="s">
        <v>8370</v>
      </c>
      <c r="E402" s="413" t="s">
        <v>9149</v>
      </c>
    </row>
    <row r="403" spans="1:5" ht="12.75">
      <c r="A403">
        <v>7588</v>
      </c>
      <c r="B403" t="s">
        <v>9150</v>
      </c>
      <c r="C403" t="s">
        <v>8369</v>
      </c>
      <c r="D403" t="s">
        <v>8370</v>
      </c>
      <c r="E403" s="413" t="s">
        <v>9151</v>
      </c>
    </row>
    <row r="404" spans="1:5" ht="12.75">
      <c r="A404">
        <v>34392</v>
      </c>
      <c r="B404" t="s">
        <v>9152</v>
      </c>
      <c r="C404" t="s">
        <v>8711</v>
      </c>
      <c r="D404" t="s">
        <v>8373</v>
      </c>
      <c r="E404" s="413" t="s">
        <v>9153</v>
      </c>
    </row>
    <row r="405" spans="1:5" ht="12.75">
      <c r="A405">
        <v>40908</v>
      </c>
      <c r="B405" t="s">
        <v>9154</v>
      </c>
      <c r="C405" t="s">
        <v>8714</v>
      </c>
      <c r="D405" t="s">
        <v>8373</v>
      </c>
      <c r="E405" s="413" t="s">
        <v>9155</v>
      </c>
    </row>
    <row r="406" spans="1:5" ht="12.75">
      <c r="A406">
        <v>34551</v>
      </c>
      <c r="B406" t="s">
        <v>9156</v>
      </c>
      <c r="C406" t="s">
        <v>8711</v>
      </c>
      <c r="D406" t="s">
        <v>8373</v>
      </c>
      <c r="E406" s="413" t="s">
        <v>8712</v>
      </c>
    </row>
    <row r="407" spans="1:5" ht="12.75">
      <c r="A407">
        <v>41078</v>
      </c>
      <c r="B407" t="s">
        <v>9157</v>
      </c>
      <c r="C407" t="s">
        <v>8714</v>
      </c>
      <c r="D407" t="s">
        <v>8373</v>
      </c>
      <c r="E407" s="413" t="s">
        <v>8715</v>
      </c>
    </row>
    <row r="408" spans="1:5" ht="12.75">
      <c r="A408">
        <v>246</v>
      </c>
      <c r="B408" t="s">
        <v>9158</v>
      </c>
      <c r="C408" t="s">
        <v>8711</v>
      </c>
      <c r="D408" t="s">
        <v>8373</v>
      </c>
      <c r="E408" s="413" t="s">
        <v>9159</v>
      </c>
    </row>
    <row r="409" spans="1:5" ht="12.75">
      <c r="A409">
        <v>40927</v>
      </c>
      <c r="B409" t="s">
        <v>9160</v>
      </c>
      <c r="C409" t="s">
        <v>8714</v>
      </c>
      <c r="D409" t="s">
        <v>8373</v>
      </c>
      <c r="E409" s="413" t="s">
        <v>9161</v>
      </c>
    </row>
    <row r="410" spans="1:5" ht="12.75">
      <c r="A410">
        <v>2350</v>
      </c>
      <c r="B410" t="s">
        <v>9162</v>
      </c>
      <c r="C410" t="s">
        <v>8711</v>
      </c>
      <c r="D410" t="s">
        <v>8373</v>
      </c>
      <c r="E410" s="413" t="s">
        <v>9163</v>
      </c>
    </row>
    <row r="411" spans="1:5" ht="12.75">
      <c r="A411">
        <v>40812</v>
      </c>
      <c r="B411" t="s">
        <v>9164</v>
      </c>
      <c r="C411" t="s">
        <v>8714</v>
      </c>
      <c r="D411" t="s">
        <v>8373</v>
      </c>
      <c r="E411" s="413" t="s">
        <v>9165</v>
      </c>
    </row>
    <row r="412" spans="1:5" ht="12.75">
      <c r="A412">
        <v>245</v>
      </c>
      <c r="B412" t="s">
        <v>9166</v>
      </c>
      <c r="C412" t="s">
        <v>8711</v>
      </c>
      <c r="D412" t="s">
        <v>8373</v>
      </c>
      <c r="E412" s="413" t="s">
        <v>9167</v>
      </c>
    </row>
    <row r="413" spans="1:5" ht="12.75">
      <c r="A413">
        <v>41090</v>
      </c>
      <c r="B413" t="s">
        <v>9168</v>
      </c>
      <c r="C413" t="s">
        <v>8714</v>
      </c>
      <c r="D413" t="s">
        <v>8373</v>
      </c>
      <c r="E413" s="413" t="s">
        <v>9169</v>
      </c>
    </row>
    <row r="414" spans="1:5" ht="12.75">
      <c r="A414">
        <v>251</v>
      </c>
      <c r="B414" t="s">
        <v>9170</v>
      </c>
      <c r="C414" t="s">
        <v>8711</v>
      </c>
      <c r="D414" t="s">
        <v>8373</v>
      </c>
      <c r="E414" s="413" t="s">
        <v>9171</v>
      </c>
    </row>
    <row r="415" spans="1:5" ht="12.75">
      <c r="A415">
        <v>40975</v>
      </c>
      <c r="B415" t="s">
        <v>9172</v>
      </c>
      <c r="C415" t="s">
        <v>8714</v>
      </c>
      <c r="D415" t="s">
        <v>8373</v>
      </c>
      <c r="E415" s="413" t="s">
        <v>9173</v>
      </c>
    </row>
    <row r="416" spans="1:5" ht="12.75">
      <c r="A416">
        <v>6127</v>
      </c>
      <c r="B416" t="s">
        <v>9174</v>
      </c>
      <c r="C416" t="s">
        <v>8711</v>
      </c>
      <c r="D416" t="s">
        <v>8373</v>
      </c>
      <c r="E416" s="413" t="s">
        <v>8712</v>
      </c>
    </row>
    <row r="417" spans="1:5" ht="12.75">
      <c r="A417">
        <v>41072</v>
      </c>
      <c r="B417" t="s">
        <v>9175</v>
      </c>
      <c r="C417" t="s">
        <v>8714</v>
      </c>
      <c r="D417" t="s">
        <v>8373</v>
      </c>
      <c r="E417" s="413" t="s">
        <v>8715</v>
      </c>
    </row>
    <row r="418" spans="1:5" ht="12.75">
      <c r="A418">
        <v>6121</v>
      </c>
      <c r="B418" t="s">
        <v>9176</v>
      </c>
      <c r="C418" t="s">
        <v>8711</v>
      </c>
      <c r="D418" t="s">
        <v>8373</v>
      </c>
      <c r="E418" s="413" t="s">
        <v>9177</v>
      </c>
    </row>
    <row r="419" spans="1:5" ht="12.75">
      <c r="A419">
        <v>41071</v>
      </c>
      <c r="B419" t="s">
        <v>9178</v>
      </c>
      <c r="C419" t="s">
        <v>8714</v>
      </c>
      <c r="D419" t="s">
        <v>8373</v>
      </c>
      <c r="E419" s="413" t="s">
        <v>9179</v>
      </c>
    </row>
    <row r="420" spans="1:5" ht="12.75">
      <c r="A420">
        <v>244</v>
      </c>
      <c r="B420" t="s">
        <v>9180</v>
      </c>
      <c r="C420" t="s">
        <v>8711</v>
      </c>
      <c r="D420" t="s">
        <v>8373</v>
      </c>
      <c r="E420" s="413" t="s">
        <v>9181</v>
      </c>
    </row>
    <row r="421" spans="1:5" ht="12.75">
      <c r="A421">
        <v>41093</v>
      </c>
      <c r="B421" t="s">
        <v>9182</v>
      </c>
      <c r="C421" t="s">
        <v>8714</v>
      </c>
      <c r="D421" t="s">
        <v>8373</v>
      </c>
      <c r="E421" s="413" t="s">
        <v>9183</v>
      </c>
    </row>
    <row r="422" spans="1:5" ht="12.75">
      <c r="A422">
        <v>532</v>
      </c>
      <c r="B422" t="s">
        <v>9184</v>
      </c>
      <c r="C422" t="s">
        <v>8711</v>
      </c>
      <c r="D422" t="s">
        <v>8373</v>
      </c>
      <c r="E422" s="413" t="s">
        <v>9185</v>
      </c>
    </row>
    <row r="423" spans="1:5" ht="12.75">
      <c r="A423">
        <v>40931</v>
      </c>
      <c r="B423" t="s">
        <v>9186</v>
      </c>
      <c r="C423" t="s">
        <v>8714</v>
      </c>
      <c r="D423" t="s">
        <v>8373</v>
      </c>
      <c r="E423" s="413" t="s">
        <v>9187</v>
      </c>
    </row>
    <row r="424" spans="1:5" ht="12.75">
      <c r="A424">
        <v>36150</v>
      </c>
      <c r="B424" t="s">
        <v>9188</v>
      </c>
      <c r="C424" t="s">
        <v>8369</v>
      </c>
      <c r="D424" t="s">
        <v>8373</v>
      </c>
      <c r="E424" s="413" t="s">
        <v>9189</v>
      </c>
    </row>
    <row r="425" spans="1:5" ht="12.75">
      <c r="A425">
        <v>4760</v>
      </c>
      <c r="B425" t="s">
        <v>9190</v>
      </c>
      <c r="C425" t="s">
        <v>8711</v>
      </c>
      <c r="D425" t="s">
        <v>8373</v>
      </c>
      <c r="E425" s="413" t="s">
        <v>9094</v>
      </c>
    </row>
    <row r="426" spans="1:5" ht="12.75">
      <c r="A426">
        <v>41069</v>
      </c>
      <c r="B426" t="s">
        <v>9191</v>
      </c>
      <c r="C426" t="s">
        <v>8714</v>
      </c>
      <c r="D426" t="s">
        <v>8373</v>
      </c>
      <c r="E426" s="413" t="s">
        <v>9096</v>
      </c>
    </row>
    <row r="427" spans="1:5" ht="12.75">
      <c r="A427">
        <v>10422</v>
      </c>
      <c r="B427" t="s">
        <v>9192</v>
      </c>
      <c r="C427" t="s">
        <v>8369</v>
      </c>
      <c r="D427" t="s">
        <v>8373</v>
      </c>
      <c r="E427" s="413" t="s">
        <v>9193</v>
      </c>
    </row>
    <row r="428" spans="1:5" ht="12.75">
      <c r="A428">
        <v>44019</v>
      </c>
      <c r="B428" t="s">
        <v>9194</v>
      </c>
      <c r="C428" t="s">
        <v>8369</v>
      </c>
      <c r="D428" t="s">
        <v>8373</v>
      </c>
      <c r="E428" s="413" t="s">
        <v>9195</v>
      </c>
    </row>
    <row r="429" spans="1:5" ht="12.75">
      <c r="A429">
        <v>36520</v>
      </c>
      <c r="B429" t="s">
        <v>9196</v>
      </c>
      <c r="C429" t="s">
        <v>8369</v>
      </c>
      <c r="D429" t="s">
        <v>8373</v>
      </c>
      <c r="E429" s="413" t="s">
        <v>9197</v>
      </c>
    </row>
    <row r="430" spans="1:5" ht="12.75">
      <c r="A430">
        <v>42319</v>
      </c>
      <c r="B430" t="s">
        <v>9198</v>
      </c>
      <c r="C430" t="s">
        <v>8369</v>
      </c>
      <c r="D430" t="s">
        <v>8373</v>
      </c>
      <c r="E430" s="413" t="s">
        <v>9199</v>
      </c>
    </row>
    <row r="431" spans="1:5" ht="12.75">
      <c r="A431">
        <v>10420</v>
      </c>
      <c r="B431" t="s">
        <v>9200</v>
      </c>
      <c r="C431" t="s">
        <v>8369</v>
      </c>
      <c r="D431" t="s">
        <v>8370</v>
      </c>
      <c r="E431" s="413" t="s">
        <v>9201</v>
      </c>
    </row>
    <row r="432" spans="1:5" ht="12.75">
      <c r="A432">
        <v>10421</v>
      </c>
      <c r="B432" t="s">
        <v>9202</v>
      </c>
      <c r="C432" t="s">
        <v>8369</v>
      </c>
      <c r="D432" t="s">
        <v>8373</v>
      </c>
      <c r="E432" s="413" t="s">
        <v>9203</v>
      </c>
    </row>
    <row r="433" spans="1:5" ht="12.75">
      <c r="A433">
        <v>11786</v>
      </c>
      <c r="B433" t="s">
        <v>9204</v>
      </c>
      <c r="C433" t="s">
        <v>8369</v>
      </c>
      <c r="D433" t="s">
        <v>8373</v>
      </c>
      <c r="E433" s="413" t="s">
        <v>9205</v>
      </c>
    </row>
    <row r="434" spans="1:5" ht="12.75">
      <c r="A434">
        <v>10</v>
      </c>
      <c r="B434" t="s">
        <v>9206</v>
      </c>
      <c r="C434" t="s">
        <v>8369</v>
      </c>
      <c r="D434" t="s">
        <v>8373</v>
      </c>
      <c r="E434" s="413" t="s">
        <v>9207</v>
      </c>
    </row>
    <row r="435" spans="1:5" ht="12.75">
      <c r="A435">
        <v>4815</v>
      </c>
      <c r="B435" t="s">
        <v>9208</v>
      </c>
      <c r="C435" t="s">
        <v>8369</v>
      </c>
      <c r="D435" t="s">
        <v>8373</v>
      </c>
      <c r="E435" s="413" t="s">
        <v>9209</v>
      </c>
    </row>
    <row r="436" spans="1:5" ht="12.75">
      <c r="A436">
        <v>541</v>
      </c>
      <c r="B436" t="s">
        <v>9210</v>
      </c>
      <c r="C436" t="s">
        <v>8369</v>
      </c>
      <c r="D436" t="s">
        <v>8370</v>
      </c>
      <c r="E436" s="413" t="s">
        <v>9211</v>
      </c>
    </row>
    <row r="437" spans="1:5" ht="12.75">
      <c r="A437">
        <v>542</v>
      </c>
      <c r="B437" t="s">
        <v>9212</v>
      </c>
      <c r="C437" t="s">
        <v>8369</v>
      </c>
      <c r="D437" t="s">
        <v>8373</v>
      </c>
      <c r="E437" s="413" t="s">
        <v>9213</v>
      </c>
    </row>
    <row r="438" spans="1:5" ht="12.75">
      <c r="A438">
        <v>540</v>
      </c>
      <c r="B438" t="s">
        <v>9214</v>
      </c>
      <c r="C438" t="s">
        <v>8369</v>
      </c>
      <c r="D438" t="s">
        <v>8373</v>
      </c>
      <c r="E438" s="413" t="s">
        <v>9215</v>
      </c>
    </row>
    <row r="439" spans="1:5" ht="12.75">
      <c r="A439">
        <v>38364</v>
      </c>
      <c r="B439" t="s">
        <v>9216</v>
      </c>
      <c r="C439" t="s">
        <v>8369</v>
      </c>
      <c r="D439" t="s">
        <v>8373</v>
      </c>
      <c r="E439" s="413" t="s">
        <v>9217</v>
      </c>
    </row>
    <row r="440" spans="1:5" ht="12.75">
      <c r="A440">
        <v>11692</v>
      </c>
      <c r="B440" t="s">
        <v>9218</v>
      </c>
      <c r="C440" t="s">
        <v>8380</v>
      </c>
      <c r="D440" t="s">
        <v>8373</v>
      </c>
      <c r="E440" s="413" t="s">
        <v>9219</v>
      </c>
    </row>
    <row r="441" spans="1:5" ht="12.75">
      <c r="A441">
        <v>1746</v>
      </c>
      <c r="B441" t="s">
        <v>9220</v>
      </c>
      <c r="C441" t="s">
        <v>8369</v>
      </c>
      <c r="D441" t="s">
        <v>8370</v>
      </c>
      <c r="E441" s="413" t="s">
        <v>9221</v>
      </c>
    </row>
    <row r="442" spans="1:5" ht="12.75">
      <c r="A442">
        <v>1748</v>
      </c>
      <c r="B442" t="s">
        <v>9222</v>
      </c>
      <c r="C442" t="s">
        <v>8369</v>
      </c>
      <c r="D442" t="s">
        <v>8373</v>
      </c>
      <c r="E442" s="413" t="s">
        <v>9223</v>
      </c>
    </row>
    <row r="443" spans="1:5" ht="12.75">
      <c r="A443">
        <v>1749</v>
      </c>
      <c r="B443" t="s">
        <v>9224</v>
      </c>
      <c r="C443" t="s">
        <v>8369</v>
      </c>
      <c r="D443" t="s">
        <v>8373</v>
      </c>
      <c r="E443" s="413" t="s">
        <v>9225</v>
      </c>
    </row>
    <row r="444" spans="1:5" ht="12.75">
      <c r="A444">
        <v>37412</v>
      </c>
      <c r="B444" t="s">
        <v>9226</v>
      </c>
      <c r="C444" t="s">
        <v>8369</v>
      </c>
      <c r="D444" t="s">
        <v>8373</v>
      </c>
      <c r="E444" s="413" t="s">
        <v>9227</v>
      </c>
    </row>
    <row r="445" spans="1:5" ht="12.75">
      <c r="A445">
        <v>1745</v>
      </c>
      <c r="B445" t="s">
        <v>9228</v>
      </c>
      <c r="C445" t="s">
        <v>8369</v>
      </c>
      <c r="D445" t="s">
        <v>8373</v>
      </c>
      <c r="E445" s="413" t="s">
        <v>9229</v>
      </c>
    </row>
    <row r="446" spans="1:5" ht="12.75">
      <c r="A446">
        <v>1750</v>
      </c>
      <c r="B446" t="s">
        <v>9230</v>
      </c>
      <c r="C446" t="s">
        <v>8369</v>
      </c>
      <c r="D446" t="s">
        <v>8373</v>
      </c>
      <c r="E446" s="413" t="s">
        <v>9231</v>
      </c>
    </row>
    <row r="447" spans="1:5" ht="12.75">
      <c r="A447">
        <v>11687</v>
      </c>
      <c r="B447" t="s">
        <v>9232</v>
      </c>
      <c r="C447" t="s">
        <v>8389</v>
      </c>
      <c r="D447" t="s">
        <v>8373</v>
      </c>
      <c r="E447" s="413" t="s">
        <v>9233</v>
      </c>
    </row>
    <row r="448" spans="1:5" ht="12.75">
      <c r="A448">
        <v>11689</v>
      </c>
      <c r="B448" t="s">
        <v>9234</v>
      </c>
      <c r="C448" t="s">
        <v>8389</v>
      </c>
      <c r="D448" t="s">
        <v>8373</v>
      </c>
      <c r="E448" s="413" t="s">
        <v>9235</v>
      </c>
    </row>
    <row r="449" spans="1:5" ht="12.75">
      <c r="A449">
        <v>11693</v>
      </c>
      <c r="B449" t="s">
        <v>9236</v>
      </c>
      <c r="C449" t="s">
        <v>8380</v>
      </c>
      <c r="D449" t="s">
        <v>8373</v>
      </c>
      <c r="E449" s="413" t="s">
        <v>9237</v>
      </c>
    </row>
    <row r="450" spans="1:5" ht="12.75">
      <c r="A450">
        <v>36215</v>
      </c>
      <c r="B450" t="s">
        <v>9238</v>
      </c>
      <c r="C450" t="s">
        <v>8369</v>
      </c>
      <c r="D450" t="s">
        <v>8373</v>
      </c>
      <c r="E450" s="413" t="s">
        <v>9239</v>
      </c>
    </row>
    <row r="451" spans="1:5" ht="12.75">
      <c r="A451">
        <v>42439</v>
      </c>
      <c r="B451" t="s">
        <v>9240</v>
      </c>
      <c r="C451" t="s">
        <v>8369</v>
      </c>
      <c r="D451" t="s">
        <v>8373</v>
      </c>
      <c r="E451" s="413" t="s">
        <v>9241</v>
      </c>
    </row>
    <row r="452" spans="1:5" ht="12.75">
      <c r="A452">
        <v>38381</v>
      </c>
      <c r="B452" t="s">
        <v>9242</v>
      </c>
      <c r="C452" t="s">
        <v>8369</v>
      </c>
      <c r="D452" t="s">
        <v>8373</v>
      </c>
      <c r="E452" s="413" t="s">
        <v>9243</v>
      </c>
    </row>
    <row r="453" spans="1:5" ht="12.75">
      <c r="A453">
        <v>39621</v>
      </c>
      <c r="B453" t="s">
        <v>9244</v>
      </c>
      <c r="C453" t="s">
        <v>9245</v>
      </c>
      <c r="D453" t="s">
        <v>8373</v>
      </c>
      <c r="E453" s="413" t="s">
        <v>9246</v>
      </c>
    </row>
    <row r="454" spans="1:5" ht="12.75">
      <c r="A454">
        <v>39624</v>
      </c>
      <c r="B454" t="s">
        <v>9247</v>
      </c>
      <c r="C454" t="s">
        <v>9245</v>
      </c>
      <c r="D454" t="s">
        <v>8373</v>
      </c>
      <c r="E454" s="413" t="s">
        <v>9248</v>
      </c>
    </row>
    <row r="455" spans="1:5" ht="12.75">
      <c r="A455">
        <v>39615</v>
      </c>
      <c r="B455" t="s">
        <v>9249</v>
      </c>
      <c r="C455" t="s">
        <v>8369</v>
      </c>
      <c r="D455" t="s">
        <v>8373</v>
      </c>
      <c r="E455" s="413" t="s">
        <v>9250</v>
      </c>
    </row>
    <row r="456" spans="1:5" ht="12.75">
      <c r="A456">
        <v>39620</v>
      </c>
      <c r="B456" t="s">
        <v>9251</v>
      </c>
      <c r="C456" t="s">
        <v>8369</v>
      </c>
      <c r="D456" t="s">
        <v>8373</v>
      </c>
      <c r="E456" s="413" t="s">
        <v>9252</v>
      </c>
    </row>
    <row r="457" spans="1:5" ht="12.75">
      <c r="A457">
        <v>39623</v>
      </c>
      <c r="B457" t="s">
        <v>9253</v>
      </c>
      <c r="C457" t="s">
        <v>8369</v>
      </c>
      <c r="D457" t="s">
        <v>8373</v>
      </c>
      <c r="E457" s="413" t="s">
        <v>9254</v>
      </c>
    </row>
    <row r="458" spans="1:5" ht="12.75">
      <c r="A458">
        <v>36207</v>
      </c>
      <c r="B458" t="s">
        <v>9255</v>
      </c>
      <c r="C458" t="s">
        <v>8369</v>
      </c>
      <c r="D458" t="s">
        <v>8373</v>
      </c>
      <c r="E458" s="413" t="s">
        <v>9256</v>
      </c>
    </row>
    <row r="459" spans="1:5" ht="12.75">
      <c r="A459">
        <v>36209</v>
      </c>
      <c r="B459" t="s">
        <v>9257</v>
      </c>
      <c r="C459" t="s">
        <v>8369</v>
      </c>
      <c r="D459" t="s">
        <v>8373</v>
      </c>
      <c r="E459" s="413" t="s">
        <v>9258</v>
      </c>
    </row>
    <row r="460" spans="1:5" ht="12.75">
      <c r="A460">
        <v>36210</v>
      </c>
      <c r="B460" t="s">
        <v>9259</v>
      </c>
      <c r="C460" t="s">
        <v>8369</v>
      </c>
      <c r="D460" t="s">
        <v>8373</v>
      </c>
      <c r="E460" s="413" t="s">
        <v>9260</v>
      </c>
    </row>
    <row r="461" spans="1:5" ht="12.75">
      <c r="A461">
        <v>36204</v>
      </c>
      <c r="B461" t="s">
        <v>9261</v>
      </c>
      <c r="C461" t="s">
        <v>8369</v>
      </c>
      <c r="D461" t="s">
        <v>8373</v>
      </c>
      <c r="E461" s="413" t="s">
        <v>9262</v>
      </c>
    </row>
    <row r="462" spans="1:5" ht="12.75">
      <c r="A462">
        <v>36205</v>
      </c>
      <c r="B462" t="s">
        <v>9263</v>
      </c>
      <c r="C462" t="s">
        <v>8369</v>
      </c>
      <c r="D462" t="s">
        <v>8373</v>
      </c>
      <c r="E462" s="413" t="s">
        <v>9264</v>
      </c>
    </row>
    <row r="463" spans="1:5" ht="12.75">
      <c r="A463">
        <v>36081</v>
      </c>
      <c r="B463" t="s">
        <v>9265</v>
      </c>
      <c r="C463" t="s">
        <v>8369</v>
      </c>
      <c r="D463" t="s">
        <v>8370</v>
      </c>
      <c r="E463" s="413" t="s">
        <v>9266</v>
      </c>
    </row>
    <row r="464" spans="1:5" ht="12.75">
      <c r="A464">
        <v>36206</v>
      </c>
      <c r="B464" t="s">
        <v>9267</v>
      </c>
      <c r="C464" t="s">
        <v>8369</v>
      </c>
      <c r="D464" t="s">
        <v>8373</v>
      </c>
      <c r="E464" s="413" t="s">
        <v>9268</v>
      </c>
    </row>
    <row r="465" spans="1:5" ht="12.75">
      <c r="A465">
        <v>36218</v>
      </c>
      <c r="B465" t="s">
        <v>9269</v>
      </c>
      <c r="C465" t="s">
        <v>8369</v>
      </c>
      <c r="D465" t="s">
        <v>8373</v>
      </c>
      <c r="E465" s="413" t="s">
        <v>9270</v>
      </c>
    </row>
    <row r="466" spans="1:5" ht="12.75">
      <c r="A466">
        <v>36220</v>
      </c>
      <c r="B466" t="s">
        <v>9271</v>
      </c>
      <c r="C466" t="s">
        <v>8369</v>
      </c>
      <c r="D466" t="s">
        <v>8373</v>
      </c>
      <c r="E466" s="413" t="s">
        <v>9272</v>
      </c>
    </row>
    <row r="467" spans="1:5" ht="12.75">
      <c r="A467">
        <v>36080</v>
      </c>
      <c r="B467" t="s">
        <v>9273</v>
      </c>
      <c r="C467" t="s">
        <v>8369</v>
      </c>
      <c r="D467" t="s">
        <v>8370</v>
      </c>
      <c r="E467" s="413" t="s">
        <v>9274</v>
      </c>
    </row>
    <row r="468" spans="1:5" ht="12.75">
      <c r="A468">
        <v>36223</v>
      </c>
      <c r="B468" t="s">
        <v>9275</v>
      </c>
      <c r="C468" t="s">
        <v>8369</v>
      </c>
      <c r="D468" t="s">
        <v>8373</v>
      </c>
      <c r="E468" s="413" t="s">
        <v>9276</v>
      </c>
    </row>
    <row r="469" spans="1:5" ht="12.75">
      <c r="A469">
        <v>546</v>
      </c>
      <c r="B469" t="s">
        <v>9277</v>
      </c>
      <c r="C469" t="s">
        <v>8488</v>
      </c>
      <c r="D469" t="s">
        <v>8370</v>
      </c>
      <c r="E469" s="413" t="s">
        <v>8500</v>
      </c>
    </row>
    <row r="470" spans="1:5" ht="12.75">
      <c r="A470">
        <v>566</v>
      </c>
      <c r="B470" t="s">
        <v>9278</v>
      </c>
      <c r="C470" t="s">
        <v>8389</v>
      </c>
      <c r="D470" t="s">
        <v>8373</v>
      </c>
      <c r="E470" s="413" t="s">
        <v>9279</v>
      </c>
    </row>
    <row r="471" spans="1:5" ht="12.75">
      <c r="A471">
        <v>565</v>
      </c>
      <c r="B471" t="s">
        <v>9280</v>
      </c>
      <c r="C471" t="s">
        <v>8389</v>
      </c>
      <c r="D471" t="s">
        <v>8373</v>
      </c>
      <c r="E471" s="413" t="s">
        <v>9281</v>
      </c>
    </row>
    <row r="472" spans="1:5" ht="12.75">
      <c r="A472">
        <v>555</v>
      </c>
      <c r="B472" t="s">
        <v>9282</v>
      </c>
      <c r="C472" t="s">
        <v>8389</v>
      </c>
      <c r="D472" t="s">
        <v>8373</v>
      </c>
      <c r="E472" s="413" t="s">
        <v>9283</v>
      </c>
    </row>
    <row r="473" spans="1:5" ht="12.75">
      <c r="A473">
        <v>557</v>
      </c>
      <c r="B473" t="s">
        <v>9284</v>
      </c>
      <c r="C473" t="s">
        <v>8389</v>
      </c>
      <c r="D473" t="s">
        <v>8373</v>
      </c>
      <c r="E473" s="413" t="s">
        <v>9285</v>
      </c>
    </row>
    <row r="474" spans="1:5" ht="12.75">
      <c r="A474">
        <v>552</v>
      </c>
      <c r="B474" t="s">
        <v>9286</v>
      </c>
      <c r="C474" t="s">
        <v>8389</v>
      </c>
      <c r="D474" t="s">
        <v>8373</v>
      </c>
      <c r="E474" s="413" t="s">
        <v>9287</v>
      </c>
    </row>
    <row r="475" spans="1:5" ht="12.75">
      <c r="A475">
        <v>563</v>
      </c>
      <c r="B475" t="s">
        <v>9288</v>
      </c>
      <c r="C475" t="s">
        <v>8389</v>
      </c>
      <c r="D475" t="s">
        <v>8373</v>
      </c>
      <c r="E475" s="413" t="s">
        <v>9289</v>
      </c>
    </row>
    <row r="476" spans="1:5" ht="12.75">
      <c r="A476">
        <v>549</v>
      </c>
      <c r="B476" t="s">
        <v>9290</v>
      </c>
      <c r="C476" t="s">
        <v>8389</v>
      </c>
      <c r="D476" t="s">
        <v>8373</v>
      </c>
      <c r="E476" s="413" t="s">
        <v>9291</v>
      </c>
    </row>
    <row r="477" spans="1:5" ht="12.75">
      <c r="A477">
        <v>551</v>
      </c>
      <c r="B477" t="s">
        <v>9292</v>
      </c>
      <c r="C477" t="s">
        <v>8389</v>
      </c>
      <c r="D477" t="s">
        <v>8373</v>
      </c>
      <c r="E477" s="413" t="s">
        <v>9293</v>
      </c>
    </row>
    <row r="478" spans="1:5" ht="12.75">
      <c r="A478">
        <v>559</v>
      </c>
      <c r="B478" t="s">
        <v>9294</v>
      </c>
      <c r="C478" t="s">
        <v>8389</v>
      </c>
      <c r="D478" t="s">
        <v>8373</v>
      </c>
      <c r="E478" s="413" t="s">
        <v>9295</v>
      </c>
    </row>
    <row r="479" spans="1:5" ht="12.75">
      <c r="A479">
        <v>560</v>
      </c>
      <c r="B479" t="s">
        <v>9296</v>
      </c>
      <c r="C479" t="s">
        <v>8389</v>
      </c>
      <c r="D479" t="s">
        <v>8373</v>
      </c>
      <c r="E479" s="413" t="s">
        <v>9297</v>
      </c>
    </row>
    <row r="480" spans="1:5" ht="12.75">
      <c r="A480">
        <v>547</v>
      </c>
      <c r="B480" t="s">
        <v>9298</v>
      </c>
      <c r="C480" t="s">
        <v>8389</v>
      </c>
      <c r="D480" t="s">
        <v>8373</v>
      </c>
      <c r="E480" s="413" t="s">
        <v>9299</v>
      </c>
    </row>
    <row r="481" spans="1:5" ht="12.75">
      <c r="A481">
        <v>38127</v>
      </c>
      <c r="B481" t="s">
        <v>9300</v>
      </c>
      <c r="C481" t="s">
        <v>8369</v>
      </c>
      <c r="D481" t="s">
        <v>8373</v>
      </c>
      <c r="E481" s="413" t="s">
        <v>9301</v>
      </c>
    </row>
    <row r="482" spans="1:5" ht="12.75">
      <c r="A482">
        <v>38060</v>
      </c>
      <c r="B482" t="s">
        <v>9302</v>
      </c>
      <c r="C482" t="s">
        <v>8369</v>
      </c>
      <c r="D482" t="s">
        <v>8373</v>
      </c>
      <c r="E482" s="413" t="s">
        <v>9303</v>
      </c>
    </row>
    <row r="483" spans="1:5" ht="12.75">
      <c r="A483">
        <v>10956</v>
      </c>
      <c r="B483" t="s">
        <v>9304</v>
      </c>
      <c r="C483" t="s">
        <v>8369</v>
      </c>
      <c r="D483" t="s">
        <v>8373</v>
      </c>
      <c r="E483" s="413" t="s">
        <v>9305</v>
      </c>
    </row>
    <row r="484" spans="1:5" ht="12.75">
      <c r="A484">
        <v>39380</v>
      </c>
      <c r="B484" t="s">
        <v>9306</v>
      </c>
      <c r="C484" t="s">
        <v>8369</v>
      </c>
      <c r="D484" t="s">
        <v>8373</v>
      </c>
      <c r="E484" s="413" t="s">
        <v>9307</v>
      </c>
    </row>
    <row r="485" spans="1:5" ht="12.75">
      <c r="A485">
        <v>37597</v>
      </c>
      <c r="B485" t="s">
        <v>9308</v>
      </c>
      <c r="C485" t="s">
        <v>8369</v>
      </c>
      <c r="D485" t="s">
        <v>8373</v>
      </c>
      <c r="E485" s="413" t="s">
        <v>9309</v>
      </c>
    </row>
    <row r="486" spans="1:5" ht="12.75">
      <c r="A486">
        <v>183</v>
      </c>
      <c r="B486" t="s">
        <v>9310</v>
      </c>
      <c r="C486" t="s">
        <v>9311</v>
      </c>
      <c r="D486" t="s">
        <v>8370</v>
      </c>
      <c r="E486" s="413" t="s">
        <v>9312</v>
      </c>
    </row>
    <row r="487" spans="1:5" ht="12.75">
      <c r="A487">
        <v>184</v>
      </c>
      <c r="B487" t="s">
        <v>9313</v>
      </c>
      <c r="C487" t="s">
        <v>9311</v>
      </c>
      <c r="D487" t="s">
        <v>8373</v>
      </c>
      <c r="E487" s="413" t="s">
        <v>9314</v>
      </c>
    </row>
    <row r="488" spans="1:5" ht="12.75">
      <c r="A488">
        <v>181</v>
      </c>
      <c r="B488" t="s">
        <v>9315</v>
      </c>
      <c r="C488" t="s">
        <v>9311</v>
      </c>
      <c r="D488" t="s">
        <v>8373</v>
      </c>
      <c r="E488" s="413" t="s">
        <v>9316</v>
      </c>
    </row>
    <row r="489" spans="1:5" ht="12.75">
      <c r="A489">
        <v>20001</v>
      </c>
      <c r="B489" t="s">
        <v>9317</v>
      </c>
      <c r="C489" t="s">
        <v>9311</v>
      </c>
      <c r="D489" t="s">
        <v>8373</v>
      </c>
      <c r="E489" s="413" t="s">
        <v>9318</v>
      </c>
    </row>
    <row r="490" spans="1:5" ht="12.75">
      <c r="A490">
        <v>39837</v>
      </c>
      <c r="B490" t="s">
        <v>9319</v>
      </c>
      <c r="C490" t="s">
        <v>9311</v>
      </c>
      <c r="D490" t="s">
        <v>8373</v>
      </c>
      <c r="E490" s="413" t="s">
        <v>9320</v>
      </c>
    </row>
    <row r="491" spans="1:5" ht="12.75">
      <c r="A491">
        <v>43366</v>
      </c>
      <c r="B491" t="s">
        <v>9321</v>
      </c>
      <c r="C491" t="s">
        <v>8488</v>
      </c>
      <c r="D491" t="s">
        <v>8373</v>
      </c>
      <c r="E491" s="413" t="s">
        <v>8453</v>
      </c>
    </row>
    <row r="492" spans="1:5" ht="12.75">
      <c r="A492">
        <v>10535</v>
      </c>
      <c r="B492" t="s">
        <v>9322</v>
      </c>
      <c r="C492" t="s">
        <v>8369</v>
      </c>
      <c r="D492" t="s">
        <v>8370</v>
      </c>
      <c r="E492" s="413" t="s">
        <v>9323</v>
      </c>
    </row>
    <row r="493" spans="1:5" ht="12.75">
      <c r="A493">
        <v>10537</v>
      </c>
      <c r="B493" t="s">
        <v>9324</v>
      </c>
      <c r="C493" t="s">
        <v>8369</v>
      </c>
      <c r="D493" t="s">
        <v>8373</v>
      </c>
      <c r="E493" s="413" t="s">
        <v>9325</v>
      </c>
    </row>
    <row r="494" spans="1:5" ht="12.75">
      <c r="A494">
        <v>13891</v>
      </c>
      <c r="B494" t="s">
        <v>9326</v>
      </c>
      <c r="C494" t="s">
        <v>8369</v>
      </c>
      <c r="D494" t="s">
        <v>8373</v>
      </c>
      <c r="E494" s="413" t="s">
        <v>9327</v>
      </c>
    </row>
    <row r="495" spans="1:5" ht="12.75">
      <c r="A495">
        <v>44492</v>
      </c>
      <c r="B495" t="s">
        <v>9328</v>
      </c>
      <c r="C495" t="s">
        <v>8369</v>
      </c>
      <c r="D495" t="s">
        <v>8373</v>
      </c>
      <c r="E495" s="413" t="s">
        <v>9329</v>
      </c>
    </row>
    <row r="496" spans="1:5" ht="12.75">
      <c r="A496">
        <v>36396</v>
      </c>
      <c r="B496" t="s">
        <v>9330</v>
      </c>
      <c r="C496" t="s">
        <v>8369</v>
      </c>
      <c r="D496" t="s">
        <v>8373</v>
      </c>
      <c r="E496" s="413" t="s">
        <v>9331</v>
      </c>
    </row>
    <row r="497" spans="1:5" ht="12.75">
      <c r="A497">
        <v>36397</v>
      </c>
      <c r="B497" t="s">
        <v>9332</v>
      </c>
      <c r="C497" t="s">
        <v>8369</v>
      </c>
      <c r="D497" t="s">
        <v>8373</v>
      </c>
      <c r="E497" s="413" t="s">
        <v>9333</v>
      </c>
    </row>
    <row r="498" spans="1:5" ht="12.75">
      <c r="A498">
        <v>36398</v>
      </c>
      <c r="B498" t="s">
        <v>9334</v>
      </c>
      <c r="C498" t="s">
        <v>8369</v>
      </c>
      <c r="D498" t="s">
        <v>8373</v>
      </c>
      <c r="E498" s="413" t="s">
        <v>9335</v>
      </c>
    </row>
    <row r="499" spans="1:5" ht="12.75">
      <c r="A499">
        <v>647</v>
      </c>
      <c r="B499" t="s">
        <v>9336</v>
      </c>
      <c r="C499" t="s">
        <v>8711</v>
      </c>
      <c r="D499" t="s">
        <v>8373</v>
      </c>
      <c r="E499" s="413" t="s">
        <v>9337</v>
      </c>
    </row>
    <row r="500" spans="1:5" ht="12.75">
      <c r="A500">
        <v>40920</v>
      </c>
      <c r="B500" t="s">
        <v>9338</v>
      </c>
      <c r="C500" t="s">
        <v>8714</v>
      </c>
      <c r="D500" t="s">
        <v>8373</v>
      </c>
      <c r="E500" s="413" t="s">
        <v>9339</v>
      </c>
    </row>
    <row r="501" spans="1:5" ht="12.75">
      <c r="A501">
        <v>715</v>
      </c>
      <c r="B501" t="s">
        <v>9340</v>
      </c>
      <c r="C501" t="s">
        <v>8369</v>
      </c>
      <c r="D501" t="s">
        <v>8370</v>
      </c>
      <c r="E501" s="413" t="s">
        <v>9341</v>
      </c>
    </row>
    <row r="502" spans="1:5" ht="12.75">
      <c r="A502">
        <v>716</v>
      </c>
      <c r="B502" t="s">
        <v>9342</v>
      </c>
      <c r="C502" t="s">
        <v>8369</v>
      </c>
      <c r="D502" t="s">
        <v>8373</v>
      </c>
      <c r="E502" s="413" t="s">
        <v>9343</v>
      </c>
    </row>
    <row r="503" spans="1:5" ht="12.75">
      <c r="A503">
        <v>38783</v>
      </c>
      <c r="B503" t="s">
        <v>9344</v>
      </c>
      <c r="C503" t="s">
        <v>8369</v>
      </c>
      <c r="D503" t="s">
        <v>8373</v>
      </c>
      <c r="E503" s="413" t="s">
        <v>9345</v>
      </c>
    </row>
    <row r="504" spans="1:5" ht="12.75">
      <c r="A504">
        <v>37593</v>
      </c>
      <c r="B504" t="s">
        <v>9346</v>
      </c>
      <c r="C504" t="s">
        <v>8369</v>
      </c>
      <c r="D504" t="s">
        <v>8373</v>
      </c>
      <c r="E504" s="413" t="s">
        <v>9347</v>
      </c>
    </row>
    <row r="505" spans="1:5" ht="12.75">
      <c r="A505">
        <v>37594</v>
      </c>
      <c r="B505" t="s">
        <v>9348</v>
      </c>
      <c r="C505" t="s">
        <v>8369</v>
      </c>
      <c r="D505" t="s">
        <v>8373</v>
      </c>
      <c r="E505" s="413" t="s">
        <v>9349</v>
      </c>
    </row>
    <row r="506" spans="1:5" ht="12.75">
      <c r="A506">
        <v>37592</v>
      </c>
      <c r="B506" t="s">
        <v>9350</v>
      </c>
      <c r="C506" t="s">
        <v>8369</v>
      </c>
      <c r="D506" t="s">
        <v>8373</v>
      </c>
      <c r="E506" s="413" t="s">
        <v>9351</v>
      </c>
    </row>
    <row r="507" spans="1:5" ht="12.75">
      <c r="A507">
        <v>7270</v>
      </c>
      <c r="B507" t="s">
        <v>9352</v>
      </c>
      <c r="C507" t="s">
        <v>8369</v>
      </c>
      <c r="D507" t="s">
        <v>8373</v>
      </c>
      <c r="E507" s="413" t="s">
        <v>9353</v>
      </c>
    </row>
    <row r="508" spans="1:5" ht="12.75">
      <c r="A508">
        <v>7267</v>
      </c>
      <c r="B508" t="s">
        <v>9354</v>
      </c>
      <c r="C508" t="s">
        <v>8369</v>
      </c>
      <c r="D508" t="s">
        <v>8373</v>
      </c>
      <c r="E508" s="413" t="s">
        <v>9355</v>
      </c>
    </row>
    <row r="509" spans="1:5" ht="12.75">
      <c r="A509">
        <v>7271</v>
      </c>
      <c r="B509" t="s">
        <v>9356</v>
      </c>
      <c r="C509" t="s">
        <v>8369</v>
      </c>
      <c r="D509" t="s">
        <v>8370</v>
      </c>
      <c r="E509" s="413" t="s">
        <v>8465</v>
      </c>
    </row>
    <row r="510" spans="1:5" ht="12.75">
      <c r="A510">
        <v>7266</v>
      </c>
      <c r="B510" t="s">
        <v>9357</v>
      </c>
      <c r="C510" t="s">
        <v>9358</v>
      </c>
      <c r="D510" t="s">
        <v>8373</v>
      </c>
      <c r="E510" s="413" t="s">
        <v>9359</v>
      </c>
    </row>
    <row r="511" spans="1:5" ht="12.75">
      <c r="A511">
        <v>7268</v>
      </c>
      <c r="B511" t="s">
        <v>9360</v>
      </c>
      <c r="C511" t="s">
        <v>8369</v>
      </c>
      <c r="D511" t="s">
        <v>8373</v>
      </c>
      <c r="E511" s="413" t="s">
        <v>9361</v>
      </c>
    </row>
    <row r="512" spans="1:5" ht="12.75">
      <c r="A512">
        <v>34556</v>
      </c>
      <c r="B512" t="s">
        <v>9362</v>
      </c>
      <c r="C512" t="s">
        <v>8369</v>
      </c>
      <c r="D512" t="s">
        <v>8373</v>
      </c>
      <c r="E512" s="413" t="s">
        <v>9363</v>
      </c>
    </row>
    <row r="513" spans="1:5" ht="12.75">
      <c r="A513">
        <v>37873</v>
      </c>
      <c r="B513" t="s">
        <v>9364</v>
      </c>
      <c r="C513" t="s">
        <v>8369</v>
      </c>
      <c r="D513" t="s">
        <v>8373</v>
      </c>
      <c r="E513" s="413" t="s">
        <v>9365</v>
      </c>
    </row>
    <row r="514" spans="1:5" ht="12.75">
      <c r="A514">
        <v>34564</v>
      </c>
      <c r="B514" t="s">
        <v>9366</v>
      </c>
      <c r="C514" t="s">
        <v>8369</v>
      </c>
      <c r="D514" t="s">
        <v>8373</v>
      </c>
      <c r="E514" s="413" t="s">
        <v>9367</v>
      </c>
    </row>
    <row r="515" spans="1:5" ht="12.75">
      <c r="A515">
        <v>34565</v>
      </c>
      <c r="B515" t="s">
        <v>9368</v>
      </c>
      <c r="C515" t="s">
        <v>8369</v>
      </c>
      <c r="D515" t="s">
        <v>8373</v>
      </c>
      <c r="E515" s="413" t="s">
        <v>9369</v>
      </c>
    </row>
    <row r="516" spans="1:5" ht="12.75">
      <c r="A516">
        <v>38590</v>
      </c>
      <c r="B516" t="s">
        <v>9370</v>
      </c>
      <c r="C516" t="s">
        <v>8369</v>
      </c>
      <c r="D516" t="s">
        <v>8373</v>
      </c>
      <c r="E516" s="413" t="s">
        <v>9371</v>
      </c>
    </row>
    <row r="517" spans="1:5" ht="12.75">
      <c r="A517">
        <v>34566</v>
      </c>
      <c r="B517" t="s">
        <v>9372</v>
      </c>
      <c r="C517" t="s">
        <v>8369</v>
      </c>
      <c r="D517" t="s">
        <v>8373</v>
      </c>
      <c r="E517" s="413" t="s">
        <v>9373</v>
      </c>
    </row>
    <row r="518" spans="1:5" ht="12.75">
      <c r="A518">
        <v>34567</v>
      </c>
      <c r="B518" t="s">
        <v>9374</v>
      </c>
      <c r="C518" t="s">
        <v>8369</v>
      </c>
      <c r="D518" t="s">
        <v>8373</v>
      </c>
      <c r="E518" s="413" t="s">
        <v>9375</v>
      </c>
    </row>
    <row r="519" spans="1:5" ht="12.75">
      <c r="A519">
        <v>38591</v>
      </c>
      <c r="B519" t="s">
        <v>9376</v>
      </c>
      <c r="C519" t="s">
        <v>8369</v>
      </c>
      <c r="D519" t="s">
        <v>8373</v>
      </c>
      <c r="E519" s="413" t="s">
        <v>9377</v>
      </c>
    </row>
    <row r="520" spans="1:5" ht="12.75">
      <c r="A520">
        <v>34568</v>
      </c>
      <c r="B520" t="s">
        <v>9378</v>
      </c>
      <c r="C520" t="s">
        <v>8369</v>
      </c>
      <c r="D520" t="s">
        <v>8373</v>
      </c>
      <c r="E520" s="413" t="s">
        <v>9379</v>
      </c>
    </row>
    <row r="521" spans="1:5" ht="12.75">
      <c r="A521">
        <v>34569</v>
      </c>
      <c r="B521" t="s">
        <v>9380</v>
      </c>
      <c r="C521" t="s">
        <v>8369</v>
      </c>
      <c r="D521" t="s">
        <v>8373</v>
      </c>
      <c r="E521" s="413" t="s">
        <v>9369</v>
      </c>
    </row>
    <row r="522" spans="1:5" ht="12.75">
      <c r="A522">
        <v>34570</v>
      </c>
      <c r="B522" t="s">
        <v>9381</v>
      </c>
      <c r="C522" t="s">
        <v>8369</v>
      </c>
      <c r="D522" t="s">
        <v>8373</v>
      </c>
      <c r="E522" s="413" t="s">
        <v>9382</v>
      </c>
    </row>
    <row r="523" spans="1:5" ht="12.75">
      <c r="A523">
        <v>25070</v>
      </c>
      <c r="B523" t="s">
        <v>9383</v>
      </c>
      <c r="C523" t="s">
        <v>8369</v>
      </c>
      <c r="D523" t="s">
        <v>8373</v>
      </c>
      <c r="E523" s="413" t="s">
        <v>9384</v>
      </c>
    </row>
    <row r="524" spans="1:5" ht="12.75">
      <c r="A524">
        <v>34571</v>
      </c>
      <c r="B524" t="s">
        <v>9385</v>
      </c>
      <c r="C524" t="s">
        <v>8369</v>
      </c>
      <c r="D524" t="s">
        <v>8373</v>
      </c>
      <c r="E524" s="413" t="s">
        <v>9386</v>
      </c>
    </row>
    <row r="525" spans="1:5" ht="12.75">
      <c r="A525">
        <v>34573</v>
      </c>
      <c r="B525" t="s">
        <v>9387</v>
      </c>
      <c r="C525" t="s">
        <v>8369</v>
      </c>
      <c r="D525" t="s">
        <v>8373</v>
      </c>
      <c r="E525" s="413" t="s">
        <v>9388</v>
      </c>
    </row>
    <row r="526" spans="1:5" ht="12.75">
      <c r="A526">
        <v>37107</v>
      </c>
      <c r="B526" t="s">
        <v>9389</v>
      </c>
      <c r="C526" t="s">
        <v>8369</v>
      </c>
      <c r="D526" t="s">
        <v>8373</v>
      </c>
      <c r="E526" s="413" t="s">
        <v>9390</v>
      </c>
    </row>
    <row r="527" spans="1:5" ht="12.75">
      <c r="A527">
        <v>34576</v>
      </c>
      <c r="B527" t="s">
        <v>9391</v>
      </c>
      <c r="C527" t="s">
        <v>8369</v>
      </c>
      <c r="D527" t="s">
        <v>8373</v>
      </c>
      <c r="E527" s="413" t="s">
        <v>9392</v>
      </c>
    </row>
    <row r="528" spans="1:5" ht="12.75">
      <c r="A528">
        <v>34577</v>
      </c>
      <c r="B528" t="s">
        <v>9393</v>
      </c>
      <c r="C528" t="s">
        <v>8369</v>
      </c>
      <c r="D528" t="s">
        <v>8373</v>
      </c>
      <c r="E528" s="413" t="s">
        <v>9394</v>
      </c>
    </row>
    <row r="529" spans="1:5" ht="12.75">
      <c r="A529">
        <v>34578</v>
      </c>
      <c r="B529" t="s">
        <v>9395</v>
      </c>
      <c r="C529" t="s">
        <v>8369</v>
      </c>
      <c r="D529" t="s">
        <v>8373</v>
      </c>
      <c r="E529" s="413" t="s">
        <v>9279</v>
      </c>
    </row>
    <row r="530" spans="1:5" ht="12.75">
      <c r="A530">
        <v>34579</v>
      </c>
      <c r="B530" t="s">
        <v>9396</v>
      </c>
      <c r="C530" t="s">
        <v>8369</v>
      </c>
      <c r="D530" t="s">
        <v>8373</v>
      </c>
      <c r="E530" s="413" t="s">
        <v>9397</v>
      </c>
    </row>
    <row r="531" spans="1:5" ht="12.75">
      <c r="A531">
        <v>25067</v>
      </c>
      <c r="B531" t="s">
        <v>9398</v>
      </c>
      <c r="C531" t="s">
        <v>8369</v>
      </c>
      <c r="D531" t="s">
        <v>8373</v>
      </c>
      <c r="E531" s="413" t="s">
        <v>9399</v>
      </c>
    </row>
    <row r="532" spans="1:5" ht="12.75">
      <c r="A532">
        <v>34580</v>
      </c>
      <c r="B532" t="s">
        <v>9400</v>
      </c>
      <c r="C532" t="s">
        <v>8369</v>
      </c>
      <c r="D532" t="s">
        <v>8373</v>
      </c>
      <c r="E532" s="413" t="s">
        <v>9401</v>
      </c>
    </row>
    <row r="533" spans="1:5" ht="12.75">
      <c r="A533">
        <v>25071</v>
      </c>
      <c r="B533" t="s">
        <v>9402</v>
      </c>
      <c r="C533" t="s">
        <v>8369</v>
      </c>
      <c r="D533" t="s">
        <v>8373</v>
      </c>
      <c r="E533" s="413" t="s">
        <v>9403</v>
      </c>
    </row>
    <row r="534" spans="1:5" ht="12.75">
      <c r="A534">
        <v>38395</v>
      </c>
      <c r="B534" t="s">
        <v>9404</v>
      </c>
      <c r="C534" t="s">
        <v>8369</v>
      </c>
      <c r="D534" t="s">
        <v>8373</v>
      </c>
      <c r="E534" s="413" t="s">
        <v>9405</v>
      </c>
    </row>
    <row r="535" spans="1:5" ht="12.75">
      <c r="A535">
        <v>34583</v>
      </c>
      <c r="B535" t="s">
        <v>9406</v>
      </c>
      <c r="C535" t="s">
        <v>8380</v>
      </c>
      <c r="D535" t="s">
        <v>8373</v>
      </c>
      <c r="E535" s="413" t="s">
        <v>9407</v>
      </c>
    </row>
    <row r="536" spans="1:5" ht="12.75">
      <c r="A536">
        <v>34584</v>
      </c>
      <c r="B536" t="s">
        <v>9408</v>
      </c>
      <c r="C536" t="s">
        <v>8380</v>
      </c>
      <c r="D536" t="s">
        <v>8373</v>
      </c>
      <c r="E536" s="413" t="s">
        <v>9409</v>
      </c>
    </row>
    <row r="537" spans="1:5" ht="12.75">
      <c r="A537">
        <v>709</v>
      </c>
      <c r="B537" t="s">
        <v>9410</v>
      </c>
      <c r="C537" t="s">
        <v>8380</v>
      </c>
      <c r="D537" t="s">
        <v>8373</v>
      </c>
      <c r="E537" s="413" t="s">
        <v>9411</v>
      </c>
    </row>
    <row r="538" spans="1:5" ht="12.75">
      <c r="A538">
        <v>34599</v>
      </c>
      <c r="B538" t="s">
        <v>9412</v>
      </c>
      <c r="C538" t="s">
        <v>8369</v>
      </c>
      <c r="D538" t="s">
        <v>8373</v>
      </c>
      <c r="E538" s="413" t="s">
        <v>9413</v>
      </c>
    </row>
    <row r="539" spans="1:5" ht="12.75">
      <c r="A539">
        <v>34592</v>
      </c>
      <c r="B539" t="s">
        <v>9414</v>
      </c>
      <c r="C539" t="s">
        <v>8369</v>
      </c>
      <c r="D539" t="s">
        <v>8373</v>
      </c>
      <c r="E539" s="413" t="s">
        <v>9415</v>
      </c>
    </row>
    <row r="540" spans="1:5" ht="12.75">
      <c r="A540">
        <v>37103</v>
      </c>
      <c r="B540" t="s">
        <v>9416</v>
      </c>
      <c r="C540" t="s">
        <v>8369</v>
      </c>
      <c r="D540" t="s">
        <v>8373</v>
      </c>
      <c r="E540" s="413" t="s">
        <v>9417</v>
      </c>
    </row>
    <row r="541" spans="1:5" ht="12.75">
      <c r="A541">
        <v>34555</v>
      </c>
      <c r="B541" t="s">
        <v>9418</v>
      </c>
      <c r="C541" t="s">
        <v>8369</v>
      </c>
      <c r="D541" t="s">
        <v>8373</v>
      </c>
      <c r="E541" s="413" t="s">
        <v>9367</v>
      </c>
    </row>
    <row r="542" spans="1:5" ht="12.75">
      <c r="A542">
        <v>674</v>
      </c>
      <c r="B542" t="s">
        <v>9419</v>
      </c>
      <c r="C542" t="s">
        <v>8380</v>
      </c>
      <c r="D542" t="s">
        <v>8373</v>
      </c>
      <c r="E542" s="413" t="s">
        <v>9420</v>
      </c>
    </row>
    <row r="543" spans="1:5" ht="12.75">
      <c r="A543">
        <v>34600</v>
      </c>
      <c r="B543" t="s">
        <v>9421</v>
      </c>
      <c r="C543" t="s">
        <v>8380</v>
      </c>
      <c r="D543" t="s">
        <v>8370</v>
      </c>
      <c r="E543" s="413" t="s">
        <v>9422</v>
      </c>
    </row>
    <row r="544" spans="1:5" ht="12.75">
      <c r="A544">
        <v>652</v>
      </c>
      <c r="B544" t="s">
        <v>9423</v>
      </c>
      <c r="C544" t="s">
        <v>8380</v>
      </c>
      <c r="D544" t="s">
        <v>8373</v>
      </c>
      <c r="E544" s="413" t="s">
        <v>9424</v>
      </c>
    </row>
    <row r="545" spans="1:5" ht="12.75">
      <c r="A545">
        <v>651</v>
      </c>
      <c r="B545" t="s">
        <v>9425</v>
      </c>
      <c r="C545" t="s">
        <v>8369</v>
      </c>
      <c r="D545" t="s">
        <v>8373</v>
      </c>
      <c r="E545" s="413" t="s">
        <v>9426</v>
      </c>
    </row>
    <row r="546" spans="1:5" ht="12.75">
      <c r="A546">
        <v>654</v>
      </c>
      <c r="B546" t="s">
        <v>9427</v>
      </c>
      <c r="C546" t="s">
        <v>8369</v>
      </c>
      <c r="D546" t="s">
        <v>8373</v>
      </c>
      <c r="E546" s="413" t="s">
        <v>9363</v>
      </c>
    </row>
    <row r="547" spans="1:5" ht="12.75">
      <c r="A547">
        <v>650</v>
      </c>
      <c r="B547" t="s">
        <v>9428</v>
      </c>
      <c r="C547" t="s">
        <v>8369</v>
      </c>
      <c r="D547" t="s">
        <v>8370</v>
      </c>
      <c r="E547" s="413" t="s">
        <v>9429</v>
      </c>
    </row>
    <row r="548" spans="1:5" ht="12.75">
      <c r="A548">
        <v>718</v>
      </c>
      <c r="B548" t="s">
        <v>9430</v>
      </c>
      <c r="C548" t="s">
        <v>8369</v>
      </c>
      <c r="D548" t="s">
        <v>8373</v>
      </c>
      <c r="E548" s="413" t="s">
        <v>9431</v>
      </c>
    </row>
    <row r="549" spans="1:5" ht="12.75">
      <c r="A549">
        <v>11981</v>
      </c>
      <c r="B549" t="s">
        <v>9432</v>
      </c>
      <c r="C549" t="s">
        <v>8369</v>
      </c>
      <c r="D549" t="s">
        <v>8373</v>
      </c>
      <c r="E549" s="413" t="s">
        <v>9433</v>
      </c>
    </row>
    <row r="550" spans="1:5" ht="12.75">
      <c r="A550">
        <v>34586</v>
      </c>
      <c r="B550" t="s">
        <v>9434</v>
      </c>
      <c r="C550" t="s">
        <v>8369</v>
      </c>
      <c r="D550" t="s">
        <v>8373</v>
      </c>
      <c r="E550" s="413" t="s">
        <v>9059</v>
      </c>
    </row>
    <row r="551" spans="1:5" ht="12.75">
      <c r="A551">
        <v>38603</v>
      </c>
      <c r="B551" t="s">
        <v>9435</v>
      </c>
      <c r="C551" t="s">
        <v>8369</v>
      </c>
      <c r="D551" t="s">
        <v>8373</v>
      </c>
      <c r="E551" s="413" t="s">
        <v>9436</v>
      </c>
    </row>
    <row r="552" spans="1:5" ht="12.75">
      <c r="A552">
        <v>34588</v>
      </c>
      <c r="B552" t="s">
        <v>9437</v>
      </c>
      <c r="C552" t="s">
        <v>8369</v>
      </c>
      <c r="D552" t="s">
        <v>8373</v>
      </c>
      <c r="E552" s="413" t="s">
        <v>9438</v>
      </c>
    </row>
    <row r="553" spans="1:5" ht="12.75">
      <c r="A553">
        <v>34590</v>
      </c>
      <c r="B553" t="s">
        <v>9439</v>
      </c>
      <c r="C553" t="s">
        <v>8369</v>
      </c>
      <c r="D553" t="s">
        <v>8373</v>
      </c>
      <c r="E553" s="413" t="s">
        <v>9440</v>
      </c>
    </row>
    <row r="554" spans="1:5" ht="12.75">
      <c r="A554">
        <v>34591</v>
      </c>
      <c r="B554" t="s">
        <v>9441</v>
      </c>
      <c r="C554" t="s">
        <v>8369</v>
      </c>
      <c r="D554" t="s">
        <v>8373</v>
      </c>
      <c r="E554" s="413" t="s">
        <v>8782</v>
      </c>
    </row>
    <row r="555" spans="1:5" ht="12.75">
      <c r="A555">
        <v>41372</v>
      </c>
      <c r="B555" t="s">
        <v>9442</v>
      </c>
      <c r="C555" t="s">
        <v>8380</v>
      </c>
      <c r="D555" t="s">
        <v>8373</v>
      </c>
      <c r="E555" s="413" t="s">
        <v>9443</v>
      </c>
    </row>
    <row r="556" spans="1:5" ht="12.75">
      <c r="A556">
        <v>41371</v>
      </c>
      <c r="B556" t="s">
        <v>9444</v>
      </c>
      <c r="C556" t="s">
        <v>8380</v>
      </c>
      <c r="D556" t="s">
        <v>8373</v>
      </c>
      <c r="E556" s="413" t="s">
        <v>9445</v>
      </c>
    </row>
    <row r="557" spans="1:5" ht="12.75">
      <c r="A557">
        <v>40517</v>
      </c>
      <c r="B557" t="s">
        <v>9446</v>
      </c>
      <c r="C557" t="s">
        <v>8380</v>
      </c>
      <c r="D557" t="s">
        <v>8373</v>
      </c>
      <c r="E557" s="413" t="s">
        <v>9447</v>
      </c>
    </row>
    <row r="558" spans="1:5" ht="12.75">
      <c r="A558">
        <v>40515</v>
      </c>
      <c r="B558" t="s">
        <v>9448</v>
      </c>
      <c r="C558" t="s">
        <v>8380</v>
      </c>
      <c r="D558" t="s">
        <v>8373</v>
      </c>
      <c r="E558" s="413" t="s">
        <v>9449</v>
      </c>
    </row>
    <row r="559" spans="1:5" ht="12.75">
      <c r="A559">
        <v>40529</v>
      </c>
      <c r="B559" t="s">
        <v>9450</v>
      </c>
      <c r="C559" t="s">
        <v>8380</v>
      </c>
      <c r="D559" t="s">
        <v>8373</v>
      </c>
      <c r="E559" s="413" t="s">
        <v>9451</v>
      </c>
    </row>
    <row r="560" spans="1:5" ht="12.75">
      <c r="A560">
        <v>36170</v>
      </c>
      <c r="B560" t="s">
        <v>9452</v>
      </c>
      <c r="C560" t="s">
        <v>8380</v>
      </c>
      <c r="D560" t="s">
        <v>8370</v>
      </c>
      <c r="E560" s="413" t="s">
        <v>8750</v>
      </c>
    </row>
    <row r="561" spans="1:5" ht="12.75">
      <c r="A561">
        <v>40524</v>
      </c>
      <c r="B561" t="s">
        <v>9453</v>
      </c>
      <c r="C561" t="s">
        <v>8380</v>
      </c>
      <c r="D561" t="s">
        <v>8373</v>
      </c>
      <c r="E561" s="413" t="s">
        <v>9454</v>
      </c>
    </row>
    <row r="562" spans="1:5" ht="12.75">
      <c r="A562">
        <v>36156</v>
      </c>
      <c r="B562" t="s">
        <v>9455</v>
      </c>
      <c r="C562" t="s">
        <v>8380</v>
      </c>
      <c r="D562" t="s">
        <v>8373</v>
      </c>
      <c r="E562" s="413" t="s">
        <v>9456</v>
      </c>
    </row>
    <row r="563" spans="1:5" ht="12.75">
      <c r="A563">
        <v>36155</v>
      </c>
      <c r="B563" t="s">
        <v>9457</v>
      </c>
      <c r="C563" t="s">
        <v>8380</v>
      </c>
      <c r="D563" t="s">
        <v>8373</v>
      </c>
      <c r="E563" s="413" t="s">
        <v>9458</v>
      </c>
    </row>
    <row r="564" spans="1:5" ht="12.75">
      <c r="A564">
        <v>36154</v>
      </c>
      <c r="B564" t="s">
        <v>9459</v>
      </c>
      <c r="C564" t="s">
        <v>8380</v>
      </c>
      <c r="D564" t="s">
        <v>8373</v>
      </c>
      <c r="E564" s="413" t="s">
        <v>9460</v>
      </c>
    </row>
    <row r="565" spans="1:5" ht="12.75">
      <c r="A565">
        <v>695</v>
      </c>
      <c r="B565" t="s">
        <v>9461</v>
      </c>
      <c r="C565" t="s">
        <v>8380</v>
      </c>
      <c r="D565" t="s">
        <v>8373</v>
      </c>
      <c r="E565" s="413" t="s">
        <v>9462</v>
      </c>
    </row>
    <row r="566" spans="1:5" ht="12.75">
      <c r="A566">
        <v>679</v>
      </c>
      <c r="B566" t="s">
        <v>9463</v>
      </c>
      <c r="C566" t="s">
        <v>8380</v>
      </c>
      <c r="D566" t="s">
        <v>8373</v>
      </c>
      <c r="E566" s="413" t="s">
        <v>9451</v>
      </c>
    </row>
    <row r="567" spans="1:5" ht="12.75">
      <c r="A567">
        <v>711</v>
      </c>
      <c r="B567" t="s">
        <v>9464</v>
      </c>
      <c r="C567" t="s">
        <v>8380</v>
      </c>
      <c r="D567" t="s">
        <v>8373</v>
      </c>
      <c r="E567" s="413" t="s">
        <v>9465</v>
      </c>
    </row>
    <row r="568" spans="1:5" ht="12.75">
      <c r="A568">
        <v>712</v>
      </c>
      <c r="B568" t="s">
        <v>9466</v>
      </c>
      <c r="C568" t="s">
        <v>8380</v>
      </c>
      <c r="D568" t="s">
        <v>8373</v>
      </c>
      <c r="E568" s="413" t="s">
        <v>9467</v>
      </c>
    </row>
    <row r="569" spans="1:5" ht="12.75">
      <c r="A569">
        <v>12614</v>
      </c>
      <c r="B569" t="s">
        <v>9468</v>
      </c>
      <c r="C569" t="s">
        <v>8369</v>
      </c>
      <c r="D569" t="s">
        <v>8373</v>
      </c>
      <c r="E569" s="413" t="s">
        <v>9469</v>
      </c>
    </row>
    <row r="570" spans="1:5" ht="12.75">
      <c r="A570">
        <v>6140</v>
      </c>
      <c r="B570" t="s">
        <v>9470</v>
      </c>
      <c r="C570" t="s">
        <v>8369</v>
      </c>
      <c r="D570" t="s">
        <v>8373</v>
      </c>
      <c r="E570" s="413" t="s">
        <v>9471</v>
      </c>
    </row>
    <row r="571" spans="1:5" ht="12.75">
      <c r="A571">
        <v>38399</v>
      </c>
      <c r="B571" t="s">
        <v>9472</v>
      </c>
      <c r="C571" t="s">
        <v>8369</v>
      </c>
      <c r="D571" t="s">
        <v>8373</v>
      </c>
      <c r="E571" s="413" t="s">
        <v>9473</v>
      </c>
    </row>
    <row r="572" spans="1:5" ht="12.75">
      <c r="A572">
        <v>735</v>
      </c>
      <c r="B572" t="s">
        <v>9474</v>
      </c>
      <c r="C572" t="s">
        <v>8369</v>
      </c>
      <c r="D572" t="s">
        <v>8373</v>
      </c>
      <c r="E572" s="413" t="s">
        <v>9475</v>
      </c>
    </row>
    <row r="573" spans="1:5" ht="12.75">
      <c r="A573">
        <v>736</v>
      </c>
      <c r="B573" t="s">
        <v>9476</v>
      </c>
      <c r="C573" t="s">
        <v>8369</v>
      </c>
      <c r="D573" t="s">
        <v>8373</v>
      </c>
      <c r="E573" s="413" t="s">
        <v>9477</v>
      </c>
    </row>
    <row r="574" spans="1:5" ht="12.75">
      <c r="A574">
        <v>729</v>
      </c>
      <c r="B574" t="s">
        <v>9478</v>
      </c>
      <c r="C574" t="s">
        <v>8369</v>
      </c>
      <c r="D574" t="s">
        <v>8370</v>
      </c>
      <c r="E574" s="413" t="s">
        <v>9479</v>
      </c>
    </row>
    <row r="575" spans="1:5" ht="12.75">
      <c r="A575">
        <v>39925</v>
      </c>
      <c r="B575" t="s">
        <v>9480</v>
      </c>
      <c r="C575" t="s">
        <v>8369</v>
      </c>
      <c r="D575" t="s">
        <v>8373</v>
      </c>
      <c r="E575" s="413" t="s">
        <v>9481</v>
      </c>
    </row>
    <row r="576" spans="1:5" ht="12.75">
      <c r="A576">
        <v>731</v>
      </c>
      <c r="B576" t="s">
        <v>9482</v>
      </c>
      <c r="C576" t="s">
        <v>8369</v>
      </c>
      <c r="D576" t="s">
        <v>8373</v>
      </c>
      <c r="E576" s="413" t="s">
        <v>9483</v>
      </c>
    </row>
    <row r="577" spans="1:5" ht="12.75">
      <c r="A577">
        <v>10575</v>
      </c>
      <c r="B577" t="s">
        <v>9484</v>
      </c>
      <c r="C577" t="s">
        <v>8369</v>
      </c>
      <c r="D577" t="s">
        <v>8373</v>
      </c>
      <c r="E577" s="413" t="s">
        <v>9485</v>
      </c>
    </row>
    <row r="578" spans="1:5" ht="12.75">
      <c r="A578">
        <v>733</v>
      </c>
      <c r="B578" t="s">
        <v>9486</v>
      </c>
      <c r="C578" t="s">
        <v>8369</v>
      </c>
      <c r="D578" t="s">
        <v>8373</v>
      </c>
      <c r="E578" s="413" t="s">
        <v>9487</v>
      </c>
    </row>
    <row r="579" spans="1:5" ht="12.75">
      <c r="A579">
        <v>732</v>
      </c>
      <c r="B579" t="s">
        <v>9488</v>
      </c>
      <c r="C579" t="s">
        <v>8369</v>
      </c>
      <c r="D579" t="s">
        <v>8373</v>
      </c>
      <c r="E579" s="413" t="s">
        <v>9489</v>
      </c>
    </row>
    <row r="580" spans="1:5" ht="12.75">
      <c r="A580">
        <v>737</v>
      </c>
      <c r="B580" t="s">
        <v>9490</v>
      </c>
      <c r="C580" t="s">
        <v>8369</v>
      </c>
      <c r="D580" t="s">
        <v>8373</v>
      </c>
      <c r="E580" s="413" t="s">
        <v>9491</v>
      </c>
    </row>
    <row r="581" spans="1:5" ht="12.75">
      <c r="A581">
        <v>738</v>
      </c>
      <c r="B581" t="s">
        <v>9492</v>
      </c>
      <c r="C581" t="s">
        <v>8369</v>
      </c>
      <c r="D581" t="s">
        <v>8373</v>
      </c>
      <c r="E581" s="413" t="s">
        <v>9493</v>
      </c>
    </row>
    <row r="582" spans="1:5" ht="12.75">
      <c r="A582">
        <v>740</v>
      </c>
      <c r="B582" t="s">
        <v>9494</v>
      </c>
      <c r="C582" t="s">
        <v>8369</v>
      </c>
      <c r="D582" t="s">
        <v>8373</v>
      </c>
      <c r="E582" s="413" t="s">
        <v>9495</v>
      </c>
    </row>
    <row r="583" spans="1:5" ht="12.75">
      <c r="A583">
        <v>734</v>
      </c>
      <c r="B583" t="s">
        <v>9496</v>
      </c>
      <c r="C583" t="s">
        <v>8369</v>
      </c>
      <c r="D583" t="s">
        <v>8373</v>
      </c>
      <c r="E583" s="413" t="s">
        <v>9497</v>
      </c>
    </row>
    <row r="584" spans="1:5" ht="12.75">
      <c r="A584">
        <v>39008</v>
      </c>
      <c r="B584" t="s">
        <v>9498</v>
      </c>
      <c r="C584" t="s">
        <v>8369</v>
      </c>
      <c r="D584" t="s">
        <v>8373</v>
      </c>
      <c r="E584" s="413" t="s">
        <v>9499</v>
      </c>
    </row>
    <row r="585" spans="1:5" ht="12.75">
      <c r="A585">
        <v>39009</v>
      </c>
      <c r="B585" t="s">
        <v>9500</v>
      </c>
      <c r="C585" t="s">
        <v>8369</v>
      </c>
      <c r="D585" t="s">
        <v>8373</v>
      </c>
      <c r="E585" s="413" t="s">
        <v>9501</v>
      </c>
    </row>
    <row r="586" spans="1:5" ht="12.75">
      <c r="A586">
        <v>10587</v>
      </c>
      <c r="B586" t="s">
        <v>9502</v>
      </c>
      <c r="C586" t="s">
        <v>8369</v>
      </c>
      <c r="D586" t="s">
        <v>8373</v>
      </c>
      <c r="E586" s="413" t="s">
        <v>9503</v>
      </c>
    </row>
    <row r="587" spans="1:5" ht="12.75">
      <c r="A587">
        <v>759</v>
      </c>
      <c r="B587" t="s">
        <v>9504</v>
      </c>
      <c r="C587" t="s">
        <v>8369</v>
      </c>
      <c r="D587" t="s">
        <v>8373</v>
      </c>
      <c r="E587" s="413" t="s">
        <v>9505</v>
      </c>
    </row>
    <row r="588" spans="1:5" ht="12.75">
      <c r="A588">
        <v>761</v>
      </c>
      <c r="B588" t="s">
        <v>9506</v>
      </c>
      <c r="C588" t="s">
        <v>8369</v>
      </c>
      <c r="D588" t="s">
        <v>8373</v>
      </c>
      <c r="E588" s="413" t="s">
        <v>9507</v>
      </c>
    </row>
    <row r="589" spans="1:5" ht="12.75">
      <c r="A589">
        <v>750</v>
      </c>
      <c r="B589" t="s">
        <v>9508</v>
      </c>
      <c r="C589" t="s">
        <v>8369</v>
      </c>
      <c r="D589" t="s">
        <v>8373</v>
      </c>
      <c r="E589" s="413" t="s">
        <v>9509</v>
      </c>
    </row>
    <row r="590" spans="1:5" ht="12.75">
      <c r="A590">
        <v>755</v>
      </c>
      <c r="B590" t="s">
        <v>9510</v>
      </c>
      <c r="C590" t="s">
        <v>8369</v>
      </c>
      <c r="D590" t="s">
        <v>8373</v>
      </c>
      <c r="E590" s="413" t="s">
        <v>9511</v>
      </c>
    </row>
    <row r="591" spans="1:5" ht="12.75">
      <c r="A591">
        <v>749</v>
      </c>
      <c r="B591" t="s">
        <v>9512</v>
      </c>
      <c r="C591" t="s">
        <v>8369</v>
      </c>
      <c r="D591" t="s">
        <v>8373</v>
      </c>
      <c r="E591" s="413" t="s">
        <v>9513</v>
      </c>
    </row>
    <row r="592" spans="1:5" ht="12.75">
      <c r="A592">
        <v>756</v>
      </c>
      <c r="B592" t="s">
        <v>9514</v>
      </c>
      <c r="C592" t="s">
        <v>8369</v>
      </c>
      <c r="D592" t="s">
        <v>8373</v>
      </c>
      <c r="E592" s="413" t="s">
        <v>9515</v>
      </c>
    </row>
    <row r="593" spans="1:5" ht="12.75">
      <c r="A593">
        <v>757</v>
      </c>
      <c r="B593" t="s">
        <v>9516</v>
      </c>
      <c r="C593" t="s">
        <v>8369</v>
      </c>
      <c r="D593" t="s">
        <v>8373</v>
      </c>
      <c r="E593" s="413" t="s">
        <v>9517</v>
      </c>
    </row>
    <row r="594" spans="1:5" ht="12.75">
      <c r="A594">
        <v>10588</v>
      </c>
      <c r="B594" t="s">
        <v>9518</v>
      </c>
      <c r="C594" t="s">
        <v>8369</v>
      </c>
      <c r="D594" t="s">
        <v>8373</v>
      </c>
      <c r="E594" s="413" t="s">
        <v>9519</v>
      </c>
    </row>
    <row r="595" spans="1:5" ht="12.75">
      <c r="A595">
        <v>10592</v>
      </c>
      <c r="B595" t="s">
        <v>9520</v>
      </c>
      <c r="C595" t="s">
        <v>8369</v>
      </c>
      <c r="D595" t="s">
        <v>8370</v>
      </c>
      <c r="E595" s="413" t="s">
        <v>9521</v>
      </c>
    </row>
    <row r="596" spans="1:5" ht="12.75">
      <c r="A596">
        <v>10589</v>
      </c>
      <c r="B596" t="s">
        <v>9522</v>
      </c>
      <c r="C596" t="s">
        <v>8369</v>
      </c>
      <c r="D596" t="s">
        <v>8373</v>
      </c>
      <c r="E596" s="413" t="s">
        <v>9523</v>
      </c>
    </row>
    <row r="597" spans="1:5" ht="12.75">
      <c r="A597">
        <v>760</v>
      </c>
      <c r="B597" t="s">
        <v>9524</v>
      </c>
      <c r="C597" t="s">
        <v>8369</v>
      </c>
      <c r="D597" t="s">
        <v>8373</v>
      </c>
      <c r="E597" s="413" t="s">
        <v>9525</v>
      </c>
    </row>
    <row r="598" spans="1:5" ht="12.75">
      <c r="A598">
        <v>751</v>
      </c>
      <c r="B598" t="s">
        <v>9526</v>
      </c>
      <c r="C598" t="s">
        <v>8369</v>
      </c>
      <c r="D598" t="s">
        <v>8373</v>
      </c>
      <c r="E598" s="413" t="s">
        <v>9527</v>
      </c>
    </row>
    <row r="599" spans="1:5" ht="12.75">
      <c r="A599">
        <v>754</v>
      </c>
      <c r="B599" t="s">
        <v>9528</v>
      </c>
      <c r="C599" t="s">
        <v>8369</v>
      </c>
      <c r="D599" t="s">
        <v>8373</v>
      </c>
      <c r="E599" s="413" t="s">
        <v>9529</v>
      </c>
    </row>
    <row r="600" spans="1:5" ht="12.75">
      <c r="A600">
        <v>44489</v>
      </c>
      <c r="B600" t="s">
        <v>9530</v>
      </c>
      <c r="C600" t="s">
        <v>8369</v>
      </c>
      <c r="D600" t="s">
        <v>8373</v>
      </c>
      <c r="E600" s="413" t="s">
        <v>9531</v>
      </c>
    </row>
    <row r="601" spans="1:5" ht="12.75">
      <c r="A601">
        <v>39917</v>
      </c>
      <c r="B601" t="s">
        <v>9532</v>
      </c>
      <c r="C601" t="s">
        <v>8369</v>
      </c>
      <c r="D601" t="s">
        <v>8373</v>
      </c>
      <c r="E601" s="413" t="s">
        <v>9533</v>
      </c>
    </row>
    <row r="602" spans="1:5" ht="12.75">
      <c r="A602">
        <v>38167</v>
      </c>
      <c r="B602" t="s">
        <v>9534</v>
      </c>
      <c r="C602" t="s">
        <v>9245</v>
      </c>
      <c r="D602" t="s">
        <v>8373</v>
      </c>
      <c r="E602" s="413" t="s">
        <v>9535</v>
      </c>
    </row>
    <row r="603" spans="1:5" ht="12.75">
      <c r="A603">
        <v>36145</v>
      </c>
      <c r="B603" t="s">
        <v>9536</v>
      </c>
      <c r="C603" t="s">
        <v>9245</v>
      </c>
      <c r="D603" t="s">
        <v>8373</v>
      </c>
      <c r="E603" s="413" t="s">
        <v>9537</v>
      </c>
    </row>
    <row r="604" spans="1:5" ht="12.75">
      <c r="A604">
        <v>12893</v>
      </c>
      <c r="B604" t="s">
        <v>9538</v>
      </c>
      <c r="C604" t="s">
        <v>9245</v>
      </c>
      <c r="D604" t="s">
        <v>8373</v>
      </c>
      <c r="E604" s="413" t="s">
        <v>9539</v>
      </c>
    </row>
    <row r="605" spans="1:5" ht="12.75">
      <c r="A605">
        <v>11685</v>
      </c>
      <c r="B605" t="s">
        <v>9540</v>
      </c>
      <c r="C605" t="s">
        <v>8369</v>
      </c>
      <c r="D605" t="s">
        <v>8373</v>
      </c>
      <c r="E605" s="413" t="s">
        <v>9541</v>
      </c>
    </row>
    <row r="606" spans="1:5" ht="12.75">
      <c r="A606">
        <v>11680</v>
      </c>
      <c r="B606" t="s">
        <v>9542</v>
      </c>
      <c r="C606" t="s">
        <v>8369</v>
      </c>
      <c r="D606" t="s">
        <v>8373</v>
      </c>
      <c r="E606" s="413" t="s">
        <v>9543</v>
      </c>
    </row>
    <row r="607" spans="1:5" ht="12.75">
      <c r="A607">
        <v>11679</v>
      </c>
      <c r="B607" t="s">
        <v>9544</v>
      </c>
      <c r="C607" t="s">
        <v>8369</v>
      </c>
      <c r="D607" t="s">
        <v>8373</v>
      </c>
      <c r="E607" s="413" t="s">
        <v>9545</v>
      </c>
    </row>
    <row r="608" spans="1:5" ht="12.75">
      <c r="A608">
        <v>2512</v>
      </c>
      <c r="B608" t="s">
        <v>9546</v>
      </c>
      <c r="C608" t="s">
        <v>8369</v>
      </c>
      <c r="D608" t="s">
        <v>8373</v>
      </c>
      <c r="E608" s="413" t="s">
        <v>9547</v>
      </c>
    </row>
    <row r="609" spans="1:5" ht="12.75">
      <c r="A609">
        <v>4374</v>
      </c>
      <c r="B609" t="s">
        <v>9548</v>
      </c>
      <c r="C609" t="s">
        <v>8369</v>
      </c>
      <c r="D609" t="s">
        <v>8373</v>
      </c>
      <c r="E609" s="413" t="s">
        <v>9549</v>
      </c>
    </row>
    <row r="610" spans="1:5" ht="12.75">
      <c r="A610">
        <v>7568</v>
      </c>
      <c r="B610" t="s">
        <v>9550</v>
      </c>
      <c r="C610" t="s">
        <v>8369</v>
      </c>
      <c r="D610" t="s">
        <v>8373</v>
      </c>
      <c r="E610" s="413" t="s">
        <v>9551</v>
      </c>
    </row>
    <row r="611" spans="1:5" ht="12.75">
      <c r="A611">
        <v>7584</v>
      </c>
      <c r="B611" t="s">
        <v>9552</v>
      </c>
      <c r="C611" t="s">
        <v>8369</v>
      </c>
      <c r="D611" t="s">
        <v>8373</v>
      </c>
      <c r="E611" s="413" t="s">
        <v>9553</v>
      </c>
    </row>
    <row r="612" spans="1:5" ht="12.75">
      <c r="A612">
        <v>11945</v>
      </c>
      <c r="B612" t="s">
        <v>9554</v>
      </c>
      <c r="C612" t="s">
        <v>8369</v>
      </c>
      <c r="D612" t="s">
        <v>8373</v>
      </c>
      <c r="E612" s="413" t="s">
        <v>9555</v>
      </c>
    </row>
    <row r="613" spans="1:5" ht="12.75">
      <c r="A613">
        <v>11946</v>
      </c>
      <c r="B613" t="s">
        <v>9556</v>
      </c>
      <c r="C613" t="s">
        <v>8369</v>
      </c>
      <c r="D613" t="s">
        <v>8373</v>
      </c>
      <c r="E613" s="413" t="s">
        <v>9555</v>
      </c>
    </row>
    <row r="614" spans="1:5" ht="12.75">
      <c r="A614">
        <v>4375</v>
      </c>
      <c r="B614" t="s">
        <v>9557</v>
      </c>
      <c r="C614" t="s">
        <v>8369</v>
      </c>
      <c r="D614" t="s">
        <v>8370</v>
      </c>
      <c r="E614" s="413" t="s">
        <v>9558</v>
      </c>
    </row>
    <row r="615" spans="1:5" ht="12.75">
      <c r="A615">
        <v>11950</v>
      </c>
      <c r="B615" t="s">
        <v>9559</v>
      </c>
      <c r="C615" t="s">
        <v>8369</v>
      </c>
      <c r="D615" t="s">
        <v>8373</v>
      </c>
      <c r="E615" s="413" t="s">
        <v>9560</v>
      </c>
    </row>
    <row r="616" spans="1:5" ht="12.75">
      <c r="A616">
        <v>4376</v>
      </c>
      <c r="B616" t="s">
        <v>9561</v>
      </c>
      <c r="C616" t="s">
        <v>8369</v>
      </c>
      <c r="D616" t="s">
        <v>8373</v>
      </c>
      <c r="E616" s="413" t="s">
        <v>9562</v>
      </c>
    </row>
    <row r="617" spans="1:5" ht="12.75">
      <c r="A617">
        <v>7583</v>
      </c>
      <c r="B617" t="s">
        <v>9563</v>
      </c>
      <c r="C617" t="s">
        <v>8369</v>
      </c>
      <c r="D617" t="s">
        <v>8373</v>
      </c>
      <c r="E617" s="413" t="s">
        <v>9564</v>
      </c>
    </row>
    <row r="618" spans="1:5" ht="12.75">
      <c r="A618">
        <v>4350</v>
      </c>
      <c r="B618" t="s">
        <v>9565</v>
      </c>
      <c r="C618" t="s">
        <v>8369</v>
      </c>
      <c r="D618" t="s">
        <v>8373</v>
      </c>
      <c r="E618" s="413" t="s">
        <v>9067</v>
      </c>
    </row>
    <row r="619" spans="1:5" ht="12.75">
      <c r="A619">
        <v>39886</v>
      </c>
      <c r="B619" t="s">
        <v>9566</v>
      </c>
      <c r="C619" t="s">
        <v>8369</v>
      </c>
      <c r="D619" t="s">
        <v>8373</v>
      </c>
      <c r="E619" s="413" t="s">
        <v>9567</v>
      </c>
    </row>
    <row r="620" spans="1:5" ht="12.75">
      <c r="A620">
        <v>39887</v>
      </c>
      <c r="B620" t="s">
        <v>9568</v>
      </c>
      <c r="C620" t="s">
        <v>8369</v>
      </c>
      <c r="D620" t="s">
        <v>8373</v>
      </c>
      <c r="E620" s="413" t="s">
        <v>9569</v>
      </c>
    </row>
    <row r="621" spans="1:5" ht="12.75">
      <c r="A621">
        <v>39888</v>
      </c>
      <c r="B621" t="s">
        <v>9570</v>
      </c>
      <c r="C621" t="s">
        <v>8369</v>
      </c>
      <c r="D621" t="s">
        <v>8373</v>
      </c>
      <c r="E621" s="413" t="s">
        <v>9571</v>
      </c>
    </row>
    <row r="622" spans="1:5" ht="12.75">
      <c r="A622">
        <v>39890</v>
      </c>
      <c r="B622" t="s">
        <v>9572</v>
      </c>
      <c r="C622" t="s">
        <v>8369</v>
      </c>
      <c r="D622" t="s">
        <v>8373</v>
      </c>
      <c r="E622" s="413" t="s">
        <v>9573</v>
      </c>
    </row>
    <row r="623" spans="1:5" ht="12.75">
      <c r="A623">
        <v>39891</v>
      </c>
      <c r="B623" t="s">
        <v>9574</v>
      </c>
      <c r="C623" t="s">
        <v>8369</v>
      </c>
      <c r="D623" t="s">
        <v>8373</v>
      </c>
      <c r="E623" s="413" t="s">
        <v>9575</v>
      </c>
    </row>
    <row r="624" spans="1:5" ht="12.75">
      <c r="A624">
        <v>39892</v>
      </c>
      <c r="B624" t="s">
        <v>9576</v>
      </c>
      <c r="C624" t="s">
        <v>8369</v>
      </c>
      <c r="D624" t="s">
        <v>8373</v>
      </c>
      <c r="E624" s="413" t="s">
        <v>9577</v>
      </c>
    </row>
    <row r="625" spans="1:5" ht="12.75">
      <c r="A625">
        <v>790</v>
      </c>
      <c r="B625" t="s">
        <v>9578</v>
      </c>
      <c r="C625" t="s">
        <v>8369</v>
      </c>
      <c r="D625" t="s">
        <v>8373</v>
      </c>
      <c r="E625" s="413" t="s">
        <v>9579</v>
      </c>
    </row>
    <row r="626" spans="1:5" ht="12.75">
      <c r="A626">
        <v>766</v>
      </c>
      <c r="B626" t="s">
        <v>9580</v>
      </c>
      <c r="C626" t="s">
        <v>8369</v>
      </c>
      <c r="D626" t="s">
        <v>8373</v>
      </c>
      <c r="E626" s="413" t="s">
        <v>9579</v>
      </c>
    </row>
    <row r="627" spans="1:5" ht="12.75">
      <c r="A627">
        <v>791</v>
      </c>
      <c r="B627" t="s">
        <v>9581</v>
      </c>
      <c r="C627" t="s">
        <v>8369</v>
      </c>
      <c r="D627" t="s">
        <v>8373</v>
      </c>
      <c r="E627" s="413" t="s">
        <v>9579</v>
      </c>
    </row>
    <row r="628" spans="1:5" ht="12.75">
      <c r="A628">
        <v>767</v>
      </c>
      <c r="B628" t="s">
        <v>9582</v>
      </c>
      <c r="C628" t="s">
        <v>8369</v>
      </c>
      <c r="D628" t="s">
        <v>8373</v>
      </c>
      <c r="E628" s="413" t="s">
        <v>9579</v>
      </c>
    </row>
    <row r="629" spans="1:5" ht="12.75">
      <c r="A629">
        <v>768</v>
      </c>
      <c r="B629" t="s">
        <v>9583</v>
      </c>
      <c r="C629" t="s">
        <v>8369</v>
      </c>
      <c r="D629" t="s">
        <v>8373</v>
      </c>
      <c r="E629" s="413" t="s">
        <v>9584</v>
      </c>
    </row>
    <row r="630" spans="1:5" ht="12.75">
      <c r="A630">
        <v>789</v>
      </c>
      <c r="B630" t="s">
        <v>9585</v>
      </c>
      <c r="C630" t="s">
        <v>8369</v>
      </c>
      <c r="D630" t="s">
        <v>8373</v>
      </c>
      <c r="E630" s="413" t="s">
        <v>9586</v>
      </c>
    </row>
    <row r="631" spans="1:5" ht="12.75">
      <c r="A631">
        <v>769</v>
      </c>
      <c r="B631" t="s">
        <v>9587</v>
      </c>
      <c r="C631" t="s">
        <v>8369</v>
      </c>
      <c r="D631" t="s">
        <v>8373</v>
      </c>
      <c r="E631" s="413" t="s">
        <v>9584</v>
      </c>
    </row>
    <row r="632" spans="1:5" ht="12.75">
      <c r="A632">
        <v>770</v>
      </c>
      <c r="B632" t="s">
        <v>9588</v>
      </c>
      <c r="C632" t="s">
        <v>8369</v>
      </c>
      <c r="D632" t="s">
        <v>8373</v>
      </c>
      <c r="E632" s="413" t="s">
        <v>9589</v>
      </c>
    </row>
    <row r="633" spans="1:5" ht="12.75">
      <c r="A633">
        <v>12394</v>
      </c>
      <c r="B633" t="s">
        <v>9590</v>
      </c>
      <c r="C633" t="s">
        <v>8369</v>
      </c>
      <c r="D633" t="s">
        <v>8373</v>
      </c>
      <c r="E633" s="413" t="s">
        <v>9589</v>
      </c>
    </row>
    <row r="634" spans="1:5" ht="12.75">
      <c r="A634">
        <v>764</v>
      </c>
      <c r="B634" t="s">
        <v>9591</v>
      </c>
      <c r="C634" t="s">
        <v>8369</v>
      </c>
      <c r="D634" t="s">
        <v>8370</v>
      </c>
      <c r="E634" s="413" t="s">
        <v>9592</v>
      </c>
    </row>
    <row r="635" spans="1:5" ht="12.75">
      <c r="A635">
        <v>765</v>
      </c>
      <c r="B635" t="s">
        <v>9593</v>
      </c>
      <c r="C635" t="s">
        <v>8369</v>
      </c>
      <c r="D635" t="s">
        <v>8373</v>
      </c>
      <c r="E635" s="413" t="s">
        <v>9592</v>
      </c>
    </row>
    <row r="636" spans="1:5" ht="12.75">
      <c r="A636">
        <v>787</v>
      </c>
      <c r="B636" t="s">
        <v>9594</v>
      </c>
      <c r="C636" t="s">
        <v>8369</v>
      </c>
      <c r="D636" t="s">
        <v>8373</v>
      </c>
      <c r="E636" s="413" t="s">
        <v>9595</v>
      </c>
    </row>
    <row r="637" spans="1:5" ht="12.75">
      <c r="A637">
        <v>774</v>
      </c>
      <c r="B637" t="s">
        <v>9596</v>
      </c>
      <c r="C637" t="s">
        <v>8369</v>
      </c>
      <c r="D637" t="s">
        <v>8373</v>
      </c>
      <c r="E637" s="413" t="s">
        <v>9595</v>
      </c>
    </row>
    <row r="638" spans="1:5" ht="12.75">
      <c r="A638">
        <v>773</v>
      </c>
      <c r="B638" t="s">
        <v>9597</v>
      </c>
      <c r="C638" t="s">
        <v>8369</v>
      </c>
      <c r="D638" t="s">
        <v>8373</v>
      </c>
      <c r="E638" s="413" t="s">
        <v>9595</v>
      </c>
    </row>
    <row r="639" spans="1:5" ht="12.75">
      <c r="A639">
        <v>775</v>
      </c>
      <c r="B639" t="s">
        <v>9598</v>
      </c>
      <c r="C639" t="s">
        <v>8369</v>
      </c>
      <c r="D639" t="s">
        <v>8373</v>
      </c>
      <c r="E639" s="413" t="s">
        <v>9595</v>
      </c>
    </row>
    <row r="640" spans="1:5" ht="12.75">
      <c r="A640">
        <v>788</v>
      </c>
      <c r="B640" t="s">
        <v>9599</v>
      </c>
      <c r="C640" t="s">
        <v>8369</v>
      </c>
      <c r="D640" t="s">
        <v>8373</v>
      </c>
      <c r="E640" s="413" t="s">
        <v>9080</v>
      </c>
    </row>
    <row r="641" spans="1:5" ht="12.75">
      <c r="A641">
        <v>772</v>
      </c>
      <c r="B641" t="s">
        <v>9600</v>
      </c>
      <c r="C641" t="s">
        <v>8369</v>
      </c>
      <c r="D641" t="s">
        <v>8373</v>
      </c>
      <c r="E641" s="413" t="s">
        <v>9080</v>
      </c>
    </row>
    <row r="642" spans="1:5" ht="12.75">
      <c r="A642">
        <v>771</v>
      </c>
      <c r="B642" t="s">
        <v>9601</v>
      </c>
      <c r="C642" t="s">
        <v>8369</v>
      </c>
      <c r="D642" t="s">
        <v>8373</v>
      </c>
      <c r="E642" s="413" t="s">
        <v>9080</v>
      </c>
    </row>
    <row r="643" spans="1:5" ht="12.75">
      <c r="A643">
        <v>779</v>
      </c>
      <c r="B643" t="s">
        <v>9602</v>
      </c>
      <c r="C643" t="s">
        <v>8369</v>
      </c>
      <c r="D643" t="s">
        <v>8373</v>
      </c>
      <c r="E643" s="413" t="s">
        <v>9603</v>
      </c>
    </row>
    <row r="644" spans="1:5" ht="12.75">
      <c r="A644">
        <v>776</v>
      </c>
      <c r="B644" t="s">
        <v>9604</v>
      </c>
      <c r="C644" t="s">
        <v>8369</v>
      </c>
      <c r="D644" t="s">
        <v>8373</v>
      </c>
      <c r="E644" s="413" t="s">
        <v>9605</v>
      </c>
    </row>
    <row r="645" spans="1:5" ht="12.75">
      <c r="A645">
        <v>777</v>
      </c>
      <c r="B645" t="s">
        <v>9606</v>
      </c>
      <c r="C645" t="s">
        <v>8369</v>
      </c>
      <c r="D645" t="s">
        <v>8373</v>
      </c>
      <c r="E645" s="413" t="s">
        <v>9607</v>
      </c>
    </row>
    <row r="646" spans="1:5" ht="12.75">
      <c r="A646">
        <v>780</v>
      </c>
      <c r="B646" t="s">
        <v>9608</v>
      </c>
      <c r="C646" t="s">
        <v>8369</v>
      </c>
      <c r="D646" t="s">
        <v>8373</v>
      </c>
      <c r="E646" s="413" t="s">
        <v>9609</v>
      </c>
    </row>
    <row r="647" spans="1:5" ht="12.75">
      <c r="A647">
        <v>778</v>
      </c>
      <c r="B647" t="s">
        <v>9610</v>
      </c>
      <c r="C647" t="s">
        <v>8369</v>
      </c>
      <c r="D647" t="s">
        <v>8373</v>
      </c>
      <c r="E647" s="413" t="s">
        <v>9605</v>
      </c>
    </row>
    <row r="648" spans="1:5" ht="12.75">
      <c r="A648">
        <v>781</v>
      </c>
      <c r="B648" t="s">
        <v>9611</v>
      </c>
      <c r="C648" t="s">
        <v>8369</v>
      </c>
      <c r="D648" t="s">
        <v>8373</v>
      </c>
      <c r="E648" s="413" t="s">
        <v>9612</v>
      </c>
    </row>
    <row r="649" spans="1:5" ht="12.75">
      <c r="A649">
        <v>786</v>
      </c>
      <c r="B649" t="s">
        <v>9613</v>
      </c>
      <c r="C649" t="s">
        <v>8369</v>
      </c>
      <c r="D649" t="s">
        <v>8373</v>
      </c>
      <c r="E649" s="413" t="s">
        <v>9612</v>
      </c>
    </row>
    <row r="650" spans="1:5" ht="12.75">
      <c r="A650">
        <v>782</v>
      </c>
      <c r="B650" t="s">
        <v>9614</v>
      </c>
      <c r="C650" t="s">
        <v>8369</v>
      </c>
      <c r="D650" t="s">
        <v>8373</v>
      </c>
      <c r="E650" s="413" t="s">
        <v>9612</v>
      </c>
    </row>
    <row r="651" spans="1:5" ht="12.75">
      <c r="A651">
        <v>783</v>
      </c>
      <c r="B651" t="s">
        <v>9615</v>
      </c>
      <c r="C651" t="s">
        <v>8369</v>
      </c>
      <c r="D651" t="s">
        <v>8373</v>
      </c>
      <c r="E651" s="413" t="s">
        <v>9616</v>
      </c>
    </row>
    <row r="652" spans="1:5" ht="12.75">
      <c r="A652">
        <v>785</v>
      </c>
      <c r="B652" t="s">
        <v>9617</v>
      </c>
      <c r="C652" t="s">
        <v>8369</v>
      </c>
      <c r="D652" t="s">
        <v>8373</v>
      </c>
      <c r="E652" s="413" t="s">
        <v>9618</v>
      </c>
    </row>
    <row r="653" spans="1:5" ht="12.75">
      <c r="A653">
        <v>784</v>
      </c>
      <c r="B653" t="s">
        <v>9619</v>
      </c>
      <c r="C653" t="s">
        <v>8369</v>
      </c>
      <c r="D653" t="s">
        <v>8373</v>
      </c>
      <c r="E653" s="413" t="s">
        <v>9620</v>
      </c>
    </row>
    <row r="654" spans="1:5" ht="12.75">
      <c r="A654">
        <v>831</v>
      </c>
      <c r="B654" t="s">
        <v>9621</v>
      </c>
      <c r="C654" t="s">
        <v>8369</v>
      </c>
      <c r="D654" t="s">
        <v>8373</v>
      </c>
      <c r="E654" s="413" t="s">
        <v>9622</v>
      </c>
    </row>
    <row r="655" spans="1:5" ht="12.75">
      <c r="A655">
        <v>828</v>
      </c>
      <c r="B655" t="s">
        <v>9623</v>
      </c>
      <c r="C655" t="s">
        <v>8369</v>
      </c>
      <c r="D655" t="s">
        <v>8373</v>
      </c>
      <c r="E655" s="413" t="s">
        <v>9624</v>
      </c>
    </row>
    <row r="656" spans="1:5" ht="12.75">
      <c r="A656">
        <v>829</v>
      </c>
      <c r="B656" t="s">
        <v>9625</v>
      </c>
      <c r="C656" t="s">
        <v>8369</v>
      </c>
      <c r="D656" t="s">
        <v>8373</v>
      </c>
      <c r="E656" s="413" t="s">
        <v>9626</v>
      </c>
    </row>
    <row r="657" spans="1:5" ht="12.75">
      <c r="A657">
        <v>812</v>
      </c>
      <c r="B657" t="s">
        <v>9627</v>
      </c>
      <c r="C657" t="s">
        <v>8369</v>
      </c>
      <c r="D657" t="s">
        <v>8373</v>
      </c>
      <c r="E657" s="413" t="s">
        <v>9628</v>
      </c>
    </row>
    <row r="658" spans="1:5" ht="12.75">
      <c r="A658">
        <v>819</v>
      </c>
      <c r="B658" t="s">
        <v>9629</v>
      </c>
      <c r="C658" t="s">
        <v>8369</v>
      </c>
      <c r="D658" t="s">
        <v>8373</v>
      </c>
      <c r="E658" s="413" t="s">
        <v>9630</v>
      </c>
    </row>
    <row r="659" spans="1:5" ht="12.75">
      <c r="A659">
        <v>818</v>
      </c>
      <c r="B659" t="s">
        <v>9631</v>
      </c>
      <c r="C659" t="s">
        <v>8369</v>
      </c>
      <c r="D659" t="s">
        <v>8373</v>
      </c>
      <c r="E659" s="413" t="s">
        <v>9632</v>
      </c>
    </row>
    <row r="660" spans="1:5" ht="12.75">
      <c r="A660">
        <v>823</v>
      </c>
      <c r="B660" t="s">
        <v>9633</v>
      </c>
      <c r="C660" t="s">
        <v>8369</v>
      </c>
      <c r="D660" t="s">
        <v>8373</v>
      </c>
      <c r="E660" s="413" t="s">
        <v>9634</v>
      </c>
    </row>
    <row r="661" spans="1:5" ht="12.75">
      <c r="A661">
        <v>830</v>
      </c>
      <c r="B661" t="s">
        <v>9635</v>
      </c>
      <c r="C661" t="s">
        <v>8369</v>
      </c>
      <c r="D661" t="s">
        <v>8373</v>
      </c>
      <c r="E661" s="413" t="s">
        <v>9636</v>
      </c>
    </row>
    <row r="662" spans="1:5" ht="12.75">
      <c r="A662">
        <v>826</v>
      </c>
      <c r="B662" t="s">
        <v>9637</v>
      </c>
      <c r="C662" t="s">
        <v>8369</v>
      </c>
      <c r="D662" t="s">
        <v>8373</v>
      </c>
      <c r="E662" s="413" t="s">
        <v>9638</v>
      </c>
    </row>
    <row r="663" spans="1:5" ht="12.75">
      <c r="A663">
        <v>827</v>
      </c>
      <c r="B663" t="s">
        <v>9639</v>
      </c>
      <c r="C663" t="s">
        <v>8369</v>
      </c>
      <c r="D663" t="s">
        <v>8373</v>
      </c>
      <c r="E663" s="413" t="s">
        <v>9640</v>
      </c>
    </row>
    <row r="664" spans="1:5" ht="12.75">
      <c r="A664">
        <v>832</v>
      </c>
      <c r="B664" t="s">
        <v>9641</v>
      </c>
      <c r="C664" t="s">
        <v>8369</v>
      </c>
      <c r="D664" t="s">
        <v>8373</v>
      </c>
      <c r="E664" s="413" t="s">
        <v>9642</v>
      </c>
    </row>
    <row r="665" spans="1:5" ht="12.75">
      <c r="A665">
        <v>833</v>
      </c>
      <c r="B665" t="s">
        <v>9643</v>
      </c>
      <c r="C665" t="s">
        <v>8369</v>
      </c>
      <c r="D665" t="s">
        <v>8373</v>
      </c>
      <c r="E665" s="413" t="s">
        <v>8568</v>
      </c>
    </row>
    <row r="666" spans="1:5" ht="12.75">
      <c r="A666">
        <v>834</v>
      </c>
      <c r="B666" t="s">
        <v>9644</v>
      </c>
      <c r="C666" t="s">
        <v>8369</v>
      </c>
      <c r="D666" t="s">
        <v>8373</v>
      </c>
      <c r="E666" s="413" t="s">
        <v>9645</v>
      </c>
    </row>
    <row r="667" spans="1:5" ht="12.75">
      <c r="A667">
        <v>825</v>
      </c>
      <c r="B667" t="s">
        <v>9646</v>
      </c>
      <c r="C667" t="s">
        <v>8369</v>
      </c>
      <c r="D667" t="s">
        <v>8373</v>
      </c>
      <c r="E667" s="413" t="s">
        <v>9209</v>
      </c>
    </row>
    <row r="668" spans="1:5" ht="12.75">
      <c r="A668">
        <v>813</v>
      </c>
      <c r="B668" t="s">
        <v>9647</v>
      </c>
      <c r="C668" t="s">
        <v>8369</v>
      </c>
      <c r="D668" t="s">
        <v>8373</v>
      </c>
      <c r="E668" s="413" t="s">
        <v>9279</v>
      </c>
    </row>
    <row r="669" spans="1:5" ht="12.75">
      <c r="A669">
        <v>820</v>
      </c>
      <c r="B669" t="s">
        <v>9648</v>
      </c>
      <c r="C669" t="s">
        <v>8369</v>
      </c>
      <c r="D669" t="s">
        <v>8373</v>
      </c>
      <c r="E669" s="413" t="s">
        <v>9649</v>
      </c>
    </row>
    <row r="670" spans="1:5" ht="12.75">
      <c r="A670">
        <v>816</v>
      </c>
      <c r="B670" t="s">
        <v>9650</v>
      </c>
      <c r="C670" t="s">
        <v>8369</v>
      </c>
      <c r="D670" t="s">
        <v>8373</v>
      </c>
      <c r="E670" s="413" t="s">
        <v>9651</v>
      </c>
    </row>
    <row r="671" spans="1:5" ht="12.75">
      <c r="A671">
        <v>814</v>
      </c>
      <c r="B671" t="s">
        <v>9652</v>
      </c>
      <c r="C671" t="s">
        <v>8369</v>
      </c>
      <c r="D671" t="s">
        <v>8373</v>
      </c>
      <c r="E671" s="413" t="s">
        <v>9653</v>
      </c>
    </row>
    <row r="672" spans="1:5" ht="12.75">
      <c r="A672">
        <v>815</v>
      </c>
      <c r="B672" t="s">
        <v>9654</v>
      </c>
      <c r="C672" t="s">
        <v>8369</v>
      </c>
      <c r="D672" t="s">
        <v>8373</v>
      </c>
      <c r="E672" s="413" t="s">
        <v>9655</v>
      </c>
    </row>
    <row r="673" spans="1:5" ht="12.75">
      <c r="A673">
        <v>822</v>
      </c>
      <c r="B673" t="s">
        <v>9656</v>
      </c>
      <c r="C673" t="s">
        <v>8369</v>
      </c>
      <c r="D673" t="s">
        <v>8373</v>
      </c>
      <c r="E673" s="413" t="s">
        <v>9657</v>
      </c>
    </row>
    <row r="674" spans="1:5" ht="12.75">
      <c r="A674">
        <v>821</v>
      </c>
      <c r="B674" t="s">
        <v>9658</v>
      </c>
      <c r="C674" t="s">
        <v>8369</v>
      </c>
      <c r="D674" t="s">
        <v>8373</v>
      </c>
      <c r="E674" s="413" t="s">
        <v>9659</v>
      </c>
    </row>
    <row r="675" spans="1:5" ht="12.75">
      <c r="A675">
        <v>817</v>
      </c>
      <c r="B675" t="s">
        <v>9660</v>
      </c>
      <c r="C675" t="s">
        <v>8369</v>
      </c>
      <c r="D675" t="s">
        <v>8373</v>
      </c>
      <c r="E675" s="413" t="s">
        <v>9661</v>
      </c>
    </row>
    <row r="676" spans="1:5" ht="12.75">
      <c r="A676">
        <v>20086</v>
      </c>
      <c r="B676" t="s">
        <v>9662</v>
      </c>
      <c r="C676" t="s">
        <v>8369</v>
      </c>
      <c r="D676" t="s">
        <v>8373</v>
      </c>
      <c r="E676" s="413" t="s">
        <v>9663</v>
      </c>
    </row>
    <row r="677" spans="1:5" ht="12.75">
      <c r="A677">
        <v>39191</v>
      </c>
      <c r="B677" t="s">
        <v>9664</v>
      </c>
      <c r="C677" t="s">
        <v>8369</v>
      </c>
      <c r="D677" t="s">
        <v>8373</v>
      </c>
      <c r="E677" s="413" t="s">
        <v>9665</v>
      </c>
    </row>
    <row r="678" spans="1:5" ht="12.75">
      <c r="A678">
        <v>39190</v>
      </c>
      <c r="B678" t="s">
        <v>9666</v>
      </c>
      <c r="C678" t="s">
        <v>8369</v>
      </c>
      <c r="D678" t="s">
        <v>8373</v>
      </c>
      <c r="E678" s="413" t="s">
        <v>9657</v>
      </c>
    </row>
    <row r="679" spans="1:5" ht="12.75">
      <c r="A679">
        <v>39189</v>
      </c>
      <c r="B679" t="s">
        <v>9667</v>
      </c>
      <c r="C679" t="s">
        <v>8369</v>
      </c>
      <c r="D679" t="s">
        <v>8373</v>
      </c>
      <c r="E679" s="413" t="s">
        <v>9668</v>
      </c>
    </row>
    <row r="680" spans="1:5" ht="12.75">
      <c r="A680">
        <v>39186</v>
      </c>
      <c r="B680" t="s">
        <v>9669</v>
      </c>
      <c r="C680" t="s">
        <v>8369</v>
      </c>
      <c r="D680" t="s">
        <v>8373</v>
      </c>
      <c r="E680" s="413" t="s">
        <v>9670</v>
      </c>
    </row>
    <row r="681" spans="1:5" ht="12.75">
      <c r="A681">
        <v>39188</v>
      </c>
      <c r="B681" t="s">
        <v>9671</v>
      </c>
      <c r="C681" t="s">
        <v>8369</v>
      </c>
      <c r="D681" t="s">
        <v>8373</v>
      </c>
      <c r="E681" s="413" t="s">
        <v>9672</v>
      </c>
    </row>
    <row r="682" spans="1:5" ht="12.75">
      <c r="A682">
        <v>39187</v>
      </c>
      <c r="B682" t="s">
        <v>9673</v>
      </c>
      <c r="C682" t="s">
        <v>8369</v>
      </c>
      <c r="D682" t="s">
        <v>8373</v>
      </c>
      <c r="E682" s="413" t="s">
        <v>9674</v>
      </c>
    </row>
    <row r="683" spans="1:5" ht="12.75">
      <c r="A683">
        <v>39184</v>
      </c>
      <c r="B683" t="s">
        <v>9675</v>
      </c>
      <c r="C683" t="s">
        <v>8369</v>
      </c>
      <c r="D683" t="s">
        <v>8373</v>
      </c>
      <c r="E683" s="413" t="s">
        <v>9130</v>
      </c>
    </row>
    <row r="684" spans="1:5" ht="12.75">
      <c r="A684">
        <v>39185</v>
      </c>
      <c r="B684" t="s">
        <v>9676</v>
      </c>
      <c r="C684" t="s">
        <v>8369</v>
      </c>
      <c r="D684" t="s">
        <v>8373</v>
      </c>
      <c r="E684" s="413" t="s">
        <v>9677</v>
      </c>
    </row>
    <row r="685" spans="1:5" ht="12.75">
      <c r="A685">
        <v>39198</v>
      </c>
      <c r="B685" t="s">
        <v>9678</v>
      </c>
      <c r="C685" t="s">
        <v>8369</v>
      </c>
      <c r="D685" t="s">
        <v>8373</v>
      </c>
      <c r="E685" s="413" t="s">
        <v>9679</v>
      </c>
    </row>
    <row r="686" spans="1:5" ht="12.75">
      <c r="A686">
        <v>39197</v>
      </c>
      <c r="B686" t="s">
        <v>9680</v>
      </c>
      <c r="C686" t="s">
        <v>8369</v>
      </c>
      <c r="D686" t="s">
        <v>8373</v>
      </c>
      <c r="E686" s="413" t="s">
        <v>9681</v>
      </c>
    </row>
    <row r="687" spans="1:5" ht="12.75">
      <c r="A687">
        <v>39196</v>
      </c>
      <c r="B687" t="s">
        <v>9682</v>
      </c>
      <c r="C687" t="s">
        <v>8369</v>
      </c>
      <c r="D687" t="s">
        <v>8373</v>
      </c>
      <c r="E687" s="413" t="s">
        <v>9683</v>
      </c>
    </row>
    <row r="688" spans="1:5" ht="12.75">
      <c r="A688">
        <v>39199</v>
      </c>
      <c r="B688" t="s">
        <v>9684</v>
      </c>
      <c r="C688" t="s">
        <v>8369</v>
      </c>
      <c r="D688" t="s">
        <v>8373</v>
      </c>
      <c r="E688" s="413" t="s">
        <v>9685</v>
      </c>
    </row>
    <row r="689" spans="1:5" ht="12.75">
      <c r="A689">
        <v>39195</v>
      </c>
      <c r="B689" t="s">
        <v>9686</v>
      </c>
      <c r="C689" t="s">
        <v>8369</v>
      </c>
      <c r="D689" t="s">
        <v>8373</v>
      </c>
      <c r="E689" s="413" t="s">
        <v>9687</v>
      </c>
    </row>
    <row r="690" spans="1:5" ht="12.75">
      <c r="A690">
        <v>39194</v>
      </c>
      <c r="B690" t="s">
        <v>9688</v>
      </c>
      <c r="C690" t="s">
        <v>8369</v>
      </c>
      <c r="D690" t="s">
        <v>8373</v>
      </c>
      <c r="E690" s="413" t="s">
        <v>9689</v>
      </c>
    </row>
    <row r="691" spans="1:5" ht="12.75">
      <c r="A691">
        <v>39193</v>
      </c>
      <c r="B691" t="s">
        <v>9690</v>
      </c>
      <c r="C691" t="s">
        <v>8369</v>
      </c>
      <c r="D691" t="s">
        <v>8373</v>
      </c>
      <c r="E691" s="413" t="s">
        <v>8709</v>
      </c>
    </row>
    <row r="692" spans="1:5" ht="12.75">
      <c r="A692">
        <v>39192</v>
      </c>
      <c r="B692" t="s">
        <v>9691</v>
      </c>
      <c r="C692" t="s">
        <v>8369</v>
      </c>
      <c r="D692" t="s">
        <v>8373</v>
      </c>
      <c r="E692" s="413" t="s">
        <v>9692</v>
      </c>
    </row>
    <row r="693" spans="1:5" ht="12.75">
      <c r="A693">
        <v>39920</v>
      </c>
      <c r="B693" t="s">
        <v>9693</v>
      </c>
      <c r="C693" t="s">
        <v>8369</v>
      </c>
      <c r="D693" t="s">
        <v>8373</v>
      </c>
      <c r="E693" s="413" t="s">
        <v>9694</v>
      </c>
    </row>
    <row r="694" spans="1:5" ht="12.75">
      <c r="A694">
        <v>39201</v>
      </c>
      <c r="B694" t="s">
        <v>9695</v>
      </c>
      <c r="C694" t="s">
        <v>8369</v>
      </c>
      <c r="D694" t="s">
        <v>8373</v>
      </c>
      <c r="E694" s="413" t="s">
        <v>9696</v>
      </c>
    </row>
    <row r="695" spans="1:5" ht="12.75">
      <c r="A695">
        <v>39200</v>
      </c>
      <c r="B695" t="s">
        <v>9697</v>
      </c>
      <c r="C695" t="s">
        <v>8369</v>
      </c>
      <c r="D695" t="s">
        <v>8373</v>
      </c>
      <c r="E695" s="413" t="s">
        <v>9698</v>
      </c>
    </row>
    <row r="696" spans="1:5" ht="12.75">
      <c r="A696">
        <v>39203</v>
      </c>
      <c r="B696" t="s">
        <v>9699</v>
      </c>
      <c r="C696" t="s">
        <v>8369</v>
      </c>
      <c r="D696" t="s">
        <v>8373</v>
      </c>
      <c r="E696" s="413" t="s">
        <v>9700</v>
      </c>
    </row>
    <row r="697" spans="1:5" ht="12.75">
      <c r="A697">
        <v>39202</v>
      </c>
      <c r="B697" t="s">
        <v>9701</v>
      </c>
      <c r="C697" t="s">
        <v>8369</v>
      </c>
      <c r="D697" t="s">
        <v>8373</v>
      </c>
      <c r="E697" s="413" t="s">
        <v>9702</v>
      </c>
    </row>
    <row r="698" spans="1:5" ht="12.75">
      <c r="A698">
        <v>39205</v>
      </c>
      <c r="B698" t="s">
        <v>9703</v>
      </c>
      <c r="C698" t="s">
        <v>8369</v>
      </c>
      <c r="D698" t="s">
        <v>8373</v>
      </c>
      <c r="E698" s="413" t="s">
        <v>9704</v>
      </c>
    </row>
    <row r="699" spans="1:5" ht="12.75">
      <c r="A699">
        <v>39204</v>
      </c>
      <c r="B699" t="s">
        <v>9705</v>
      </c>
      <c r="C699" t="s">
        <v>8369</v>
      </c>
      <c r="D699" t="s">
        <v>8373</v>
      </c>
      <c r="E699" s="413" t="s">
        <v>9706</v>
      </c>
    </row>
    <row r="700" spans="1:5" ht="12.75">
      <c r="A700">
        <v>39206</v>
      </c>
      <c r="B700" t="s">
        <v>9707</v>
      </c>
      <c r="C700" t="s">
        <v>8369</v>
      </c>
      <c r="D700" t="s">
        <v>8373</v>
      </c>
      <c r="E700" s="413" t="s">
        <v>9708</v>
      </c>
    </row>
    <row r="701" spans="1:5" ht="12.75">
      <c r="A701">
        <v>797</v>
      </c>
      <c r="B701" t="s">
        <v>9709</v>
      </c>
      <c r="C701" t="s">
        <v>8369</v>
      </c>
      <c r="D701" t="s">
        <v>8373</v>
      </c>
      <c r="E701" s="413" t="s">
        <v>9710</v>
      </c>
    </row>
    <row r="702" spans="1:5" ht="12.75">
      <c r="A702">
        <v>798</v>
      </c>
      <c r="B702" t="s">
        <v>9711</v>
      </c>
      <c r="C702" t="s">
        <v>8369</v>
      </c>
      <c r="D702" t="s">
        <v>8373</v>
      </c>
      <c r="E702" s="413" t="s">
        <v>9712</v>
      </c>
    </row>
    <row r="703" spans="1:5" ht="12.75">
      <c r="A703">
        <v>796</v>
      </c>
      <c r="B703" t="s">
        <v>9713</v>
      </c>
      <c r="C703" t="s">
        <v>8369</v>
      </c>
      <c r="D703" t="s">
        <v>8373</v>
      </c>
      <c r="E703" s="413" t="s">
        <v>9243</v>
      </c>
    </row>
    <row r="704" spans="1:5" ht="12.75">
      <c r="A704">
        <v>799</v>
      </c>
      <c r="B704" t="s">
        <v>9714</v>
      </c>
      <c r="C704" t="s">
        <v>8369</v>
      </c>
      <c r="D704" t="s">
        <v>8373</v>
      </c>
      <c r="E704" s="413" t="s">
        <v>8430</v>
      </c>
    </row>
    <row r="705" spans="1:5" ht="12.75">
      <c r="A705">
        <v>792</v>
      </c>
      <c r="B705" t="s">
        <v>9715</v>
      </c>
      <c r="C705" t="s">
        <v>8369</v>
      </c>
      <c r="D705" t="s">
        <v>8373</v>
      </c>
      <c r="E705" s="413" t="s">
        <v>9716</v>
      </c>
    </row>
    <row r="706" spans="1:5" ht="12.75">
      <c r="A706">
        <v>804</v>
      </c>
      <c r="B706" t="s">
        <v>9717</v>
      </c>
      <c r="C706" t="s">
        <v>8369</v>
      </c>
      <c r="D706" t="s">
        <v>8373</v>
      </c>
      <c r="E706" s="413" t="s">
        <v>9718</v>
      </c>
    </row>
    <row r="707" spans="1:5" ht="12.75">
      <c r="A707">
        <v>793</v>
      </c>
      <c r="B707" t="s">
        <v>9719</v>
      </c>
      <c r="C707" t="s">
        <v>8369</v>
      </c>
      <c r="D707" t="s">
        <v>8373</v>
      </c>
      <c r="E707" s="413" t="s">
        <v>9720</v>
      </c>
    </row>
    <row r="708" spans="1:5" ht="12.75">
      <c r="A708">
        <v>801</v>
      </c>
      <c r="B708" t="s">
        <v>9721</v>
      </c>
      <c r="C708" t="s">
        <v>8369</v>
      </c>
      <c r="D708" t="s">
        <v>8373</v>
      </c>
      <c r="E708" s="413" t="s">
        <v>9632</v>
      </c>
    </row>
    <row r="709" spans="1:5" ht="12.75">
      <c r="A709">
        <v>794</v>
      </c>
      <c r="B709" t="s">
        <v>9722</v>
      </c>
      <c r="C709" t="s">
        <v>8369</v>
      </c>
      <c r="D709" t="s">
        <v>8373</v>
      </c>
      <c r="E709" s="413" t="s">
        <v>9723</v>
      </c>
    </row>
    <row r="710" spans="1:5" ht="12.75">
      <c r="A710">
        <v>802</v>
      </c>
      <c r="B710" t="s">
        <v>9724</v>
      </c>
      <c r="C710" t="s">
        <v>8369</v>
      </c>
      <c r="D710" t="s">
        <v>8373</v>
      </c>
      <c r="E710" s="413" t="s">
        <v>9725</v>
      </c>
    </row>
    <row r="711" spans="1:5" ht="12.75">
      <c r="A711">
        <v>803</v>
      </c>
      <c r="B711" t="s">
        <v>9726</v>
      </c>
      <c r="C711" t="s">
        <v>8369</v>
      </c>
      <c r="D711" t="s">
        <v>8373</v>
      </c>
      <c r="E711" s="413" t="s">
        <v>9727</v>
      </c>
    </row>
    <row r="712" spans="1:5" ht="12.75">
      <c r="A712">
        <v>38001</v>
      </c>
      <c r="B712" t="s">
        <v>9728</v>
      </c>
      <c r="C712" t="s">
        <v>8369</v>
      </c>
      <c r="D712" t="s">
        <v>8373</v>
      </c>
      <c r="E712" s="413" t="s">
        <v>9553</v>
      </c>
    </row>
    <row r="713" spans="1:5" ht="12.75">
      <c r="A713">
        <v>38002</v>
      </c>
      <c r="B713" t="s">
        <v>9729</v>
      </c>
      <c r="C713" t="s">
        <v>8369</v>
      </c>
      <c r="D713" t="s">
        <v>8373</v>
      </c>
      <c r="E713" s="413" t="s">
        <v>9730</v>
      </c>
    </row>
    <row r="714" spans="1:5" ht="12.75">
      <c r="A714">
        <v>38003</v>
      </c>
      <c r="B714" t="s">
        <v>9731</v>
      </c>
      <c r="C714" t="s">
        <v>8369</v>
      </c>
      <c r="D714" t="s">
        <v>8373</v>
      </c>
      <c r="E714" s="413" t="s">
        <v>9732</v>
      </c>
    </row>
    <row r="715" spans="1:5" ht="12.75">
      <c r="A715">
        <v>38004</v>
      </c>
      <c r="B715" t="s">
        <v>9733</v>
      </c>
      <c r="C715" t="s">
        <v>8369</v>
      </c>
      <c r="D715" t="s">
        <v>8373</v>
      </c>
      <c r="E715" s="413" t="s">
        <v>9734</v>
      </c>
    </row>
    <row r="716" spans="1:5" ht="12.75">
      <c r="A716">
        <v>36327</v>
      </c>
      <c r="B716" t="s">
        <v>9735</v>
      </c>
      <c r="C716" t="s">
        <v>8369</v>
      </c>
      <c r="D716" t="s">
        <v>8373</v>
      </c>
      <c r="E716" s="413" t="s">
        <v>9415</v>
      </c>
    </row>
    <row r="717" spans="1:5" ht="12.75">
      <c r="A717">
        <v>38992</v>
      </c>
      <c r="B717" t="s">
        <v>9736</v>
      </c>
      <c r="C717" t="s">
        <v>8369</v>
      </c>
      <c r="D717" t="s">
        <v>8373</v>
      </c>
      <c r="E717" s="413" t="s">
        <v>9737</v>
      </c>
    </row>
    <row r="718" spans="1:5" ht="12.75">
      <c r="A718">
        <v>38993</v>
      </c>
      <c r="B718" t="s">
        <v>9738</v>
      </c>
      <c r="C718" t="s">
        <v>8369</v>
      </c>
      <c r="D718" t="s">
        <v>8373</v>
      </c>
      <c r="E718" s="413" t="s">
        <v>9739</v>
      </c>
    </row>
    <row r="719" spans="1:5" ht="12.75">
      <c r="A719">
        <v>38418</v>
      </c>
      <c r="B719" t="s">
        <v>9740</v>
      </c>
      <c r="C719" t="s">
        <v>8369</v>
      </c>
      <c r="D719" t="s">
        <v>8373</v>
      </c>
      <c r="E719" s="413" t="s">
        <v>8744</v>
      </c>
    </row>
    <row r="720" spans="1:5" ht="12.75">
      <c r="A720">
        <v>39178</v>
      </c>
      <c r="B720" t="s">
        <v>9741</v>
      </c>
      <c r="C720" t="s">
        <v>8369</v>
      </c>
      <c r="D720" t="s">
        <v>8373</v>
      </c>
      <c r="E720" s="413" t="s">
        <v>9742</v>
      </c>
    </row>
    <row r="721" spans="1:5" ht="12.75">
      <c r="A721">
        <v>39177</v>
      </c>
      <c r="B721" t="s">
        <v>9743</v>
      </c>
      <c r="C721" t="s">
        <v>8369</v>
      </c>
      <c r="D721" t="s">
        <v>8373</v>
      </c>
      <c r="E721" s="413" t="s">
        <v>9744</v>
      </c>
    </row>
    <row r="722" spans="1:5" ht="12.75">
      <c r="A722">
        <v>39174</v>
      </c>
      <c r="B722" t="s">
        <v>9745</v>
      </c>
      <c r="C722" t="s">
        <v>8369</v>
      </c>
      <c r="D722" t="s">
        <v>8373</v>
      </c>
      <c r="E722" s="413" t="s">
        <v>9114</v>
      </c>
    </row>
    <row r="723" spans="1:5" ht="12.75">
      <c r="A723">
        <v>39176</v>
      </c>
      <c r="B723" t="s">
        <v>9746</v>
      </c>
      <c r="C723" t="s">
        <v>8369</v>
      </c>
      <c r="D723" t="s">
        <v>8373</v>
      </c>
      <c r="E723" s="413" t="s">
        <v>9023</v>
      </c>
    </row>
    <row r="724" spans="1:5" ht="12.75">
      <c r="A724">
        <v>39180</v>
      </c>
      <c r="B724" t="s">
        <v>9747</v>
      </c>
      <c r="C724" t="s">
        <v>8369</v>
      </c>
      <c r="D724" t="s">
        <v>8373</v>
      </c>
      <c r="E724" s="413" t="s">
        <v>9748</v>
      </c>
    </row>
    <row r="725" spans="1:5" ht="12.75">
      <c r="A725">
        <v>39179</v>
      </c>
      <c r="B725" t="s">
        <v>9749</v>
      </c>
      <c r="C725" t="s">
        <v>8369</v>
      </c>
      <c r="D725" t="s">
        <v>8373</v>
      </c>
      <c r="E725" s="413" t="s">
        <v>9716</v>
      </c>
    </row>
    <row r="726" spans="1:5" ht="12.75">
      <c r="A726">
        <v>39175</v>
      </c>
      <c r="B726" t="s">
        <v>9750</v>
      </c>
      <c r="C726" t="s">
        <v>8369</v>
      </c>
      <c r="D726" t="s">
        <v>8373</v>
      </c>
      <c r="E726" s="413" t="s">
        <v>9751</v>
      </c>
    </row>
    <row r="727" spans="1:5" ht="12.75">
      <c r="A727">
        <v>39217</v>
      </c>
      <c r="B727" t="s">
        <v>9752</v>
      </c>
      <c r="C727" t="s">
        <v>8369</v>
      </c>
      <c r="D727" t="s">
        <v>8373</v>
      </c>
      <c r="E727" s="413" t="s">
        <v>9353</v>
      </c>
    </row>
    <row r="728" spans="1:5" ht="12.75">
      <c r="A728">
        <v>39181</v>
      </c>
      <c r="B728" t="s">
        <v>9753</v>
      </c>
      <c r="C728" t="s">
        <v>8369</v>
      </c>
      <c r="D728" t="s">
        <v>8373</v>
      </c>
      <c r="E728" s="413" t="s">
        <v>8692</v>
      </c>
    </row>
    <row r="729" spans="1:5" ht="12.75">
      <c r="A729">
        <v>39182</v>
      </c>
      <c r="B729" t="s">
        <v>9754</v>
      </c>
      <c r="C729" t="s">
        <v>8369</v>
      </c>
      <c r="D729" t="s">
        <v>8373</v>
      </c>
      <c r="E729" s="413" t="s">
        <v>9720</v>
      </c>
    </row>
    <row r="730" spans="1:5" ht="12.75">
      <c r="A730">
        <v>12616</v>
      </c>
      <c r="B730" t="s">
        <v>9755</v>
      </c>
      <c r="C730" t="s">
        <v>8369</v>
      </c>
      <c r="D730" t="s">
        <v>8373</v>
      </c>
      <c r="E730" s="413" t="s">
        <v>9756</v>
      </c>
    </row>
    <row r="731" spans="1:5" ht="12.75">
      <c r="A731">
        <v>1049</v>
      </c>
      <c r="B731" t="s">
        <v>9757</v>
      </c>
      <c r="C731" t="s">
        <v>8369</v>
      </c>
      <c r="D731" t="s">
        <v>8373</v>
      </c>
      <c r="E731" s="413" t="s">
        <v>9758</v>
      </c>
    </row>
    <row r="732" spans="1:5" ht="12.75">
      <c r="A732">
        <v>1099</v>
      </c>
      <c r="B732" t="s">
        <v>9759</v>
      </c>
      <c r="C732" t="s">
        <v>8369</v>
      </c>
      <c r="D732" t="s">
        <v>8373</v>
      </c>
      <c r="E732" s="413" t="s">
        <v>9760</v>
      </c>
    </row>
    <row r="733" spans="1:5" ht="12.75">
      <c r="A733">
        <v>39678</v>
      </c>
      <c r="B733" t="s">
        <v>9761</v>
      </c>
      <c r="C733" t="s">
        <v>8369</v>
      </c>
      <c r="D733" t="s">
        <v>8373</v>
      </c>
      <c r="E733" s="413" t="s">
        <v>9628</v>
      </c>
    </row>
    <row r="734" spans="1:5" ht="12.75">
      <c r="A734">
        <v>1050</v>
      </c>
      <c r="B734" t="s">
        <v>9762</v>
      </c>
      <c r="C734" t="s">
        <v>8369</v>
      </c>
      <c r="D734" t="s">
        <v>8373</v>
      </c>
      <c r="E734" s="413" t="s">
        <v>9401</v>
      </c>
    </row>
    <row r="735" spans="1:5" ht="12.75">
      <c r="A735">
        <v>1101</v>
      </c>
      <c r="B735" t="s">
        <v>9763</v>
      </c>
      <c r="C735" t="s">
        <v>8369</v>
      </c>
      <c r="D735" t="s">
        <v>8373</v>
      </c>
      <c r="E735" s="413" t="s">
        <v>9764</v>
      </c>
    </row>
    <row r="736" spans="1:5" ht="12.75">
      <c r="A736">
        <v>1100</v>
      </c>
      <c r="B736" t="s">
        <v>9765</v>
      </c>
      <c r="C736" t="s">
        <v>8369</v>
      </c>
      <c r="D736" t="s">
        <v>8373</v>
      </c>
      <c r="E736" s="413" t="s">
        <v>9766</v>
      </c>
    </row>
    <row r="737" spans="1:5" ht="12.75">
      <c r="A737">
        <v>39679</v>
      </c>
      <c r="B737" t="s">
        <v>9767</v>
      </c>
      <c r="C737" t="s">
        <v>8369</v>
      </c>
      <c r="D737" t="s">
        <v>8373</v>
      </c>
      <c r="E737" s="413" t="s">
        <v>9768</v>
      </c>
    </row>
    <row r="738" spans="1:5" ht="12.75">
      <c r="A738">
        <v>1098</v>
      </c>
      <c r="B738" t="s">
        <v>9769</v>
      </c>
      <c r="C738" t="s">
        <v>8369</v>
      </c>
      <c r="D738" t="s">
        <v>8373</v>
      </c>
      <c r="E738" s="413" t="s">
        <v>9770</v>
      </c>
    </row>
    <row r="739" spans="1:5" ht="12.75">
      <c r="A739">
        <v>1102</v>
      </c>
      <c r="B739" t="s">
        <v>9771</v>
      </c>
      <c r="C739" t="s">
        <v>8369</v>
      </c>
      <c r="D739" t="s">
        <v>8373</v>
      </c>
      <c r="E739" s="413" t="s">
        <v>9772</v>
      </c>
    </row>
    <row r="740" spans="1:5" ht="12.75">
      <c r="A740">
        <v>1051</v>
      </c>
      <c r="B740" t="s">
        <v>9773</v>
      </c>
      <c r="C740" t="s">
        <v>8369</v>
      </c>
      <c r="D740" t="s">
        <v>8373</v>
      </c>
      <c r="E740" s="413" t="s">
        <v>9774</v>
      </c>
    </row>
    <row r="741" spans="1:5" ht="12.75">
      <c r="A741">
        <v>37399</v>
      </c>
      <c r="B741" t="s">
        <v>9775</v>
      </c>
      <c r="C741" t="s">
        <v>8369</v>
      </c>
      <c r="D741" t="s">
        <v>8373</v>
      </c>
      <c r="E741" s="413" t="s">
        <v>9776</v>
      </c>
    </row>
    <row r="742" spans="1:5" ht="12.75">
      <c r="A742">
        <v>41955</v>
      </c>
      <c r="B742" t="s">
        <v>9777</v>
      </c>
      <c r="C742" t="s">
        <v>8488</v>
      </c>
      <c r="D742" t="s">
        <v>8373</v>
      </c>
      <c r="E742" s="413" t="s">
        <v>9778</v>
      </c>
    </row>
    <row r="743" spans="1:5" ht="12.75">
      <c r="A743">
        <v>41953</v>
      </c>
      <c r="B743" t="s">
        <v>9779</v>
      </c>
      <c r="C743" t="s">
        <v>8488</v>
      </c>
      <c r="D743" t="s">
        <v>8373</v>
      </c>
      <c r="E743" s="413" t="s">
        <v>9780</v>
      </c>
    </row>
    <row r="744" spans="1:5" ht="12.75">
      <c r="A744">
        <v>41954</v>
      </c>
      <c r="B744" t="s">
        <v>9781</v>
      </c>
      <c r="C744" t="s">
        <v>8488</v>
      </c>
      <c r="D744" t="s">
        <v>8373</v>
      </c>
      <c r="E744" s="413" t="s">
        <v>9782</v>
      </c>
    </row>
    <row r="745" spans="1:5" ht="12.75">
      <c r="A745">
        <v>25004</v>
      </c>
      <c r="B745" t="s">
        <v>9783</v>
      </c>
      <c r="C745" t="s">
        <v>8488</v>
      </c>
      <c r="D745" t="s">
        <v>8373</v>
      </c>
      <c r="E745" s="413" t="s">
        <v>9784</v>
      </c>
    </row>
    <row r="746" spans="1:5" ht="12.75">
      <c r="A746">
        <v>25002</v>
      </c>
      <c r="B746" t="s">
        <v>9785</v>
      </c>
      <c r="C746" t="s">
        <v>8488</v>
      </c>
      <c r="D746" t="s">
        <v>8373</v>
      </c>
      <c r="E746" s="413" t="s">
        <v>9786</v>
      </c>
    </row>
    <row r="747" spans="1:5" ht="12.75">
      <c r="A747">
        <v>37409</v>
      </c>
      <c r="B747" t="s">
        <v>9787</v>
      </c>
      <c r="C747" t="s">
        <v>8488</v>
      </c>
      <c r="D747" t="s">
        <v>8373</v>
      </c>
      <c r="E747" s="413" t="s">
        <v>9788</v>
      </c>
    </row>
    <row r="748" spans="1:5" ht="12.75">
      <c r="A748">
        <v>841</v>
      </c>
      <c r="B748" t="s">
        <v>9789</v>
      </c>
      <c r="C748" t="s">
        <v>8488</v>
      </c>
      <c r="D748" t="s">
        <v>8370</v>
      </c>
      <c r="E748" s="413" t="s">
        <v>9790</v>
      </c>
    </row>
    <row r="749" spans="1:5" ht="12.75">
      <c r="A749">
        <v>25005</v>
      </c>
      <c r="B749" t="s">
        <v>9791</v>
      </c>
      <c r="C749" t="s">
        <v>8488</v>
      </c>
      <c r="D749" t="s">
        <v>8373</v>
      </c>
      <c r="E749" s="413" t="s">
        <v>9792</v>
      </c>
    </row>
    <row r="750" spans="1:5" ht="12.75">
      <c r="A750">
        <v>25003</v>
      </c>
      <c r="B750" t="s">
        <v>9793</v>
      </c>
      <c r="C750" t="s">
        <v>8488</v>
      </c>
      <c r="D750" t="s">
        <v>8373</v>
      </c>
      <c r="E750" s="413" t="s">
        <v>9794</v>
      </c>
    </row>
    <row r="751" spans="1:5" ht="12.75">
      <c r="A751">
        <v>37410</v>
      </c>
      <c r="B751" t="s">
        <v>9795</v>
      </c>
      <c r="C751" t="s">
        <v>8488</v>
      </c>
      <c r="D751" t="s">
        <v>8373</v>
      </c>
      <c r="E751" s="413" t="s">
        <v>9792</v>
      </c>
    </row>
    <row r="752" spans="1:5" ht="12.75">
      <c r="A752">
        <v>842</v>
      </c>
      <c r="B752" t="s">
        <v>9796</v>
      </c>
      <c r="C752" t="s">
        <v>8488</v>
      </c>
      <c r="D752" t="s">
        <v>8373</v>
      </c>
      <c r="E752" s="413" t="s">
        <v>9797</v>
      </c>
    </row>
    <row r="753" spans="1:5" ht="12.75">
      <c r="A753">
        <v>862</v>
      </c>
      <c r="B753" t="s">
        <v>9798</v>
      </c>
      <c r="C753" t="s">
        <v>8389</v>
      </c>
      <c r="D753" t="s">
        <v>8373</v>
      </c>
      <c r="E753" s="413" t="s">
        <v>9799</v>
      </c>
    </row>
    <row r="754" spans="1:5" ht="12.75">
      <c r="A754">
        <v>866</v>
      </c>
      <c r="B754" t="s">
        <v>9800</v>
      </c>
      <c r="C754" t="s">
        <v>8389</v>
      </c>
      <c r="D754" t="s">
        <v>8373</v>
      </c>
      <c r="E754" s="413" t="s">
        <v>9801</v>
      </c>
    </row>
    <row r="755" spans="1:5" ht="12.75">
      <c r="A755">
        <v>892</v>
      </c>
      <c r="B755" t="s">
        <v>9802</v>
      </c>
      <c r="C755" t="s">
        <v>8389</v>
      </c>
      <c r="D755" t="s">
        <v>8373</v>
      </c>
      <c r="E755" s="413" t="s">
        <v>9803</v>
      </c>
    </row>
    <row r="756" spans="1:5" ht="12.75">
      <c r="A756">
        <v>857</v>
      </c>
      <c r="B756" t="s">
        <v>9804</v>
      </c>
      <c r="C756" t="s">
        <v>8389</v>
      </c>
      <c r="D756" t="s">
        <v>8370</v>
      </c>
      <c r="E756" s="413" t="s">
        <v>8861</v>
      </c>
    </row>
    <row r="757" spans="1:5" ht="12.75">
      <c r="A757">
        <v>37404</v>
      </c>
      <c r="B757" t="s">
        <v>9805</v>
      </c>
      <c r="C757" t="s">
        <v>8389</v>
      </c>
      <c r="D757" t="s">
        <v>8373</v>
      </c>
      <c r="E757" s="413" t="s">
        <v>9806</v>
      </c>
    </row>
    <row r="758" spans="1:5" ht="12.75">
      <c r="A758">
        <v>868</v>
      </c>
      <c r="B758" t="s">
        <v>9807</v>
      </c>
      <c r="C758" t="s">
        <v>8389</v>
      </c>
      <c r="D758" t="s">
        <v>8373</v>
      </c>
      <c r="E758" s="413" t="s">
        <v>9808</v>
      </c>
    </row>
    <row r="759" spans="1:5" ht="12.75">
      <c r="A759">
        <v>870</v>
      </c>
      <c r="B759" t="s">
        <v>9809</v>
      </c>
      <c r="C759" t="s">
        <v>8389</v>
      </c>
      <c r="D759" t="s">
        <v>8373</v>
      </c>
      <c r="E759" s="413" t="s">
        <v>9810</v>
      </c>
    </row>
    <row r="760" spans="1:5" ht="12.75">
      <c r="A760">
        <v>863</v>
      </c>
      <c r="B760" t="s">
        <v>9811</v>
      </c>
      <c r="C760" t="s">
        <v>8389</v>
      </c>
      <c r="D760" t="s">
        <v>8373</v>
      </c>
      <c r="E760" s="413" t="s">
        <v>9812</v>
      </c>
    </row>
    <row r="761" spans="1:5" ht="12.75">
      <c r="A761">
        <v>867</v>
      </c>
      <c r="B761" t="s">
        <v>9813</v>
      </c>
      <c r="C761" t="s">
        <v>8389</v>
      </c>
      <c r="D761" t="s">
        <v>8373</v>
      </c>
      <c r="E761" s="413" t="s">
        <v>9814</v>
      </c>
    </row>
    <row r="762" spans="1:5" ht="12.75">
      <c r="A762">
        <v>891</v>
      </c>
      <c r="B762" t="s">
        <v>9815</v>
      </c>
      <c r="C762" t="s">
        <v>8389</v>
      </c>
      <c r="D762" t="s">
        <v>8373</v>
      </c>
      <c r="E762" s="413" t="s">
        <v>9816</v>
      </c>
    </row>
    <row r="763" spans="1:5" ht="12.75">
      <c r="A763">
        <v>864</v>
      </c>
      <c r="B763" t="s">
        <v>9817</v>
      </c>
      <c r="C763" t="s">
        <v>8389</v>
      </c>
      <c r="D763" t="s">
        <v>8373</v>
      </c>
      <c r="E763" s="413" t="s">
        <v>9818</v>
      </c>
    </row>
    <row r="764" spans="1:5" ht="12.75">
      <c r="A764">
        <v>865</v>
      </c>
      <c r="B764" t="s">
        <v>9819</v>
      </c>
      <c r="C764" t="s">
        <v>8389</v>
      </c>
      <c r="D764" t="s">
        <v>8373</v>
      </c>
      <c r="E764" s="413" t="s">
        <v>9820</v>
      </c>
    </row>
    <row r="765" spans="1:5" ht="12.75">
      <c r="A765">
        <v>1006</v>
      </c>
      <c r="B765" t="s">
        <v>9821</v>
      </c>
      <c r="C765" t="s">
        <v>8389</v>
      </c>
      <c r="D765" t="s">
        <v>8373</v>
      </c>
      <c r="E765" s="413" t="s">
        <v>9822</v>
      </c>
    </row>
    <row r="766" spans="1:5" ht="12.75">
      <c r="A766">
        <v>948</v>
      </c>
      <c r="B766" t="s">
        <v>9823</v>
      </c>
      <c r="C766" t="s">
        <v>8389</v>
      </c>
      <c r="D766" t="s">
        <v>8373</v>
      </c>
      <c r="E766" s="413" t="s">
        <v>9824</v>
      </c>
    </row>
    <row r="767" spans="1:5" ht="12.75">
      <c r="A767">
        <v>947</v>
      </c>
      <c r="B767" t="s">
        <v>9825</v>
      </c>
      <c r="C767" t="s">
        <v>8389</v>
      </c>
      <c r="D767" t="s">
        <v>8373</v>
      </c>
      <c r="E767" s="413" t="s">
        <v>9826</v>
      </c>
    </row>
    <row r="768" spans="1:5" ht="12.75">
      <c r="A768">
        <v>911</v>
      </c>
      <c r="B768" t="s">
        <v>9827</v>
      </c>
      <c r="C768" t="s">
        <v>8389</v>
      </c>
      <c r="D768" t="s">
        <v>8373</v>
      </c>
      <c r="E768" s="413" t="s">
        <v>9828</v>
      </c>
    </row>
    <row r="769" spans="1:5" ht="12.75">
      <c r="A769">
        <v>925</v>
      </c>
      <c r="B769" t="s">
        <v>9829</v>
      </c>
      <c r="C769" t="s">
        <v>8389</v>
      </c>
      <c r="D769" t="s">
        <v>8373</v>
      </c>
      <c r="E769" s="413" t="s">
        <v>9830</v>
      </c>
    </row>
    <row r="770" spans="1:5" ht="12.75">
      <c r="A770">
        <v>954</v>
      </c>
      <c r="B770" t="s">
        <v>9831</v>
      </c>
      <c r="C770" t="s">
        <v>8389</v>
      </c>
      <c r="D770" t="s">
        <v>8373</v>
      </c>
      <c r="E770" s="413" t="s">
        <v>9832</v>
      </c>
    </row>
    <row r="771" spans="1:5" ht="12.75">
      <c r="A771">
        <v>901</v>
      </c>
      <c r="B771" t="s">
        <v>9833</v>
      </c>
      <c r="C771" t="s">
        <v>8389</v>
      </c>
      <c r="D771" t="s">
        <v>8373</v>
      </c>
      <c r="E771" s="413" t="s">
        <v>9834</v>
      </c>
    </row>
    <row r="772" spans="1:5" ht="12.75">
      <c r="A772">
        <v>926</v>
      </c>
      <c r="B772" t="s">
        <v>9835</v>
      </c>
      <c r="C772" t="s">
        <v>8389</v>
      </c>
      <c r="D772" t="s">
        <v>8373</v>
      </c>
      <c r="E772" s="413" t="s">
        <v>9836</v>
      </c>
    </row>
    <row r="773" spans="1:5" ht="12.75">
      <c r="A773">
        <v>912</v>
      </c>
      <c r="B773" t="s">
        <v>9837</v>
      </c>
      <c r="C773" t="s">
        <v>8389</v>
      </c>
      <c r="D773" t="s">
        <v>8373</v>
      </c>
      <c r="E773" s="413" t="s">
        <v>9838</v>
      </c>
    </row>
    <row r="774" spans="1:5" ht="12.75">
      <c r="A774">
        <v>955</v>
      </c>
      <c r="B774" t="s">
        <v>9839</v>
      </c>
      <c r="C774" t="s">
        <v>8389</v>
      </c>
      <c r="D774" t="s">
        <v>8373</v>
      </c>
      <c r="E774" s="413" t="s">
        <v>9840</v>
      </c>
    </row>
    <row r="775" spans="1:5" ht="12.75">
      <c r="A775">
        <v>946</v>
      </c>
      <c r="B775" t="s">
        <v>9841</v>
      </c>
      <c r="C775" t="s">
        <v>8389</v>
      </c>
      <c r="D775" t="s">
        <v>8373</v>
      </c>
      <c r="E775" s="413" t="s">
        <v>9842</v>
      </c>
    </row>
    <row r="776" spans="1:5" ht="12.75">
      <c r="A776">
        <v>953</v>
      </c>
      <c r="B776" t="s">
        <v>9843</v>
      </c>
      <c r="C776" t="s">
        <v>8389</v>
      </c>
      <c r="D776" t="s">
        <v>8373</v>
      </c>
      <c r="E776" s="413" t="s">
        <v>9844</v>
      </c>
    </row>
    <row r="777" spans="1:5" ht="12.75">
      <c r="A777">
        <v>902</v>
      </c>
      <c r="B777" t="s">
        <v>9845</v>
      </c>
      <c r="C777" t="s">
        <v>8389</v>
      </c>
      <c r="D777" t="s">
        <v>8373</v>
      </c>
      <c r="E777" s="413" t="s">
        <v>9846</v>
      </c>
    </row>
    <row r="778" spans="1:5" ht="12.75">
      <c r="A778">
        <v>927</v>
      </c>
      <c r="B778" t="s">
        <v>9847</v>
      </c>
      <c r="C778" t="s">
        <v>8389</v>
      </c>
      <c r="D778" t="s">
        <v>8373</v>
      </c>
      <c r="E778" s="413" t="s">
        <v>9848</v>
      </c>
    </row>
    <row r="779" spans="1:5" ht="12.75">
      <c r="A779">
        <v>913</v>
      </c>
      <c r="B779" t="s">
        <v>9849</v>
      </c>
      <c r="C779" t="s">
        <v>8389</v>
      </c>
      <c r="D779" t="s">
        <v>8373</v>
      </c>
      <c r="E779" s="413" t="s">
        <v>9850</v>
      </c>
    </row>
    <row r="780" spans="1:5" ht="12.75">
      <c r="A780">
        <v>903</v>
      </c>
      <c r="B780" t="s">
        <v>9851</v>
      </c>
      <c r="C780" t="s">
        <v>8389</v>
      </c>
      <c r="D780" t="s">
        <v>8373</v>
      </c>
      <c r="E780" s="413" t="s">
        <v>9852</v>
      </c>
    </row>
    <row r="781" spans="1:5" ht="12.75">
      <c r="A781">
        <v>945</v>
      </c>
      <c r="B781" t="s">
        <v>9853</v>
      </c>
      <c r="C781" t="s">
        <v>8389</v>
      </c>
      <c r="D781" t="s">
        <v>8373</v>
      </c>
      <c r="E781" s="413" t="s">
        <v>9854</v>
      </c>
    </row>
    <row r="782" spans="1:5" ht="12.75">
      <c r="A782">
        <v>914</v>
      </c>
      <c r="B782" t="s">
        <v>9855</v>
      </c>
      <c r="C782" t="s">
        <v>8389</v>
      </c>
      <c r="D782" t="s">
        <v>8373</v>
      </c>
      <c r="E782" s="413" t="s">
        <v>9856</v>
      </c>
    </row>
    <row r="783" spans="1:5" ht="12.75">
      <c r="A783">
        <v>993</v>
      </c>
      <c r="B783" t="s">
        <v>9857</v>
      </c>
      <c r="C783" t="s">
        <v>8389</v>
      </c>
      <c r="D783" t="s">
        <v>8373</v>
      </c>
      <c r="E783" s="413" t="s">
        <v>9858</v>
      </c>
    </row>
    <row r="784" spans="1:5" ht="12.75">
      <c r="A784">
        <v>1020</v>
      </c>
      <c r="B784" t="s">
        <v>9859</v>
      </c>
      <c r="C784" t="s">
        <v>8389</v>
      </c>
      <c r="D784" t="s">
        <v>8373</v>
      </c>
      <c r="E784" s="413" t="s">
        <v>9860</v>
      </c>
    </row>
    <row r="785" spans="1:5" ht="12.75">
      <c r="A785">
        <v>1017</v>
      </c>
      <c r="B785" t="s">
        <v>9861</v>
      </c>
      <c r="C785" t="s">
        <v>8389</v>
      </c>
      <c r="D785" t="s">
        <v>8373</v>
      </c>
      <c r="E785" s="413" t="s">
        <v>9862</v>
      </c>
    </row>
    <row r="786" spans="1:5" ht="12.75">
      <c r="A786">
        <v>999</v>
      </c>
      <c r="B786" t="s">
        <v>9863</v>
      </c>
      <c r="C786" t="s">
        <v>8389</v>
      </c>
      <c r="D786" t="s">
        <v>8373</v>
      </c>
      <c r="E786" s="413" t="s">
        <v>9864</v>
      </c>
    </row>
    <row r="787" spans="1:5" ht="12.75">
      <c r="A787">
        <v>995</v>
      </c>
      <c r="B787" t="s">
        <v>9865</v>
      </c>
      <c r="C787" t="s">
        <v>8389</v>
      </c>
      <c r="D787" t="s">
        <v>8373</v>
      </c>
      <c r="E787" s="413" t="s">
        <v>9866</v>
      </c>
    </row>
    <row r="788" spans="1:5" ht="12.75">
      <c r="A788">
        <v>1000</v>
      </c>
      <c r="B788" t="s">
        <v>9867</v>
      </c>
      <c r="C788" t="s">
        <v>8389</v>
      </c>
      <c r="D788" t="s">
        <v>8373</v>
      </c>
      <c r="E788" s="413" t="s">
        <v>9868</v>
      </c>
    </row>
    <row r="789" spans="1:5" ht="12.75">
      <c r="A789">
        <v>1022</v>
      </c>
      <c r="B789" t="s">
        <v>9869</v>
      </c>
      <c r="C789" t="s">
        <v>8389</v>
      </c>
      <c r="D789" t="s">
        <v>8373</v>
      </c>
      <c r="E789" s="413" t="s">
        <v>9870</v>
      </c>
    </row>
    <row r="790" spans="1:5" ht="12.75">
      <c r="A790">
        <v>1015</v>
      </c>
      <c r="B790" t="s">
        <v>9871</v>
      </c>
      <c r="C790" t="s">
        <v>8389</v>
      </c>
      <c r="D790" t="s">
        <v>8373</v>
      </c>
      <c r="E790" s="413" t="s">
        <v>9872</v>
      </c>
    </row>
    <row r="791" spans="1:5" ht="12.75">
      <c r="A791">
        <v>996</v>
      </c>
      <c r="B791" t="s">
        <v>9873</v>
      </c>
      <c r="C791" t="s">
        <v>8389</v>
      </c>
      <c r="D791" t="s">
        <v>8373</v>
      </c>
      <c r="E791" s="413" t="s">
        <v>9874</v>
      </c>
    </row>
    <row r="792" spans="1:5" ht="12.75">
      <c r="A792">
        <v>1001</v>
      </c>
      <c r="B792" t="s">
        <v>9875</v>
      </c>
      <c r="C792" t="s">
        <v>8389</v>
      </c>
      <c r="D792" t="s">
        <v>8373</v>
      </c>
      <c r="E792" s="413" t="s">
        <v>9876</v>
      </c>
    </row>
    <row r="793" spans="1:5" ht="12.75">
      <c r="A793">
        <v>1019</v>
      </c>
      <c r="B793" t="s">
        <v>9877</v>
      </c>
      <c r="C793" t="s">
        <v>8389</v>
      </c>
      <c r="D793" t="s">
        <v>8373</v>
      </c>
      <c r="E793" s="413" t="s">
        <v>9878</v>
      </c>
    </row>
    <row r="794" spans="1:5" ht="12.75">
      <c r="A794">
        <v>1021</v>
      </c>
      <c r="B794" t="s">
        <v>9879</v>
      </c>
      <c r="C794" t="s">
        <v>8389</v>
      </c>
      <c r="D794" t="s">
        <v>8373</v>
      </c>
      <c r="E794" s="413" t="s">
        <v>9880</v>
      </c>
    </row>
    <row r="795" spans="1:5" ht="12.75">
      <c r="A795">
        <v>39249</v>
      </c>
      <c r="B795" t="s">
        <v>9881</v>
      </c>
      <c r="C795" t="s">
        <v>8389</v>
      </c>
      <c r="D795" t="s">
        <v>8373</v>
      </c>
      <c r="E795" s="413" t="s">
        <v>9882</v>
      </c>
    </row>
    <row r="796" spans="1:5" ht="12.75">
      <c r="A796">
        <v>1018</v>
      </c>
      <c r="B796" t="s">
        <v>9883</v>
      </c>
      <c r="C796" t="s">
        <v>8389</v>
      </c>
      <c r="D796" t="s">
        <v>8373</v>
      </c>
      <c r="E796" s="413" t="s">
        <v>9884</v>
      </c>
    </row>
    <row r="797" spans="1:5" ht="12.75">
      <c r="A797">
        <v>39250</v>
      </c>
      <c r="B797" t="s">
        <v>9885</v>
      </c>
      <c r="C797" t="s">
        <v>8389</v>
      </c>
      <c r="D797" t="s">
        <v>8373</v>
      </c>
      <c r="E797" s="413" t="s">
        <v>9886</v>
      </c>
    </row>
    <row r="798" spans="1:5" ht="12.75">
      <c r="A798">
        <v>994</v>
      </c>
      <c r="B798" t="s">
        <v>9887</v>
      </c>
      <c r="C798" t="s">
        <v>8389</v>
      </c>
      <c r="D798" t="s">
        <v>8373</v>
      </c>
      <c r="E798" s="413" t="s">
        <v>9888</v>
      </c>
    </row>
    <row r="799" spans="1:5" ht="12.75">
      <c r="A799">
        <v>977</v>
      </c>
      <c r="B799" t="s">
        <v>9889</v>
      </c>
      <c r="C799" t="s">
        <v>8389</v>
      </c>
      <c r="D799" t="s">
        <v>8373</v>
      </c>
      <c r="E799" s="413" t="s">
        <v>9890</v>
      </c>
    </row>
    <row r="800" spans="1:5" ht="12.75">
      <c r="A800">
        <v>998</v>
      </c>
      <c r="B800" t="s">
        <v>9891</v>
      </c>
      <c r="C800" t="s">
        <v>8389</v>
      </c>
      <c r="D800" t="s">
        <v>8373</v>
      </c>
      <c r="E800" s="413" t="s">
        <v>9892</v>
      </c>
    </row>
    <row r="801" spans="1:5" ht="12.75">
      <c r="A801">
        <v>39251</v>
      </c>
      <c r="B801" t="s">
        <v>9893</v>
      </c>
      <c r="C801" t="s">
        <v>8389</v>
      </c>
      <c r="D801" t="s">
        <v>8373</v>
      </c>
      <c r="E801" s="413" t="s">
        <v>9894</v>
      </c>
    </row>
    <row r="802" spans="1:5" ht="12.75">
      <c r="A802">
        <v>1011</v>
      </c>
      <c r="B802" t="s">
        <v>9895</v>
      </c>
      <c r="C802" t="s">
        <v>8389</v>
      </c>
      <c r="D802" t="s">
        <v>8373</v>
      </c>
      <c r="E802" s="413" t="s">
        <v>9896</v>
      </c>
    </row>
    <row r="803" spans="1:5" ht="12.75">
      <c r="A803">
        <v>39252</v>
      </c>
      <c r="B803" t="s">
        <v>9897</v>
      </c>
      <c r="C803" t="s">
        <v>8389</v>
      </c>
      <c r="D803" t="s">
        <v>8373</v>
      </c>
      <c r="E803" s="413" t="s">
        <v>9898</v>
      </c>
    </row>
    <row r="804" spans="1:5" ht="12.75">
      <c r="A804">
        <v>1013</v>
      </c>
      <c r="B804" t="s">
        <v>9899</v>
      </c>
      <c r="C804" t="s">
        <v>8389</v>
      </c>
      <c r="D804" t="s">
        <v>8373</v>
      </c>
      <c r="E804" s="413" t="s">
        <v>9023</v>
      </c>
    </row>
    <row r="805" spans="1:5" ht="12.75">
      <c r="A805">
        <v>980</v>
      </c>
      <c r="B805" t="s">
        <v>9900</v>
      </c>
      <c r="C805" t="s">
        <v>8389</v>
      </c>
      <c r="D805" t="s">
        <v>8373</v>
      </c>
      <c r="E805" s="413" t="s">
        <v>9901</v>
      </c>
    </row>
    <row r="806" spans="1:5" ht="12.75">
      <c r="A806">
        <v>39237</v>
      </c>
      <c r="B806" t="s">
        <v>9902</v>
      </c>
      <c r="C806" t="s">
        <v>8389</v>
      </c>
      <c r="D806" t="s">
        <v>8373</v>
      </c>
      <c r="E806" s="413" t="s">
        <v>9903</v>
      </c>
    </row>
    <row r="807" spans="1:5" ht="12.75">
      <c r="A807">
        <v>39238</v>
      </c>
      <c r="B807" t="s">
        <v>9904</v>
      </c>
      <c r="C807" t="s">
        <v>8389</v>
      </c>
      <c r="D807" t="s">
        <v>8373</v>
      </c>
      <c r="E807" s="413" t="s">
        <v>9905</v>
      </c>
    </row>
    <row r="808" spans="1:5" ht="12.75">
      <c r="A808">
        <v>979</v>
      </c>
      <c r="B808" t="s">
        <v>9906</v>
      </c>
      <c r="C808" t="s">
        <v>8389</v>
      </c>
      <c r="D808" t="s">
        <v>8373</v>
      </c>
      <c r="E808" s="413" t="s">
        <v>9907</v>
      </c>
    </row>
    <row r="809" spans="1:5" ht="12.75">
      <c r="A809">
        <v>39239</v>
      </c>
      <c r="B809" t="s">
        <v>9908</v>
      </c>
      <c r="C809" t="s">
        <v>8389</v>
      </c>
      <c r="D809" t="s">
        <v>8373</v>
      </c>
      <c r="E809" s="413" t="s">
        <v>9909</v>
      </c>
    </row>
    <row r="810" spans="1:5" ht="12.75">
      <c r="A810">
        <v>1014</v>
      </c>
      <c r="B810" t="s">
        <v>9910</v>
      </c>
      <c r="C810" t="s">
        <v>8389</v>
      </c>
      <c r="D810" t="s">
        <v>8373</v>
      </c>
      <c r="E810" s="413" t="s">
        <v>9911</v>
      </c>
    </row>
    <row r="811" spans="1:5" ht="12.75">
      <c r="A811">
        <v>39240</v>
      </c>
      <c r="B811" t="s">
        <v>9912</v>
      </c>
      <c r="C811" t="s">
        <v>8389</v>
      </c>
      <c r="D811" t="s">
        <v>8373</v>
      </c>
      <c r="E811" s="413" t="s">
        <v>9913</v>
      </c>
    </row>
    <row r="812" spans="1:5" ht="12.75">
      <c r="A812">
        <v>39232</v>
      </c>
      <c r="B812" t="s">
        <v>9914</v>
      </c>
      <c r="C812" t="s">
        <v>8389</v>
      </c>
      <c r="D812" t="s">
        <v>8373</v>
      </c>
      <c r="E812" s="413" t="s">
        <v>9915</v>
      </c>
    </row>
    <row r="813" spans="1:5" ht="12.75">
      <c r="A813">
        <v>39233</v>
      </c>
      <c r="B813" t="s">
        <v>9916</v>
      </c>
      <c r="C813" t="s">
        <v>8389</v>
      </c>
      <c r="D813" t="s">
        <v>8373</v>
      </c>
      <c r="E813" s="413" t="s">
        <v>9917</v>
      </c>
    </row>
    <row r="814" spans="1:5" ht="12.75">
      <c r="A814">
        <v>981</v>
      </c>
      <c r="B814" t="s">
        <v>9918</v>
      </c>
      <c r="C814" t="s">
        <v>8389</v>
      </c>
      <c r="D814" t="s">
        <v>8370</v>
      </c>
      <c r="E814" s="413" t="s">
        <v>9919</v>
      </c>
    </row>
    <row r="815" spans="1:5" ht="12.75">
      <c r="A815">
        <v>39234</v>
      </c>
      <c r="B815" t="s">
        <v>9920</v>
      </c>
      <c r="C815" t="s">
        <v>8389</v>
      </c>
      <c r="D815" t="s">
        <v>8373</v>
      </c>
      <c r="E815" s="413" t="s">
        <v>9921</v>
      </c>
    </row>
    <row r="816" spans="1:5" ht="12.75">
      <c r="A816">
        <v>982</v>
      </c>
      <c r="B816" t="s">
        <v>9922</v>
      </c>
      <c r="C816" t="s">
        <v>8389</v>
      </c>
      <c r="D816" t="s">
        <v>8373</v>
      </c>
      <c r="E816" s="413" t="s">
        <v>9923</v>
      </c>
    </row>
    <row r="817" spans="1:5" ht="12.75">
      <c r="A817">
        <v>39235</v>
      </c>
      <c r="B817" t="s">
        <v>9924</v>
      </c>
      <c r="C817" t="s">
        <v>8389</v>
      </c>
      <c r="D817" t="s">
        <v>8373</v>
      </c>
      <c r="E817" s="413" t="s">
        <v>9925</v>
      </c>
    </row>
    <row r="818" spans="1:5" ht="12.75">
      <c r="A818">
        <v>39236</v>
      </c>
      <c r="B818" t="s">
        <v>9926</v>
      </c>
      <c r="C818" t="s">
        <v>8389</v>
      </c>
      <c r="D818" t="s">
        <v>8373</v>
      </c>
      <c r="E818" s="413" t="s">
        <v>9927</v>
      </c>
    </row>
    <row r="819" spans="1:5" ht="12.75">
      <c r="A819">
        <v>876</v>
      </c>
      <c r="B819" t="s">
        <v>9928</v>
      </c>
      <c r="C819" t="s">
        <v>8389</v>
      </c>
      <c r="D819" t="s">
        <v>8373</v>
      </c>
      <c r="E819" s="413" t="s">
        <v>9929</v>
      </c>
    </row>
    <row r="820" spans="1:5" ht="12.75">
      <c r="A820">
        <v>877</v>
      </c>
      <c r="B820" t="s">
        <v>9930</v>
      </c>
      <c r="C820" t="s">
        <v>8389</v>
      </c>
      <c r="D820" t="s">
        <v>8373</v>
      </c>
      <c r="E820" s="413" t="s">
        <v>9931</v>
      </c>
    </row>
    <row r="821" spans="1:5" ht="12.75">
      <c r="A821">
        <v>882</v>
      </c>
      <c r="B821" t="s">
        <v>9932</v>
      </c>
      <c r="C821" t="s">
        <v>8389</v>
      </c>
      <c r="D821" t="s">
        <v>8373</v>
      </c>
      <c r="E821" s="413" t="s">
        <v>9933</v>
      </c>
    </row>
    <row r="822" spans="1:5" ht="12.75">
      <c r="A822">
        <v>878</v>
      </c>
      <c r="B822" t="s">
        <v>9934</v>
      </c>
      <c r="C822" t="s">
        <v>8389</v>
      </c>
      <c r="D822" t="s">
        <v>8373</v>
      </c>
      <c r="E822" s="413" t="s">
        <v>9935</v>
      </c>
    </row>
    <row r="823" spans="1:5" ht="12.75">
      <c r="A823">
        <v>879</v>
      </c>
      <c r="B823" t="s">
        <v>9936</v>
      </c>
      <c r="C823" t="s">
        <v>8389</v>
      </c>
      <c r="D823" t="s">
        <v>8373</v>
      </c>
      <c r="E823" s="413" t="s">
        <v>9937</v>
      </c>
    </row>
    <row r="824" spans="1:5" ht="12.75">
      <c r="A824">
        <v>880</v>
      </c>
      <c r="B824" t="s">
        <v>9938</v>
      </c>
      <c r="C824" t="s">
        <v>8389</v>
      </c>
      <c r="D824" t="s">
        <v>8373</v>
      </c>
      <c r="E824" s="413" t="s">
        <v>9939</v>
      </c>
    </row>
    <row r="825" spans="1:5" ht="12.75">
      <c r="A825">
        <v>873</v>
      </c>
      <c r="B825" t="s">
        <v>9940</v>
      </c>
      <c r="C825" t="s">
        <v>8389</v>
      </c>
      <c r="D825" t="s">
        <v>8373</v>
      </c>
      <c r="E825" s="413" t="s">
        <v>9941</v>
      </c>
    </row>
    <row r="826" spans="1:5" ht="12.75">
      <c r="A826">
        <v>881</v>
      </c>
      <c r="B826" t="s">
        <v>9942</v>
      </c>
      <c r="C826" t="s">
        <v>8389</v>
      </c>
      <c r="D826" t="s">
        <v>8373</v>
      </c>
      <c r="E826" s="413" t="s">
        <v>9943</v>
      </c>
    </row>
    <row r="827" spans="1:5" ht="12.75">
      <c r="A827">
        <v>874</v>
      </c>
      <c r="B827" t="s">
        <v>9944</v>
      </c>
      <c r="C827" t="s">
        <v>8389</v>
      </c>
      <c r="D827" t="s">
        <v>8373</v>
      </c>
      <c r="E827" s="413" t="s">
        <v>9945</v>
      </c>
    </row>
    <row r="828" spans="1:5" ht="12.75">
      <c r="A828">
        <v>875</v>
      </c>
      <c r="B828" t="s">
        <v>9946</v>
      </c>
      <c r="C828" t="s">
        <v>8389</v>
      </c>
      <c r="D828" t="s">
        <v>8373</v>
      </c>
      <c r="E828" s="413" t="s">
        <v>9947</v>
      </c>
    </row>
    <row r="829" spans="1:5" ht="12.75">
      <c r="A829">
        <v>983</v>
      </c>
      <c r="B829" t="s">
        <v>9948</v>
      </c>
      <c r="C829" t="s">
        <v>8389</v>
      </c>
      <c r="D829" t="s">
        <v>8373</v>
      </c>
      <c r="E829" s="413" t="s">
        <v>9949</v>
      </c>
    </row>
    <row r="830" spans="1:5" ht="12.75">
      <c r="A830">
        <v>985</v>
      </c>
      <c r="B830" t="s">
        <v>9950</v>
      </c>
      <c r="C830" t="s">
        <v>8389</v>
      </c>
      <c r="D830" t="s">
        <v>8373</v>
      </c>
      <c r="E830" s="413" t="s">
        <v>9951</v>
      </c>
    </row>
    <row r="831" spans="1:5" ht="12.75">
      <c r="A831">
        <v>990</v>
      </c>
      <c r="B831" t="s">
        <v>9952</v>
      </c>
      <c r="C831" t="s">
        <v>8389</v>
      </c>
      <c r="D831" t="s">
        <v>8373</v>
      </c>
      <c r="E831" s="413" t="s">
        <v>9953</v>
      </c>
    </row>
    <row r="832" spans="1:5" ht="12.75">
      <c r="A832">
        <v>39241</v>
      </c>
      <c r="B832" t="s">
        <v>9954</v>
      </c>
      <c r="C832" t="s">
        <v>8389</v>
      </c>
      <c r="D832" t="s">
        <v>8373</v>
      </c>
      <c r="E832" s="413" t="s">
        <v>9955</v>
      </c>
    </row>
    <row r="833" spans="1:5" ht="12.75">
      <c r="A833">
        <v>1005</v>
      </c>
      <c r="B833" t="s">
        <v>9956</v>
      </c>
      <c r="C833" t="s">
        <v>8389</v>
      </c>
      <c r="D833" t="s">
        <v>8373</v>
      </c>
      <c r="E833" s="413" t="s">
        <v>9957</v>
      </c>
    </row>
    <row r="834" spans="1:5" ht="12.75">
      <c r="A834">
        <v>984</v>
      </c>
      <c r="B834" t="s">
        <v>9958</v>
      </c>
      <c r="C834" t="s">
        <v>8389</v>
      </c>
      <c r="D834" t="s">
        <v>8373</v>
      </c>
      <c r="E834" s="413" t="s">
        <v>9377</v>
      </c>
    </row>
    <row r="835" spans="1:5" ht="12.75">
      <c r="A835">
        <v>991</v>
      </c>
      <c r="B835" t="s">
        <v>9959</v>
      </c>
      <c r="C835" t="s">
        <v>8389</v>
      </c>
      <c r="D835" t="s">
        <v>8373</v>
      </c>
      <c r="E835" s="413" t="s">
        <v>9960</v>
      </c>
    </row>
    <row r="836" spans="1:5" ht="12.75">
      <c r="A836">
        <v>986</v>
      </c>
      <c r="B836" t="s">
        <v>9961</v>
      </c>
      <c r="C836" t="s">
        <v>8389</v>
      </c>
      <c r="D836" t="s">
        <v>8373</v>
      </c>
      <c r="E836" s="413" t="s">
        <v>9962</v>
      </c>
    </row>
    <row r="837" spans="1:5" ht="12.75">
      <c r="A837">
        <v>1024</v>
      </c>
      <c r="B837" t="s">
        <v>9963</v>
      </c>
      <c r="C837" t="s">
        <v>8389</v>
      </c>
      <c r="D837" t="s">
        <v>8373</v>
      </c>
      <c r="E837" s="413" t="s">
        <v>9964</v>
      </c>
    </row>
    <row r="838" spans="1:5" ht="12.75">
      <c r="A838">
        <v>987</v>
      </c>
      <c r="B838" t="s">
        <v>9965</v>
      </c>
      <c r="C838" t="s">
        <v>8389</v>
      </c>
      <c r="D838" t="s">
        <v>8373</v>
      </c>
      <c r="E838" s="413" t="s">
        <v>9966</v>
      </c>
    </row>
    <row r="839" spans="1:5" ht="12.75">
      <c r="A839">
        <v>1003</v>
      </c>
      <c r="B839" t="s">
        <v>9967</v>
      </c>
      <c r="C839" t="s">
        <v>8389</v>
      </c>
      <c r="D839" t="s">
        <v>8373</v>
      </c>
      <c r="E839" s="413" t="s">
        <v>8482</v>
      </c>
    </row>
    <row r="840" spans="1:5" ht="12.75">
      <c r="A840">
        <v>992</v>
      </c>
      <c r="B840" t="s">
        <v>9968</v>
      </c>
      <c r="C840" t="s">
        <v>8389</v>
      </c>
      <c r="D840" t="s">
        <v>8373</v>
      </c>
      <c r="E840" s="413" t="s">
        <v>9969</v>
      </c>
    </row>
    <row r="841" spans="1:5" ht="12.75">
      <c r="A841">
        <v>1007</v>
      </c>
      <c r="B841" t="s">
        <v>9970</v>
      </c>
      <c r="C841" t="s">
        <v>8389</v>
      </c>
      <c r="D841" t="s">
        <v>8373</v>
      </c>
      <c r="E841" s="413" t="s">
        <v>8614</v>
      </c>
    </row>
    <row r="842" spans="1:5" ht="12.75">
      <c r="A842">
        <v>39242</v>
      </c>
      <c r="B842" t="s">
        <v>9971</v>
      </c>
      <c r="C842" t="s">
        <v>8389</v>
      </c>
      <c r="D842" t="s">
        <v>8373</v>
      </c>
      <c r="E842" s="413" t="s">
        <v>9972</v>
      </c>
    </row>
    <row r="843" spans="1:5" ht="12.75">
      <c r="A843">
        <v>1008</v>
      </c>
      <c r="B843" t="s">
        <v>9973</v>
      </c>
      <c r="C843" t="s">
        <v>8389</v>
      </c>
      <c r="D843" t="s">
        <v>8373</v>
      </c>
      <c r="E843" s="413" t="s">
        <v>8532</v>
      </c>
    </row>
    <row r="844" spans="1:5" ht="12.75">
      <c r="A844">
        <v>988</v>
      </c>
      <c r="B844" t="s">
        <v>9974</v>
      </c>
      <c r="C844" t="s">
        <v>8389</v>
      </c>
      <c r="D844" t="s">
        <v>8373</v>
      </c>
      <c r="E844" s="413" t="s">
        <v>9975</v>
      </c>
    </row>
    <row r="845" spans="1:5" ht="12.75">
      <c r="A845">
        <v>989</v>
      </c>
      <c r="B845" t="s">
        <v>9976</v>
      </c>
      <c r="C845" t="s">
        <v>8389</v>
      </c>
      <c r="D845" t="s">
        <v>8373</v>
      </c>
      <c r="E845" s="413" t="s">
        <v>9977</v>
      </c>
    </row>
    <row r="846" spans="1:5" ht="12.75">
      <c r="A846">
        <v>39598</v>
      </c>
      <c r="B846" t="s">
        <v>9978</v>
      </c>
      <c r="C846" t="s">
        <v>8389</v>
      </c>
      <c r="D846" t="s">
        <v>8373</v>
      </c>
      <c r="E846" s="413" t="s">
        <v>9053</v>
      </c>
    </row>
    <row r="847" spans="1:5" ht="12.75">
      <c r="A847">
        <v>39599</v>
      </c>
      <c r="B847" t="s">
        <v>9979</v>
      </c>
      <c r="C847" t="s">
        <v>8389</v>
      </c>
      <c r="D847" t="s">
        <v>8373</v>
      </c>
      <c r="E847" s="413" t="s">
        <v>8782</v>
      </c>
    </row>
    <row r="848" spans="1:5" ht="12.75">
      <c r="A848">
        <v>34602</v>
      </c>
      <c r="B848" t="s">
        <v>9980</v>
      </c>
      <c r="C848" t="s">
        <v>8389</v>
      </c>
      <c r="D848" t="s">
        <v>8373</v>
      </c>
      <c r="E848" s="413" t="s">
        <v>9981</v>
      </c>
    </row>
    <row r="849" spans="1:5" ht="12.75">
      <c r="A849">
        <v>34603</v>
      </c>
      <c r="B849" t="s">
        <v>9982</v>
      </c>
      <c r="C849" t="s">
        <v>8389</v>
      </c>
      <c r="D849" t="s">
        <v>8373</v>
      </c>
      <c r="E849" s="413" t="s">
        <v>9983</v>
      </c>
    </row>
    <row r="850" spans="1:5" ht="12.75">
      <c r="A850">
        <v>34607</v>
      </c>
      <c r="B850" t="s">
        <v>9984</v>
      </c>
      <c r="C850" t="s">
        <v>8389</v>
      </c>
      <c r="D850" t="s">
        <v>8373</v>
      </c>
      <c r="E850" s="413" t="s">
        <v>9985</v>
      </c>
    </row>
    <row r="851" spans="1:5" ht="12.75">
      <c r="A851">
        <v>34609</v>
      </c>
      <c r="B851" t="s">
        <v>9986</v>
      </c>
      <c r="C851" t="s">
        <v>8389</v>
      </c>
      <c r="D851" t="s">
        <v>8373</v>
      </c>
      <c r="E851" s="413" t="s">
        <v>9987</v>
      </c>
    </row>
    <row r="852" spans="1:5" ht="12.75">
      <c r="A852">
        <v>34618</v>
      </c>
      <c r="B852" t="s">
        <v>9988</v>
      </c>
      <c r="C852" t="s">
        <v>8389</v>
      </c>
      <c r="D852" t="s">
        <v>8373</v>
      </c>
      <c r="E852" s="413" t="s">
        <v>9989</v>
      </c>
    </row>
    <row r="853" spans="1:5" ht="12.75">
      <c r="A853">
        <v>34620</v>
      </c>
      <c r="B853" t="s">
        <v>9990</v>
      </c>
      <c r="C853" t="s">
        <v>8389</v>
      </c>
      <c r="D853" t="s">
        <v>8373</v>
      </c>
      <c r="E853" s="413" t="s">
        <v>9991</v>
      </c>
    </row>
    <row r="854" spans="1:5" ht="12.75">
      <c r="A854">
        <v>34621</v>
      </c>
      <c r="B854" t="s">
        <v>9992</v>
      </c>
      <c r="C854" t="s">
        <v>8389</v>
      </c>
      <c r="D854" t="s">
        <v>8373</v>
      </c>
      <c r="E854" s="413" t="s">
        <v>9993</v>
      </c>
    </row>
    <row r="855" spans="1:5" ht="12.75">
      <c r="A855">
        <v>34622</v>
      </c>
      <c r="B855" t="s">
        <v>9994</v>
      </c>
      <c r="C855" t="s">
        <v>8389</v>
      </c>
      <c r="D855" t="s">
        <v>8373</v>
      </c>
      <c r="E855" s="413" t="s">
        <v>9995</v>
      </c>
    </row>
    <row r="856" spans="1:5" ht="12.75">
      <c r="A856">
        <v>34624</v>
      </c>
      <c r="B856" t="s">
        <v>9996</v>
      </c>
      <c r="C856" t="s">
        <v>8389</v>
      </c>
      <c r="D856" t="s">
        <v>8373</v>
      </c>
      <c r="E856" s="413" t="s">
        <v>9997</v>
      </c>
    </row>
    <row r="857" spans="1:5" ht="12.75">
      <c r="A857">
        <v>34626</v>
      </c>
      <c r="B857" t="s">
        <v>9998</v>
      </c>
      <c r="C857" t="s">
        <v>8389</v>
      </c>
      <c r="D857" t="s">
        <v>8373</v>
      </c>
      <c r="E857" s="413" t="s">
        <v>9999</v>
      </c>
    </row>
    <row r="858" spans="1:5" ht="12.75">
      <c r="A858">
        <v>34627</v>
      </c>
      <c r="B858" t="s">
        <v>10000</v>
      </c>
      <c r="C858" t="s">
        <v>8389</v>
      </c>
      <c r="D858" t="s">
        <v>8373</v>
      </c>
      <c r="E858" s="413" t="s">
        <v>10001</v>
      </c>
    </row>
    <row r="859" spans="1:5" ht="12.75">
      <c r="A859">
        <v>34629</v>
      </c>
      <c r="B859" t="s">
        <v>10002</v>
      </c>
      <c r="C859" t="s">
        <v>8389</v>
      </c>
      <c r="D859" t="s">
        <v>8373</v>
      </c>
      <c r="E859" s="413" t="s">
        <v>8586</v>
      </c>
    </row>
    <row r="860" spans="1:5" ht="12.75">
      <c r="A860">
        <v>39257</v>
      </c>
      <c r="B860" t="s">
        <v>10003</v>
      </c>
      <c r="C860" t="s">
        <v>8389</v>
      </c>
      <c r="D860" t="s">
        <v>8373</v>
      </c>
      <c r="E860" s="413" t="s">
        <v>10004</v>
      </c>
    </row>
    <row r="861" spans="1:5" ht="12.75">
      <c r="A861">
        <v>39261</v>
      </c>
      <c r="B861" t="s">
        <v>10005</v>
      </c>
      <c r="C861" t="s">
        <v>8389</v>
      </c>
      <c r="D861" t="s">
        <v>8373</v>
      </c>
      <c r="E861" s="413" t="s">
        <v>10006</v>
      </c>
    </row>
    <row r="862" spans="1:5" ht="12.75">
      <c r="A862">
        <v>39268</v>
      </c>
      <c r="B862" t="s">
        <v>10007</v>
      </c>
      <c r="C862" t="s">
        <v>8389</v>
      </c>
      <c r="D862" t="s">
        <v>8373</v>
      </c>
      <c r="E862" s="413" t="s">
        <v>10008</v>
      </c>
    </row>
    <row r="863" spans="1:5" ht="12.75">
      <c r="A863">
        <v>39262</v>
      </c>
      <c r="B863" t="s">
        <v>10009</v>
      </c>
      <c r="C863" t="s">
        <v>8389</v>
      </c>
      <c r="D863" t="s">
        <v>8373</v>
      </c>
      <c r="E863" s="413" t="s">
        <v>10010</v>
      </c>
    </row>
    <row r="864" spans="1:5" ht="12.75">
      <c r="A864">
        <v>39258</v>
      </c>
      <c r="B864" t="s">
        <v>10011</v>
      </c>
      <c r="C864" t="s">
        <v>8389</v>
      </c>
      <c r="D864" t="s">
        <v>8373</v>
      </c>
      <c r="E864" s="413" t="s">
        <v>10012</v>
      </c>
    </row>
    <row r="865" spans="1:5" ht="12.75">
      <c r="A865">
        <v>39263</v>
      </c>
      <c r="B865" t="s">
        <v>10013</v>
      </c>
      <c r="C865" t="s">
        <v>8389</v>
      </c>
      <c r="D865" t="s">
        <v>8373</v>
      </c>
      <c r="E865" s="413" t="s">
        <v>10014</v>
      </c>
    </row>
    <row r="866" spans="1:5" ht="12.75">
      <c r="A866">
        <v>39264</v>
      </c>
      <c r="B866" t="s">
        <v>10015</v>
      </c>
      <c r="C866" t="s">
        <v>8389</v>
      </c>
      <c r="D866" t="s">
        <v>8373</v>
      </c>
      <c r="E866" s="413" t="s">
        <v>10016</v>
      </c>
    </row>
    <row r="867" spans="1:5" ht="12.75">
      <c r="A867">
        <v>39259</v>
      </c>
      <c r="B867" t="s">
        <v>10017</v>
      </c>
      <c r="C867" t="s">
        <v>8389</v>
      </c>
      <c r="D867" t="s">
        <v>8373</v>
      </c>
      <c r="E867" s="413" t="s">
        <v>8706</v>
      </c>
    </row>
    <row r="868" spans="1:5" ht="12.75">
      <c r="A868">
        <v>39265</v>
      </c>
      <c r="B868" t="s">
        <v>10018</v>
      </c>
      <c r="C868" t="s">
        <v>8389</v>
      </c>
      <c r="D868" t="s">
        <v>8373</v>
      </c>
      <c r="E868" s="413" t="s">
        <v>10019</v>
      </c>
    </row>
    <row r="869" spans="1:5" ht="12.75">
      <c r="A869">
        <v>39260</v>
      </c>
      <c r="B869" t="s">
        <v>10020</v>
      </c>
      <c r="C869" t="s">
        <v>8389</v>
      </c>
      <c r="D869" t="s">
        <v>8373</v>
      </c>
      <c r="E869" s="413" t="s">
        <v>10021</v>
      </c>
    </row>
    <row r="870" spans="1:5" ht="12.75">
      <c r="A870">
        <v>39266</v>
      </c>
      <c r="B870" t="s">
        <v>10022</v>
      </c>
      <c r="C870" t="s">
        <v>8389</v>
      </c>
      <c r="D870" t="s">
        <v>8373</v>
      </c>
      <c r="E870" s="413" t="s">
        <v>10023</v>
      </c>
    </row>
    <row r="871" spans="1:5" ht="12.75">
      <c r="A871">
        <v>39267</v>
      </c>
      <c r="B871" t="s">
        <v>10024</v>
      </c>
      <c r="C871" t="s">
        <v>8389</v>
      </c>
      <c r="D871" t="s">
        <v>8373</v>
      </c>
      <c r="E871" s="413" t="s">
        <v>10025</v>
      </c>
    </row>
    <row r="872" spans="1:5" ht="12.75">
      <c r="A872">
        <v>11901</v>
      </c>
      <c r="B872" t="s">
        <v>10026</v>
      </c>
      <c r="C872" t="s">
        <v>8389</v>
      </c>
      <c r="D872" t="s">
        <v>8370</v>
      </c>
      <c r="E872" s="413" t="s">
        <v>10027</v>
      </c>
    </row>
    <row r="873" spans="1:5" ht="12.75">
      <c r="A873">
        <v>11902</v>
      </c>
      <c r="B873" t="s">
        <v>10028</v>
      </c>
      <c r="C873" t="s">
        <v>8389</v>
      </c>
      <c r="D873" t="s">
        <v>8373</v>
      </c>
      <c r="E873" s="413" t="s">
        <v>8440</v>
      </c>
    </row>
    <row r="874" spans="1:5" ht="12.75">
      <c r="A874">
        <v>11903</v>
      </c>
      <c r="B874" t="s">
        <v>10029</v>
      </c>
      <c r="C874" t="s">
        <v>8389</v>
      </c>
      <c r="D874" t="s">
        <v>8373</v>
      </c>
      <c r="E874" s="413" t="s">
        <v>10030</v>
      </c>
    </row>
    <row r="875" spans="1:5" ht="12.75">
      <c r="A875">
        <v>11904</v>
      </c>
      <c r="B875" t="s">
        <v>10031</v>
      </c>
      <c r="C875" t="s">
        <v>8389</v>
      </c>
      <c r="D875" t="s">
        <v>8373</v>
      </c>
      <c r="E875" s="413" t="s">
        <v>8762</v>
      </c>
    </row>
    <row r="876" spans="1:5" ht="12.75">
      <c r="A876">
        <v>11905</v>
      </c>
      <c r="B876" t="s">
        <v>10032</v>
      </c>
      <c r="C876" t="s">
        <v>8389</v>
      </c>
      <c r="D876" t="s">
        <v>8373</v>
      </c>
      <c r="E876" s="413" t="s">
        <v>10033</v>
      </c>
    </row>
    <row r="877" spans="1:5" ht="12.75">
      <c r="A877">
        <v>11906</v>
      </c>
      <c r="B877" t="s">
        <v>10034</v>
      </c>
      <c r="C877" t="s">
        <v>8389</v>
      </c>
      <c r="D877" t="s">
        <v>8373</v>
      </c>
      <c r="E877" s="413" t="s">
        <v>10035</v>
      </c>
    </row>
    <row r="878" spans="1:5" ht="12.75">
      <c r="A878">
        <v>11919</v>
      </c>
      <c r="B878" t="s">
        <v>10036</v>
      </c>
      <c r="C878" t="s">
        <v>8389</v>
      </c>
      <c r="D878" t="s">
        <v>8373</v>
      </c>
      <c r="E878" s="413" t="s">
        <v>10037</v>
      </c>
    </row>
    <row r="879" spans="1:5" ht="12.75">
      <c r="A879">
        <v>11920</v>
      </c>
      <c r="B879" t="s">
        <v>10038</v>
      </c>
      <c r="C879" t="s">
        <v>8389</v>
      </c>
      <c r="D879" t="s">
        <v>8373</v>
      </c>
      <c r="E879" s="413" t="s">
        <v>10039</v>
      </c>
    </row>
    <row r="880" spans="1:5" ht="12.75">
      <c r="A880">
        <v>11924</v>
      </c>
      <c r="B880" t="s">
        <v>10040</v>
      </c>
      <c r="C880" t="s">
        <v>8389</v>
      </c>
      <c r="D880" t="s">
        <v>8373</v>
      </c>
      <c r="E880" s="413" t="s">
        <v>10041</v>
      </c>
    </row>
    <row r="881" spans="1:5" ht="12.75">
      <c r="A881">
        <v>11921</v>
      </c>
      <c r="B881" t="s">
        <v>10042</v>
      </c>
      <c r="C881" t="s">
        <v>8389</v>
      </c>
      <c r="D881" t="s">
        <v>8373</v>
      </c>
      <c r="E881" s="413" t="s">
        <v>10043</v>
      </c>
    </row>
    <row r="882" spans="1:5" ht="12.75">
      <c r="A882">
        <v>11922</v>
      </c>
      <c r="B882" t="s">
        <v>10044</v>
      </c>
      <c r="C882" t="s">
        <v>8389</v>
      </c>
      <c r="D882" t="s">
        <v>8373</v>
      </c>
      <c r="E882" s="413" t="s">
        <v>10045</v>
      </c>
    </row>
    <row r="883" spans="1:5" ht="12.75">
      <c r="A883">
        <v>11923</v>
      </c>
      <c r="B883" t="s">
        <v>10046</v>
      </c>
      <c r="C883" t="s">
        <v>8389</v>
      </c>
      <c r="D883" t="s">
        <v>8373</v>
      </c>
      <c r="E883" s="413" t="s">
        <v>10047</v>
      </c>
    </row>
    <row r="884" spans="1:5" ht="12.75">
      <c r="A884">
        <v>11916</v>
      </c>
      <c r="B884" t="s">
        <v>10048</v>
      </c>
      <c r="C884" t="s">
        <v>8389</v>
      </c>
      <c r="D884" t="s">
        <v>8373</v>
      </c>
      <c r="E884" s="413" t="s">
        <v>10049</v>
      </c>
    </row>
    <row r="885" spans="1:5" ht="12.75">
      <c r="A885">
        <v>11914</v>
      </c>
      <c r="B885" t="s">
        <v>10050</v>
      </c>
      <c r="C885" t="s">
        <v>8389</v>
      </c>
      <c r="D885" t="s">
        <v>8373</v>
      </c>
      <c r="E885" s="413" t="s">
        <v>10051</v>
      </c>
    </row>
    <row r="886" spans="1:5" ht="12.75">
      <c r="A886">
        <v>11917</v>
      </c>
      <c r="B886" t="s">
        <v>10052</v>
      </c>
      <c r="C886" t="s">
        <v>8389</v>
      </c>
      <c r="D886" t="s">
        <v>8373</v>
      </c>
      <c r="E886" s="413" t="s">
        <v>9033</v>
      </c>
    </row>
    <row r="887" spans="1:5" ht="12.75">
      <c r="A887">
        <v>11918</v>
      </c>
      <c r="B887" t="s">
        <v>10053</v>
      </c>
      <c r="C887" t="s">
        <v>8389</v>
      </c>
      <c r="D887" t="s">
        <v>8373</v>
      </c>
      <c r="E887" s="413" t="s">
        <v>10054</v>
      </c>
    </row>
    <row r="888" spans="1:5" ht="12.75">
      <c r="A888">
        <v>37734</v>
      </c>
      <c r="B888" t="s">
        <v>10055</v>
      </c>
      <c r="C888" t="s">
        <v>8369</v>
      </c>
      <c r="D888" t="s">
        <v>8373</v>
      </c>
      <c r="E888" s="413" t="s">
        <v>10056</v>
      </c>
    </row>
    <row r="889" spans="1:5" ht="12.75">
      <c r="A889">
        <v>42251</v>
      </c>
      <c r="B889" t="s">
        <v>10057</v>
      </c>
      <c r="C889" t="s">
        <v>8369</v>
      </c>
      <c r="D889" t="s">
        <v>8373</v>
      </c>
      <c r="E889" s="413" t="s">
        <v>10058</v>
      </c>
    </row>
    <row r="890" spans="1:5" ht="12.75">
      <c r="A890">
        <v>37733</v>
      </c>
      <c r="B890" t="s">
        <v>10059</v>
      </c>
      <c r="C890" t="s">
        <v>8369</v>
      </c>
      <c r="D890" t="s">
        <v>8373</v>
      </c>
      <c r="E890" s="413" t="s">
        <v>10060</v>
      </c>
    </row>
    <row r="891" spans="1:5" ht="12.75">
      <c r="A891">
        <v>37735</v>
      </c>
      <c r="B891" t="s">
        <v>10061</v>
      </c>
      <c r="C891" t="s">
        <v>8369</v>
      </c>
      <c r="D891" t="s">
        <v>8373</v>
      </c>
      <c r="E891" s="413" t="s">
        <v>10062</v>
      </c>
    </row>
    <row r="892" spans="1:5" ht="12.75">
      <c r="A892">
        <v>5090</v>
      </c>
      <c r="B892" t="s">
        <v>10063</v>
      </c>
      <c r="C892" t="s">
        <v>8369</v>
      </c>
      <c r="D892" t="s">
        <v>8370</v>
      </c>
      <c r="E892" s="413" t="s">
        <v>10064</v>
      </c>
    </row>
    <row r="893" spans="1:5" ht="12.75">
      <c r="A893">
        <v>5085</v>
      </c>
      <c r="B893" t="s">
        <v>10065</v>
      </c>
      <c r="C893" t="s">
        <v>8369</v>
      </c>
      <c r="D893" t="s">
        <v>8373</v>
      </c>
      <c r="E893" s="413" t="s">
        <v>10066</v>
      </c>
    </row>
    <row r="894" spans="1:5" ht="12.75">
      <c r="A894">
        <v>43603</v>
      </c>
      <c r="B894" t="s">
        <v>10067</v>
      </c>
      <c r="C894" t="s">
        <v>8369</v>
      </c>
      <c r="D894" t="s">
        <v>8373</v>
      </c>
      <c r="E894" s="413" t="s">
        <v>10068</v>
      </c>
    </row>
    <row r="895" spans="1:5" ht="12.75">
      <c r="A895">
        <v>38374</v>
      </c>
      <c r="B895" t="s">
        <v>10069</v>
      </c>
      <c r="C895" t="s">
        <v>8369</v>
      </c>
      <c r="D895" t="s">
        <v>8373</v>
      </c>
      <c r="E895" s="413" t="s">
        <v>10070</v>
      </c>
    </row>
    <row r="896" spans="1:5" ht="12.75">
      <c r="A896">
        <v>20209</v>
      </c>
      <c r="B896" t="s">
        <v>10071</v>
      </c>
      <c r="C896" t="s">
        <v>8389</v>
      </c>
      <c r="D896" t="s">
        <v>8373</v>
      </c>
      <c r="E896" s="413" t="s">
        <v>10072</v>
      </c>
    </row>
    <row r="897" spans="1:5" ht="12.75">
      <c r="A897">
        <v>20212</v>
      </c>
      <c r="B897" t="s">
        <v>10073</v>
      </c>
      <c r="C897" t="s">
        <v>8389</v>
      </c>
      <c r="D897" t="s">
        <v>8373</v>
      </c>
      <c r="E897" s="413" t="s">
        <v>10074</v>
      </c>
    </row>
    <row r="898" spans="1:5" ht="12.75">
      <c r="A898">
        <v>4433</v>
      </c>
      <c r="B898" t="s">
        <v>10075</v>
      </c>
      <c r="C898" t="s">
        <v>8389</v>
      </c>
      <c r="D898" t="s">
        <v>8373</v>
      </c>
      <c r="E898" s="413" t="s">
        <v>10076</v>
      </c>
    </row>
    <row r="899" spans="1:5" ht="12.75">
      <c r="A899">
        <v>4430</v>
      </c>
      <c r="B899" t="s">
        <v>10077</v>
      </c>
      <c r="C899" t="s">
        <v>8389</v>
      </c>
      <c r="D899" t="s">
        <v>8370</v>
      </c>
      <c r="E899" s="413" t="s">
        <v>10078</v>
      </c>
    </row>
    <row r="900" spans="1:5" ht="12.75">
      <c r="A900">
        <v>4400</v>
      </c>
      <c r="B900" t="s">
        <v>10079</v>
      </c>
      <c r="C900" t="s">
        <v>8389</v>
      </c>
      <c r="D900" t="s">
        <v>8373</v>
      </c>
      <c r="E900" s="413" t="s">
        <v>10080</v>
      </c>
    </row>
    <row r="901" spans="1:5" ht="12.75">
      <c r="A901">
        <v>2729</v>
      </c>
      <c r="B901" t="s">
        <v>10081</v>
      </c>
      <c r="C901" t="s">
        <v>8369</v>
      </c>
      <c r="D901" t="s">
        <v>8373</v>
      </c>
      <c r="E901" s="413" t="s">
        <v>10082</v>
      </c>
    </row>
    <row r="902" spans="1:5" ht="12.75">
      <c r="A902">
        <v>4513</v>
      </c>
      <c r="B902" t="s">
        <v>10083</v>
      </c>
      <c r="C902" t="s">
        <v>8389</v>
      </c>
      <c r="D902" t="s">
        <v>8373</v>
      </c>
      <c r="E902" s="413" t="s">
        <v>10084</v>
      </c>
    </row>
    <row r="903" spans="1:5" ht="12.75">
      <c r="A903">
        <v>11871</v>
      </c>
      <c r="B903" t="s">
        <v>10085</v>
      </c>
      <c r="C903" t="s">
        <v>8369</v>
      </c>
      <c r="D903" t="s">
        <v>8370</v>
      </c>
      <c r="E903" s="413" t="s">
        <v>10086</v>
      </c>
    </row>
    <row r="904" spans="1:5" ht="12.75">
      <c r="A904">
        <v>34636</v>
      </c>
      <c r="B904" t="s">
        <v>10087</v>
      </c>
      <c r="C904" t="s">
        <v>8369</v>
      </c>
      <c r="D904" t="s">
        <v>8370</v>
      </c>
      <c r="E904" s="413" t="s">
        <v>10088</v>
      </c>
    </row>
    <row r="905" spans="1:5" ht="12.75">
      <c r="A905">
        <v>34639</v>
      </c>
      <c r="B905" t="s">
        <v>10089</v>
      </c>
      <c r="C905" t="s">
        <v>8369</v>
      </c>
      <c r="D905" t="s">
        <v>8373</v>
      </c>
      <c r="E905" s="413" t="s">
        <v>10090</v>
      </c>
    </row>
    <row r="906" spans="1:5" ht="12.75">
      <c r="A906">
        <v>34640</v>
      </c>
      <c r="B906" t="s">
        <v>10091</v>
      </c>
      <c r="C906" t="s">
        <v>8369</v>
      </c>
      <c r="D906" t="s">
        <v>8373</v>
      </c>
      <c r="E906" s="413" t="s">
        <v>10092</v>
      </c>
    </row>
    <row r="907" spans="1:5" ht="12.75">
      <c r="A907">
        <v>34637</v>
      </c>
      <c r="B907" t="s">
        <v>10093</v>
      </c>
      <c r="C907" t="s">
        <v>8369</v>
      </c>
      <c r="D907" t="s">
        <v>8373</v>
      </c>
      <c r="E907" s="413" t="s">
        <v>10094</v>
      </c>
    </row>
    <row r="908" spans="1:5" ht="12.75">
      <c r="A908">
        <v>34638</v>
      </c>
      <c r="B908" t="s">
        <v>10095</v>
      </c>
      <c r="C908" t="s">
        <v>8369</v>
      </c>
      <c r="D908" t="s">
        <v>8373</v>
      </c>
      <c r="E908" s="413" t="s">
        <v>10096</v>
      </c>
    </row>
    <row r="909" spans="1:5" ht="12.75">
      <c r="A909">
        <v>11868</v>
      </c>
      <c r="B909" t="s">
        <v>10097</v>
      </c>
      <c r="C909" t="s">
        <v>8369</v>
      </c>
      <c r="D909" t="s">
        <v>8373</v>
      </c>
      <c r="E909" s="413" t="s">
        <v>10098</v>
      </c>
    </row>
    <row r="910" spans="1:5" ht="12.75">
      <c r="A910">
        <v>37106</v>
      </c>
      <c r="B910" t="s">
        <v>10099</v>
      </c>
      <c r="C910" t="s">
        <v>8369</v>
      </c>
      <c r="D910" t="s">
        <v>8373</v>
      </c>
      <c r="E910" s="413" t="s">
        <v>10100</v>
      </c>
    </row>
    <row r="911" spans="1:5" ht="12.75">
      <c r="A911">
        <v>11869</v>
      </c>
      <c r="B911" t="s">
        <v>10101</v>
      </c>
      <c r="C911" t="s">
        <v>8369</v>
      </c>
      <c r="D911" t="s">
        <v>8373</v>
      </c>
      <c r="E911" s="413" t="s">
        <v>10102</v>
      </c>
    </row>
    <row r="912" spans="1:5" ht="12.75">
      <c r="A912">
        <v>37104</v>
      </c>
      <c r="B912" t="s">
        <v>10103</v>
      </c>
      <c r="C912" t="s">
        <v>8369</v>
      </c>
      <c r="D912" t="s">
        <v>8373</v>
      </c>
      <c r="E912" s="413" t="s">
        <v>10104</v>
      </c>
    </row>
    <row r="913" spans="1:5" ht="12.75">
      <c r="A913">
        <v>37105</v>
      </c>
      <c r="B913" t="s">
        <v>10105</v>
      </c>
      <c r="C913" t="s">
        <v>8369</v>
      </c>
      <c r="D913" t="s">
        <v>8373</v>
      </c>
      <c r="E913" s="413" t="s">
        <v>10106</v>
      </c>
    </row>
    <row r="914" spans="1:5" ht="12.75">
      <c r="A914">
        <v>34641</v>
      </c>
      <c r="B914" t="s">
        <v>10107</v>
      </c>
      <c r="C914" t="s">
        <v>8369</v>
      </c>
      <c r="D914" t="s">
        <v>8373</v>
      </c>
      <c r="E914" s="413" t="s">
        <v>10108</v>
      </c>
    </row>
    <row r="915" spans="1:5" ht="12.75">
      <c r="A915">
        <v>43434</v>
      </c>
      <c r="B915" t="s">
        <v>10109</v>
      </c>
      <c r="C915" t="s">
        <v>8369</v>
      </c>
      <c r="D915" t="s">
        <v>8373</v>
      </c>
      <c r="E915" s="413" t="s">
        <v>10110</v>
      </c>
    </row>
    <row r="916" spans="1:5" ht="12.75">
      <c r="A916">
        <v>43435</v>
      </c>
      <c r="B916" t="s">
        <v>10111</v>
      </c>
      <c r="C916" t="s">
        <v>8369</v>
      </c>
      <c r="D916" t="s">
        <v>8373</v>
      </c>
      <c r="E916" s="413" t="s">
        <v>10112</v>
      </c>
    </row>
    <row r="917" spans="1:5" ht="12.75">
      <c r="A917">
        <v>43436</v>
      </c>
      <c r="B917" t="s">
        <v>10113</v>
      </c>
      <c r="C917" t="s">
        <v>8369</v>
      </c>
      <c r="D917" t="s">
        <v>8373</v>
      </c>
      <c r="E917" s="413" t="s">
        <v>10114</v>
      </c>
    </row>
    <row r="918" spans="1:5" ht="12.75">
      <c r="A918">
        <v>43437</v>
      </c>
      <c r="B918" t="s">
        <v>10115</v>
      </c>
      <c r="C918" t="s">
        <v>8369</v>
      </c>
      <c r="D918" t="s">
        <v>8373</v>
      </c>
      <c r="E918" s="413" t="s">
        <v>10116</v>
      </c>
    </row>
    <row r="919" spans="1:5" ht="12.75">
      <c r="A919">
        <v>43438</v>
      </c>
      <c r="B919" t="s">
        <v>10117</v>
      </c>
      <c r="C919" t="s">
        <v>8369</v>
      </c>
      <c r="D919" t="s">
        <v>8373</v>
      </c>
      <c r="E919" s="413" t="s">
        <v>10118</v>
      </c>
    </row>
    <row r="920" spans="1:5" ht="12.75">
      <c r="A920">
        <v>41627</v>
      </c>
      <c r="B920" t="s">
        <v>10119</v>
      </c>
      <c r="C920" t="s">
        <v>8369</v>
      </c>
      <c r="D920" t="s">
        <v>8373</v>
      </c>
      <c r="E920" s="413" t="s">
        <v>10120</v>
      </c>
    </row>
    <row r="921" spans="1:5" ht="12.75">
      <c r="A921">
        <v>41628</v>
      </c>
      <c r="B921" t="s">
        <v>10121</v>
      </c>
      <c r="C921" t="s">
        <v>8369</v>
      </c>
      <c r="D921" t="s">
        <v>8373</v>
      </c>
      <c r="E921" s="413" t="s">
        <v>10122</v>
      </c>
    </row>
    <row r="922" spans="1:5" ht="12.75">
      <c r="A922">
        <v>41629</v>
      </c>
      <c r="B922" t="s">
        <v>10123</v>
      </c>
      <c r="C922" t="s">
        <v>8369</v>
      </c>
      <c r="D922" t="s">
        <v>8373</v>
      </c>
      <c r="E922" s="413" t="s">
        <v>10124</v>
      </c>
    </row>
    <row r="923" spans="1:5" ht="12.75">
      <c r="A923">
        <v>43429</v>
      </c>
      <c r="B923" t="s">
        <v>10125</v>
      </c>
      <c r="C923" t="s">
        <v>8369</v>
      </c>
      <c r="D923" t="s">
        <v>8373</v>
      </c>
      <c r="E923" s="413" t="s">
        <v>10126</v>
      </c>
    </row>
    <row r="924" spans="1:5" ht="12.75">
      <c r="A924">
        <v>43430</v>
      </c>
      <c r="B924" t="s">
        <v>10127</v>
      </c>
      <c r="C924" t="s">
        <v>8369</v>
      </c>
      <c r="D924" t="s">
        <v>8373</v>
      </c>
      <c r="E924" s="413" t="s">
        <v>10128</v>
      </c>
    </row>
    <row r="925" spans="1:5" ht="12.75">
      <c r="A925">
        <v>43431</v>
      </c>
      <c r="B925" t="s">
        <v>10129</v>
      </c>
      <c r="C925" t="s">
        <v>8369</v>
      </c>
      <c r="D925" t="s">
        <v>8373</v>
      </c>
      <c r="E925" s="413" t="s">
        <v>10130</v>
      </c>
    </row>
    <row r="926" spans="1:5" ht="12.75">
      <c r="A926">
        <v>43432</v>
      </c>
      <c r="B926" t="s">
        <v>10131</v>
      </c>
      <c r="C926" t="s">
        <v>8369</v>
      </c>
      <c r="D926" t="s">
        <v>8373</v>
      </c>
      <c r="E926" s="413" t="s">
        <v>10132</v>
      </c>
    </row>
    <row r="927" spans="1:5" ht="12.75">
      <c r="A927">
        <v>43433</v>
      </c>
      <c r="B927" t="s">
        <v>10133</v>
      </c>
      <c r="C927" t="s">
        <v>8369</v>
      </c>
      <c r="D927" t="s">
        <v>8373</v>
      </c>
      <c r="E927" s="413" t="s">
        <v>10134</v>
      </c>
    </row>
    <row r="928" spans="1:5" ht="12.75">
      <c r="A928">
        <v>43094</v>
      </c>
      <c r="B928" t="s">
        <v>10135</v>
      </c>
      <c r="C928" t="s">
        <v>8369</v>
      </c>
      <c r="D928" t="s">
        <v>8373</v>
      </c>
      <c r="E928" s="413" t="s">
        <v>10136</v>
      </c>
    </row>
    <row r="929" spans="1:5" ht="12.75">
      <c r="A929">
        <v>43093</v>
      </c>
      <c r="B929" t="s">
        <v>10137</v>
      </c>
      <c r="C929" t="s">
        <v>8369</v>
      </c>
      <c r="D929" t="s">
        <v>8373</v>
      </c>
      <c r="E929" s="413" t="s">
        <v>10138</v>
      </c>
    </row>
    <row r="930" spans="1:5" ht="12.75">
      <c r="A930">
        <v>1030</v>
      </c>
      <c r="B930" t="s">
        <v>10139</v>
      </c>
      <c r="C930" t="s">
        <v>8369</v>
      </c>
      <c r="D930" t="s">
        <v>8370</v>
      </c>
      <c r="E930" s="413" t="s">
        <v>10140</v>
      </c>
    </row>
    <row r="931" spans="1:5" ht="12.75">
      <c r="A931">
        <v>11694</v>
      </c>
      <c r="B931" t="s">
        <v>10141</v>
      </c>
      <c r="C931" t="s">
        <v>8369</v>
      </c>
      <c r="D931" t="s">
        <v>8373</v>
      </c>
      <c r="E931" s="413" t="s">
        <v>10142</v>
      </c>
    </row>
    <row r="932" spans="1:5" ht="12.75">
      <c r="A932">
        <v>11881</v>
      </c>
      <c r="B932" t="s">
        <v>10143</v>
      </c>
      <c r="C932" t="s">
        <v>8369</v>
      </c>
      <c r="D932" t="s">
        <v>8373</v>
      </c>
      <c r="E932" s="413" t="s">
        <v>8893</v>
      </c>
    </row>
    <row r="933" spans="1:5" ht="12.75">
      <c r="A933">
        <v>35277</v>
      </c>
      <c r="B933" t="s">
        <v>10144</v>
      </c>
      <c r="C933" t="s">
        <v>8369</v>
      </c>
      <c r="D933" t="s">
        <v>8373</v>
      </c>
      <c r="E933" s="413" t="s">
        <v>10145</v>
      </c>
    </row>
    <row r="934" spans="1:5" ht="12.75">
      <c r="A934">
        <v>10521</v>
      </c>
      <c r="B934" t="s">
        <v>10146</v>
      </c>
      <c r="C934" t="s">
        <v>8369</v>
      </c>
      <c r="D934" t="s">
        <v>8373</v>
      </c>
      <c r="E934" s="413" t="s">
        <v>10147</v>
      </c>
    </row>
    <row r="935" spans="1:5" ht="12.75">
      <c r="A935">
        <v>10885</v>
      </c>
      <c r="B935" t="s">
        <v>10148</v>
      </c>
      <c r="C935" t="s">
        <v>8369</v>
      </c>
      <c r="D935" t="s">
        <v>8373</v>
      </c>
      <c r="E935" s="413" t="s">
        <v>10149</v>
      </c>
    </row>
    <row r="936" spans="1:5" ht="12.75">
      <c r="A936">
        <v>20962</v>
      </c>
      <c r="B936" t="s">
        <v>10150</v>
      </c>
      <c r="C936" t="s">
        <v>8369</v>
      </c>
      <c r="D936" t="s">
        <v>8370</v>
      </c>
      <c r="E936" s="413" t="s">
        <v>10151</v>
      </c>
    </row>
    <row r="937" spans="1:5" ht="12.75">
      <c r="A937">
        <v>20963</v>
      </c>
      <c r="B937" t="s">
        <v>10152</v>
      </c>
      <c r="C937" t="s">
        <v>8369</v>
      </c>
      <c r="D937" t="s">
        <v>8373</v>
      </c>
      <c r="E937" s="413" t="s">
        <v>10153</v>
      </c>
    </row>
    <row r="938" spans="1:5" ht="12.75">
      <c r="A938">
        <v>34643</v>
      </c>
      <c r="B938" t="s">
        <v>10154</v>
      </c>
      <c r="C938" t="s">
        <v>8369</v>
      </c>
      <c r="D938" t="s">
        <v>8373</v>
      </c>
      <c r="E938" s="413" t="s">
        <v>10155</v>
      </c>
    </row>
    <row r="939" spans="1:5" ht="12.75">
      <c r="A939">
        <v>41480</v>
      </c>
      <c r="B939" t="s">
        <v>10156</v>
      </c>
      <c r="C939" t="s">
        <v>8369</v>
      </c>
      <c r="D939" t="s">
        <v>8373</v>
      </c>
      <c r="E939" s="413" t="s">
        <v>10157</v>
      </c>
    </row>
    <row r="940" spans="1:5" ht="12.75">
      <c r="A940">
        <v>41474</v>
      </c>
      <c r="B940" t="s">
        <v>10158</v>
      </c>
      <c r="C940" t="s">
        <v>8369</v>
      </c>
      <c r="D940" t="s">
        <v>8373</v>
      </c>
      <c r="E940" s="413" t="s">
        <v>10159</v>
      </c>
    </row>
    <row r="941" spans="1:5" ht="12.75">
      <c r="A941">
        <v>41475</v>
      </c>
      <c r="B941" t="s">
        <v>10160</v>
      </c>
      <c r="C941" t="s">
        <v>8369</v>
      </c>
      <c r="D941" t="s">
        <v>8373</v>
      </c>
      <c r="E941" s="413" t="s">
        <v>10161</v>
      </c>
    </row>
    <row r="942" spans="1:5" ht="12.75">
      <c r="A942">
        <v>41476</v>
      </c>
      <c r="B942" t="s">
        <v>10162</v>
      </c>
      <c r="C942" t="s">
        <v>8369</v>
      </c>
      <c r="D942" t="s">
        <v>8373</v>
      </c>
      <c r="E942" s="413" t="s">
        <v>10163</v>
      </c>
    </row>
    <row r="943" spans="1:5" ht="12.75">
      <c r="A943">
        <v>2555</v>
      </c>
      <c r="B943" t="s">
        <v>10164</v>
      </c>
      <c r="C943" t="s">
        <v>8369</v>
      </c>
      <c r="D943" t="s">
        <v>8373</v>
      </c>
      <c r="E943" s="413" t="s">
        <v>8426</v>
      </c>
    </row>
    <row r="944" spans="1:5" ht="12.75">
      <c r="A944">
        <v>2556</v>
      </c>
      <c r="B944" t="s">
        <v>10165</v>
      </c>
      <c r="C944" t="s">
        <v>8369</v>
      </c>
      <c r="D944" t="s">
        <v>8373</v>
      </c>
      <c r="E944" s="413" t="s">
        <v>10166</v>
      </c>
    </row>
    <row r="945" spans="1:5" ht="12.75">
      <c r="A945">
        <v>2557</v>
      </c>
      <c r="B945" t="s">
        <v>10167</v>
      </c>
      <c r="C945" t="s">
        <v>8369</v>
      </c>
      <c r="D945" t="s">
        <v>8373</v>
      </c>
      <c r="E945" s="413" t="s">
        <v>10168</v>
      </c>
    </row>
    <row r="946" spans="1:5" ht="12.75">
      <c r="A946">
        <v>10569</v>
      </c>
      <c r="B946" t="s">
        <v>10169</v>
      </c>
      <c r="C946" t="s">
        <v>8369</v>
      </c>
      <c r="D946" t="s">
        <v>8373</v>
      </c>
      <c r="E946" s="413" t="s">
        <v>10168</v>
      </c>
    </row>
    <row r="947" spans="1:5" ht="12.75">
      <c r="A947">
        <v>39810</v>
      </c>
      <c r="B947" t="s">
        <v>10170</v>
      </c>
      <c r="C947" t="s">
        <v>8369</v>
      </c>
      <c r="D947" t="s">
        <v>8373</v>
      </c>
      <c r="E947" s="413" t="s">
        <v>10171</v>
      </c>
    </row>
    <row r="948" spans="1:5" ht="12.75">
      <c r="A948">
        <v>39811</v>
      </c>
      <c r="B948" t="s">
        <v>10172</v>
      </c>
      <c r="C948" t="s">
        <v>8369</v>
      </c>
      <c r="D948" t="s">
        <v>8373</v>
      </c>
      <c r="E948" s="413" t="s">
        <v>10173</v>
      </c>
    </row>
    <row r="949" spans="1:5" ht="12.75">
      <c r="A949">
        <v>39812</v>
      </c>
      <c r="B949" t="s">
        <v>10174</v>
      </c>
      <c r="C949" t="s">
        <v>8369</v>
      </c>
      <c r="D949" t="s">
        <v>8373</v>
      </c>
      <c r="E949" s="413" t="s">
        <v>10175</v>
      </c>
    </row>
    <row r="950" spans="1:5" ht="12.75">
      <c r="A950">
        <v>43096</v>
      </c>
      <c r="B950" t="s">
        <v>10176</v>
      </c>
      <c r="C950" t="s">
        <v>8369</v>
      </c>
      <c r="D950" t="s">
        <v>8373</v>
      </c>
      <c r="E950" s="413" t="s">
        <v>10177</v>
      </c>
    </row>
    <row r="951" spans="1:5" ht="12.75">
      <c r="A951">
        <v>43102</v>
      </c>
      <c r="B951" t="s">
        <v>10178</v>
      </c>
      <c r="C951" t="s">
        <v>8369</v>
      </c>
      <c r="D951" t="s">
        <v>8373</v>
      </c>
      <c r="E951" s="413" t="s">
        <v>10179</v>
      </c>
    </row>
    <row r="952" spans="1:5" ht="12.75">
      <c r="A952">
        <v>43103</v>
      </c>
      <c r="B952" t="s">
        <v>10180</v>
      </c>
      <c r="C952" t="s">
        <v>8369</v>
      </c>
      <c r="D952" t="s">
        <v>8373</v>
      </c>
      <c r="E952" s="413" t="s">
        <v>10181</v>
      </c>
    </row>
    <row r="953" spans="1:5" ht="12.75">
      <c r="A953">
        <v>43098</v>
      </c>
      <c r="B953" t="s">
        <v>10182</v>
      </c>
      <c r="C953" t="s">
        <v>8369</v>
      </c>
      <c r="D953" t="s">
        <v>8373</v>
      </c>
      <c r="E953" s="413" t="s">
        <v>10183</v>
      </c>
    </row>
    <row r="954" spans="1:5" ht="12.75">
      <c r="A954">
        <v>43097</v>
      </c>
      <c r="B954" t="s">
        <v>10184</v>
      </c>
      <c r="C954" t="s">
        <v>8369</v>
      </c>
      <c r="D954" t="s">
        <v>8373</v>
      </c>
      <c r="E954" s="413" t="s">
        <v>10185</v>
      </c>
    </row>
    <row r="955" spans="1:5" ht="12.75">
      <c r="A955">
        <v>43104</v>
      </c>
      <c r="B955" t="s">
        <v>10186</v>
      </c>
      <c r="C955" t="s">
        <v>8369</v>
      </c>
      <c r="D955" t="s">
        <v>8373</v>
      </c>
      <c r="E955" s="413" t="s">
        <v>10187</v>
      </c>
    </row>
    <row r="956" spans="1:5" ht="12.75">
      <c r="A956">
        <v>39771</v>
      </c>
      <c r="B956" t="s">
        <v>10188</v>
      </c>
      <c r="C956" t="s">
        <v>8369</v>
      </c>
      <c r="D956" t="s">
        <v>8373</v>
      </c>
      <c r="E956" s="413" t="s">
        <v>10189</v>
      </c>
    </row>
    <row r="957" spans="1:5" ht="12.75">
      <c r="A957">
        <v>39772</v>
      </c>
      <c r="B957" t="s">
        <v>10190</v>
      </c>
      <c r="C957" t="s">
        <v>8369</v>
      </c>
      <c r="D957" t="s">
        <v>8373</v>
      </c>
      <c r="E957" s="413" t="s">
        <v>10191</v>
      </c>
    </row>
    <row r="958" spans="1:5" ht="12.75">
      <c r="A958">
        <v>39773</v>
      </c>
      <c r="B958" t="s">
        <v>10192</v>
      </c>
      <c r="C958" t="s">
        <v>8369</v>
      </c>
      <c r="D958" t="s">
        <v>8373</v>
      </c>
      <c r="E958" s="413" t="s">
        <v>10193</v>
      </c>
    </row>
    <row r="959" spans="1:5" ht="12.75">
      <c r="A959">
        <v>39774</v>
      </c>
      <c r="B959" t="s">
        <v>10194</v>
      </c>
      <c r="C959" t="s">
        <v>8369</v>
      </c>
      <c r="D959" t="s">
        <v>8373</v>
      </c>
      <c r="E959" s="413" t="s">
        <v>10195</v>
      </c>
    </row>
    <row r="960" spans="1:5" ht="12.75">
      <c r="A960">
        <v>39775</v>
      </c>
      <c r="B960" t="s">
        <v>10196</v>
      </c>
      <c r="C960" t="s">
        <v>8369</v>
      </c>
      <c r="D960" t="s">
        <v>8373</v>
      </c>
      <c r="E960" s="413" t="s">
        <v>10197</v>
      </c>
    </row>
    <row r="961" spans="1:5" ht="12.75">
      <c r="A961">
        <v>39776</v>
      </c>
      <c r="B961" t="s">
        <v>10198</v>
      </c>
      <c r="C961" t="s">
        <v>8369</v>
      </c>
      <c r="D961" t="s">
        <v>8373</v>
      </c>
      <c r="E961" s="413" t="s">
        <v>10199</v>
      </c>
    </row>
    <row r="962" spans="1:5" ht="12.75">
      <c r="A962">
        <v>39777</v>
      </c>
      <c r="B962" t="s">
        <v>10200</v>
      </c>
      <c r="C962" t="s">
        <v>8369</v>
      </c>
      <c r="D962" t="s">
        <v>8373</v>
      </c>
      <c r="E962" s="413" t="s">
        <v>10201</v>
      </c>
    </row>
    <row r="963" spans="1:5" ht="12.75">
      <c r="A963">
        <v>20254</v>
      </c>
      <c r="B963" t="s">
        <v>10202</v>
      </c>
      <c r="C963" t="s">
        <v>8369</v>
      </c>
      <c r="D963" t="s">
        <v>8373</v>
      </c>
      <c r="E963" s="413" t="s">
        <v>10203</v>
      </c>
    </row>
    <row r="964" spans="1:5" ht="12.75">
      <c r="A964">
        <v>20253</v>
      </c>
      <c r="B964" t="s">
        <v>10204</v>
      </c>
      <c r="C964" t="s">
        <v>8369</v>
      </c>
      <c r="D964" t="s">
        <v>8373</v>
      </c>
      <c r="E964" s="413" t="s">
        <v>10205</v>
      </c>
    </row>
    <row r="965" spans="1:5" ht="12.75">
      <c r="A965">
        <v>11247</v>
      </c>
      <c r="B965" t="s">
        <v>10206</v>
      </c>
      <c r="C965" t="s">
        <v>8369</v>
      </c>
      <c r="D965" t="s">
        <v>8373</v>
      </c>
      <c r="E965" s="413" t="s">
        <v>10207</v>
      </c>
    </row>
    <row r="966" spans="1:5" ht="12.75">
      <c r="A966">
        <v>11250</v>
      </c>
      <c r="B966" t="s">
        <v>10208</v>
      </c>
      <c r="C966" t="s">
        <v>8369</v>
      </c>
      <c r="D966" t="s">
        <v>8373</v>
      </c>
      <c r="E966" s="413" t="s">
        <v>10209</v>
      </c>
    </row>
    <row r="967" spans="1:5" ht="12.75">
      <c r="A967">
        <v>11249</v>
      </c>
      <c r="B967" t="s">
        <v>10210</v>
      </c>
      <c r="C967" t="s">
        <v>8369</v>
      </c>
      <c r="D967" t="s">
        <v>8373</v>
      </c>
      <c r="E967" s="413" t="s">
        <v>10211</v>
      </c>
    </row>
    <row r="968" spans="1:5" ht="12.75">
      <c r="A968">
        <v>11251</v>
      </c>
      <c r="B968" t="s">
        <v>10212</v>
      </c>
      <c r="C968" t="s">
        <v>8369</v>
      </c>
      <c r="D968" t="s">
        <v>8373</v>
      </c>
      <c r="E968" s="413" t="s">
        <v>10213</v>
      </c>
    </row>
    <row r="969" spans="1:5" ht="12.75">
      <c r="A969">
        <v>11253</v>
      </c>
      <c r="B969" t="s">
        <v>10214</v>
      </c>
      <c r="C969" t="s">
        <v>8369</v>
      </c>
      <c r="D969" t="s">
        <v>8373</v>
      </c>
      <c r="E969" s="413" t="s">
        <v>10215</v>
      </c>
    </row>
    <row r="970" spans="1:5" ht="12.75">
      <c r="A970">
        <v>11255</v>
      </c>
      <c r="B970" t="s">
        <v>10216</v>
      </c>
      <c r="C970" t="s">
        <v>8369</v>
      </c>
      <c r="D970" t="s">
        <v>8373</v>
      </c>
      <c r="E970" s="413" t="s">
        <v>10217</v>
      </c>
    </row>
    <row r="971" spans="1:5" ht="12.75">
      <c r="A971">
        <v>14055</v>
      </c>
      <c r="B971" t="s">
        <v>10218</v>
      </c>
      <c r="C971" t="s">
        <v>8369</v>
      </c>
      <c r="D971" t="s">
        <v>8373</v>
      </c>
      <c r="E971" s="413" t="s">
        <v>10219</v>
      </c>
    </row>
    <row r="972" spans="1:5" ht="12.75">
      <c r="A972">
        <v>11256</v>
      </c>
      <c r="B972" t="s">
        <v>10220</v>
      </c>
      <c r="C972" t="s">
        <v>8369</v>
      </c>
      <c r="D972" t="s">
        <v>8373</v>
      </c>
      <c r="E972" s="413" t="s">
        <v>10221</v>
      </c>
    </row>
    <row r="973" spans="1:5" ht="12.75">
      <c r="A973">
        <v>1872</v>
      </c>
      <c r="B973" t="s">
        <v>10222</v>
      </c>
      <c r="C973" t="s">
        <v>8369</v>
      </c>
      <c r="D973" t="s">
        <v>8373</v>
      </c>
      <c r="E973" s="413" t="s">
        <v>9377</v>
      </c>
    </row>
    <row r="974" spans="1:5" ht="12.75">
      <c r="A974">
        <v>1873</v>
      </c>
      <c r="B974" t="s">
        <v>10223</v>
      </c>
      <c r="C974" t="s">
        <v>8369</v>
      </c>
      <c r="D974" t="s">
        <v>8373</v>
      </c>
      <c r="E974" s="413" t="s">
        <v>10224</v>
      </c>
    </row>
    <row r="975" spans="1:5" ht="12.75">
      <c r="A975">
        <v>39693</v>
      </c>
      <c r="B975" t="s">
        <v>10225</v>
      </c>
      <c r="C975" t="s">
        <v>8369</v>
      </c>
      <c r="D975" t="s">
        <v>8373</v>
      </c>
      <c r="E975" s="413" t="s">
        <v>10226</v>
      </c>
    </row>
    <row r="976" spans="1:5" ht="12.75">
      <c r="A976">
        <v>39692</v>
      </c>
      <c r="B976" t="s">
        <v>10227</v>
      </c>
      <c r="C976" t="s">
        <v>8369</v>
      </c>
      <c r="D976" t="s">
        <v>8373</v>
      </c>
      <c r="E976" s="413" t="s">
        <v>10228</v>
      </c>
    </row>
    <row r="977" spans="1:5" ht="12.75">
      <c r="A977">
        <v>1062</v>
      </c>
      <c r="B977" t="s">
        <v>10229</v>
      </c>
      <c r="C977" t="s">
        <v>8369</v>
      </c>
      <c r="D977" t="s">
        <v>8373</v>
      </c>
      <c r="E977" s="413" t="s">
        <v>10230</v>
      </c>
    </row>
    <row r="978" spans="1:5" ht="12.75">
      <c r="A978">
        <v>39686</v>
      </c>
      <c r="B978" t="s">
        <v>10231</v>
      </c>
      <c r="C978" t="s">
        <v>8369</v>
      </c>
      <c r="D978" t="s">
        <v>8373</v>
      </c>
      <c r="E978" s="413" t="s">
        <v>10232</v>
      </c>
    </row>
    <row r="979" spans="1:5" ht="12.75">
      <c r="A979">
        <v>43095</v>
      </c>
      <c r="B979" t="s">
        <v>10233</v>
      </c>
      <c r="C979" t="s">
        <v>8369</v>
      </c>
      <c r="D979" t="s">
        <v>8373</v>
      </c>
      <c r="E979" s="413" t="s">
        <v>10234</v>
      </c>
    </row>
    <row r="980" spans="1:5" ht="12.75">
      <c r="A980">
        <v>1871</v>
      </c>
      <c r="B980" t="s">
        <v>10235</v>
      </c>
      <c r="C980" t="s">
        <v>8369</v>
      </c>
      <c r="D980" t="s">
        <v>8373</v>
      </c>
      <c r="E980" s="413" t="s">
        <v>8445</v>
      </c>
    </row>
    <row r="981" spans="1:5" ht="12.75">
      <c r="A981">
        <v>12001</v>
      </c>
      <c r="B981" t="s">
        <v>10236</v>
      </c>
      <c r="C981" t="s">
        <v>8369</v>
      </c>
      <c r="D981" t="s">
        <v>8373</v>
      </c>
      <c r="E981" s="413" t="s">
        <v>10237</v>
      </c>
    </row>
    <row r="982" spans="1:5" ht="12.75">
      <c r="A982">
        <v>11882</v>
      </c>
      <c r="B982" t="s">
        <v>10238</v>
      </c>
      <c r="C982" t="s">
        <v>8369</v>
      </c>
      <c r="D982" t="s">
        <v>8373</v>
      </c>
      <c r="E982" s="413" t="s">
        <v>10239</v>
      </c>
    </row>
    <row r="983" spans="1:5" ht="12.75">
      <c r="A983">
        <v>1068</v>
      </c>
      <c r="B983" t="s">
        <v>10240</v>
      </c>
      <c r="C983" t="s">
        <v>8369</v>
      </c>
      <c r="D983" t="s">
        <v>8373</v>
      </c>
      <c r="E983" s="413" t="s">
        <v>10241</v>
      </c>
    </row>
    <row r="984" spans="1:5" ht="12.75">
      <c r="A984">
        <v>39690</v>
      </c>
      <c r="B984" t="s">
        <v>10242</v>
      </c>
      <c r="C984" t="s">
        <v>8369</v>
      </c>
      <c r="D984" t="s">
        <v>8373</v>
      </c>
      <c r="E984" s="413" t="s">
        <v>10243</v>
      </c>
    </row>
    <row r="985" spans="1:5" ht="12.75">
      <c r="A985">
        <v>39691</v>
      </c>
      <c r="B985" t="s">
        <v>10244</v>
      </c>
      <c r="C985" t="s">
        <v>8369</v>
      </c>
      <c r="D985" t="s">
        <v>8373</v>
      </c>
      <c r="E985" s="413" t="s">
        <v>10245</v>
      </c>
    </row>
    <row r="986" spans="1:5" ht="12.75">
      <c r="A986">
        <v>39808</v>
      </c>
      <c r="B986" t="s">
        <v>10246</v>
      </c>
      <c r="C986" t="s">
        <v>8369</v>
      </c>
      <c r="D986" t="s">
        <v>8373</v>
      </c>
      <c r="E986" s="413" t="s">
        <v>10247</v>
      </c>
    </row>
    <row r="987" spans="1:5" ht="12.75">
      <c r="A987">
        <v>39809</v>
      </c>
      <c r="B987" t="s">
        <v>10248</v>
      </c>
      <c r="C987" t="s">
        <v>8369</v>
      </c>
      <c r="D987" t="s">
        <v>8373</v>
      </c>
      <c r="E987" s="413" t="s">
        <v>10249</v>
      </c>
    </row>
    <row r="988" spans="1:5" ht="12.75">
      <c r="A988">
        <v>43439</v>
      </c>
      <c r="B988" t="s">
        <v>10250</v>
      </c>
      <c r="C988" t="s">
        <v>8369</v>
      </c>
      <c r="D988" t="s">
        <v>8373</v>
      </c>
      <c r="E988" s="413" t="s">
        <v>10251</v>
      </c>
    </row>
    <row r="989" spans="1:5" ht="12.75">
      <c r="A989">
        <v>5103</v>
      </c>
      <c r="B989" t="s">
        <v>10252</v>
      </c>
      <c r="C989" t="s">
        <v>8369</v>
      </c>
      <c r="D989" t="s">
        <v>8373</v>
      </c>
      <c r="E989" s="413" t="s">
        <v>10253</v>
      </c>
    </row>
    <row r="990" spans="1:5" ht="12.75">
      <c r="A990">
        <v>11880</v>
      </c>
      <c r="B990" t="s">
        <v>10254</v>
      </c>
      <c r="C990" t="s">
        <v>8369</v>
      </c>
      <c r="D990" t="s">
        <v>8373</v>
      </c>
      <c r="E990" s="413" t="s">
        <v>10255</v>
      </c>
    </row>
    <row r="991" spans="1:5" ht="12.75">
      <c r="A991">
        <v>11714</v>
      </c>
      <c r="B991" t="s">
        <v>10256</v>
      </c>
      <c r="C991" t="s">
        <v>8369</v>
      </c>
      <c r="D991" t="s">
        <v>8373</v>
      </c>
      <c r="E991" s="413" t="s">
        <v>10257</v>
      </c>
    </row>
    <row r="992" spans="1:5" ht="12.75">
      <c r="A992">
        <v>11712</v>
      </c>
      <c r="B992" t="s">
        <v>10258</v>
      </c>
      <c r="C992" t="s">
        <v>8369</v>
      </c>
      <c r="D992" t="s">
        <v>8370</v>
      </c>
      <c r="E992" s="413" t="s">
        <v>10259</v>
      </c>
    </row>
    <row r="993" spans="1:5" ht="12.75">
      <c r="A993">
        <v>11717</v>
      </c>
      <c r="B993" t="s">
        <v>10260</v>
      </c>
      <c r="C993" t="s">
        <v>8369</v>
      </c>
      <c r="D993" t="s">
        <v>8373</v>
      </c>
      <c r="E993" s="413" t="s">
        <v>10261</v>
      </c>
    </row>
    <row r="994" spans="1:5" ht="12.75">
      <c r="A994">
        <v>1106</v>
      </c>
      <c r="B994" t="s">
        <v>10262</v>
      </c>
      <c r="C994" t="s">
        <v>8488</v>
      </c>
      <c r="D994" t="s">
        <v>8370</v>
      </c>
      <c r="E994" s="413" t="s">
        <v>10263</v>
      </c>
    </row>
    <row r="995" spans="1:5" ht="12.75">
      <c r="A995">
        <v>11161</v>
      </c>
      <c r="B995" t="s">
        <v>10264</v>
      </c>
      <c r="C995" t="s">
        <v>8488</v>
      </c>
      <c r="D995" t="s">
        <v>8373</v>
      </c>
      <c r="E995" s="413" t="s">
        <v>10265</v>
      </c>
    </row>
    <row r="996" spans="1:5" ht="12.75">
      <c r="A996">
        <v>1107</v>
      </c>
      <c r="B996" t="s">
        <v>10266</v>
      </c>
      <c r="C996" t="s">
        <v>8488</v>
      </c>
      <c r="D996" t="s">
        <v>8373</v>
      </c>
      <c r="E996" s="413" t="s">
        <v>9894</v>
      </c>
    </row>
    <row r="997" spans="1:5" ht="12.75">
      <c r="A997">
        <v>44479</v>
      </c>
      <c r="B997" t="s">
        <v>10267</v>
      </c>
      <c r="C997" t="s">
        <v>8488</v>
      </c>
      <c r="D997" t="s">
        <v>8373</v>
      </c>
      <c r="E997" s="413" t="s">
        <v>9558</v>
      </c>
    </row>
    <row r="998" spans="1:5" ht="12.75">
      <c r="A998">
        <v>41068</v>
      </c>
      <c r="B998" t="s">
        <v>10268</v>
      </c>
      <c r="C998" t="s">
        <v>8714</v>
      </c>
      <c r="D998" t="s">
        <v>8373</v>
      </c>
      <c r="E998" s="413" t="s">
        <v>10269</v>
      </c>
    </row>
    <row r="999" spans="1:5" ht="12.75">
      <c r="A999">
        <v>4759</v>
      </c>
      <c r="B999" t="s">
        <v>10270</v>
      </c>
      <c r="C999" t="s">
        <v>8711</v>
      </c>
      <c r="D999" t="s">
        <v>8373</v>
      </c>
      <c r="E999" s="413" t="s">
        <v>10271</v>
      </c>
    </row>
    <row r="1000" spans="1:5" ht="12.75">
      <c r="A1000">
        <v>1108</v>
      </c>
      <c r="B1000" t="s">
        <v>10272</v>
      </c>
      <c r="C1000" t="s">
        <v>8389</v>
      </c>
      <c r="D1000" t="s">
        <v>8373</v>
      </c>
      <c r="E1000" s="413" t="s">
        <v>10273</v>
      </c>
    </row>
    <row r="1001" spans="1:5" ht="12.75">
      <c r="A1001">
        <v>1117</v>
      </c>
      <c r="B1001" t="s">
        <v>10274</v>
      </c>
      <c r="C1001" t="s">
        <v>8389</v>
      </c>
      <c r="D1001" t="s">
        <v>8373</v>
      </c>
      <c r="E1001" s="413" t="s">
        <v>10275</v>
      </c>
    </row>
    <row r="1002" spans="1:5" ht="12.75">
      <c r="A1002">
        <v>1118</v>
      </c>
      <c r="B1002" t="s">
        <v>10276</v>
      </c>
      <c r="C1002" t="s">
        <v>8389</v>
      </c>
      <c r="D1002" t="s">
        <v>8373</v>
      </c>
      <c r="E1002" s="413" t="s">
        <v>10277</v>
      </c>
    </row>
    <row r="1003" spans="1:5" ht="12.75">
      <c r="A1003">
        <v>1110</v>
      </c>
      <c r="B1003" t="s">
        <v>10278</v>
      </c>
      <c r="C1003" t="s">
        <v>8389</v>
      </c>
      <c r="D1003" t="s">
        <v>8373</v>
      </c>
      <c r="E1003" s="413" t="s">
        <v>10277</v>
      </c>
    </row>
    <row r="1004" spans="1:5" ht="12.75">
      <c r="A1004">
        <v>12618</v>
      </c>
      <c r="B1004" t="s">
        <v>10279</v>
      </c>
      <c r="C1004" t="s">
        <v>8369</v>
      </c>
      <c r="D1004" t="s">
        <v>8373</v>
      </c>
      <c r="E1004" s="413" t="s">
        <v>10280</v>
      </c>
    </row>
    <row r="1005" spans="1:5" ht="12.75">
      <c r="A1005">
        <v>40784</v>
      </c>
      <c r="B1005" t="s">
        <v>10281</v>
      </c>
      <c r="C1005" t="s">
        <v>8389</v>
      </c>
      <c r="D1005" t="s">
        <v>8373</v>
      </c>
      <c r="E1005" s="413" t="s">
        <v>10282</v>
      </c>
    </row>
    <row r="1006" spans="1:5" ht="12.75">
      <c r="A1006">
        <v>40782</v>
      </c>
      <c r="B1006" t="s">
        <v>10283</v>
      </c>
      <c r="C1006" t="s">
        <v>8389</v>
      </c>
      <c r="D1006" t="s">
        <v>8373</v>
      </c>
      <c r="E1006" s="413" t="s">
        <v>10284</v>
      </c>
    </row>
    <row r="1007" spans="1:5" ht="12.75">
      <c r="A1007">
        <v>40783</v>
      </c>
      <c r="B1007" t="s">
        <v>10285</v>
      </c>
      <c r="C1007" t="s">
        <v>8389</v>
      </c>
      <c r="D1007" t="s">
        <v>8373</v>
      </c>
      <c r="E1007" s="413" t="s">
        <v>10286</v>
      </c>
    </row>
    <row r="1008" spans="1:5" ht="12.75">
      <c r="A1008">
        <v>1109</v>
      </c>
      <c r="B1008" t="s">
        <v>10287</v>
      </c>
      <c r="C1008" t="s">
        <v>8389</v>
      </c>
      <c r="D1008" t="s">
        <v>8373</v>
      </c>
      <c r="E1008" s="413" t="s">
        <v>10273</v>
      </c>
    </row>
    <row r="1009" spans="1:5" ht="12.75">
      <c r="A1009">
        <v>1119</v>
      </c>
      <c r="B1009" t="s">
        <v>10288</v>
      </c>
      <c r="C1009" t="s">
        <v>8389</v>
      </c>
      <c r="D1009" t="s">
        <v>8373</v>
      </c>
      <c r="E1009" s="413" t="s">
        <v>10289</v>
      </c>
    </row>
    <row r="1010" spans="1:5" ht="12.75">
      <c r="A1010">
        <v>13115</v>
      </c>
      <c r="B1010" t="s">
        <v>10290</v>
      </c>
      <c r="C1010" t="s">
        <v>8389</v>
      </c>
      <c r="D1010" t="s">
        <v>8373</v>
      </c>
      <c r="E1010" s="413" t="s">
        <v>10291</v>
      </c>
    </row>
    <row r="1011" spans="1:5" ht="12.75">
      <c r="A1011">
        <v>10541</v>
      </c>
      <c r="B1011" t="s">
        <v>10292</v>
      </c>
      <c r="C1011" t="s">
        <v>8389</v>
      </c>
      <c r="D1011" t="s">
        <v>8373</v>
      </c>
      <c r="E1011" s="413" t="s">
        <v>10293</v>
      </c>
    </row>
    <row r="1012" spans="1:5" ht="12.75">
      <c r="A1012">
        <v>10542</v>
      </c>
      <c r="B1012" t="s">
        <v>10294</v>
      </c>
      <c r="C1012" t="s">
        <v>8389</v>
      </c>
      <c r="D1012" t="s">
        <v>8373</v>
      </c>
      <c r="E1012" s="413" t="s">
        <v>10295</v>
      </c>
    </row>
    <row r="1013" spans="1:5" ht="12.75">
      <c r="A1013">
        <v>10543</v>
      </c>
      <c r="B1013" t="s">
        <v>10296</v>
      </c>
      <c r="C1013" t="s">
        <v>8389</v>
      </c>
      <c r="D1013" t="s">
        <v>8373</v>
      </c>
      <c r="E1013" s="413" t="s">
        <v>10297</v>
      </c>
    </row>
    <row r="1014" spans="1:5" ht="12.75">
      <c r="A1014">
        <v>10544</v>
      </c>
      <c r="B1014" t="s">
        <v>10298</v>
      </c>
      <c r="C1014" t="s">
        <v>8389</v>
      </c>
      <c r="D1014" t="s">
        <v>8373</v>
      </c>
      <c r="E1014" s="413" t="s">
        <v>10299</v>
      </c>
    </row>
    <row r="1015" spans="1:5" ht="12.75">
      <c r="A1015">
        <v>10545</v>
      </c>
      <c r="B1015" t="s">
        <v>10300</v>
      </c>
      <c r="C1015" t="s">
        <v>8389</v>
      </c>
      <c r="D1015" t="s">
        <v>8373</v>
      </c>
      <c r="E1015" s="413" t="s">
        <v>10301</v>
      </c>
    </row>
    <row r="1016" spans="1:5" ht="12.75">
      <c r="A1016">
        <v>38365</v>
      </c>
      <c r="B1016" t="s">
        <v>10302</v>
      </c>
      <c r="C1016" t="s">
        <v>8380</v>
      </c>
      <c r="D1016" t="s">
        <v>8373</v>
      </c>
      <c r="E1016" s="413" t="s">
        <v>10303</v>
      </c>
    </row>
    <row r="1017" spans="1:5" ht="12.75">
      <c r="A1017">
        <v>37745</v>
      </c>
      <c r="B1017" t="s">
        <v>10304</v>
      </c>
      <c r="C1017" t="s">
        <v>8369</v>
      </c>
      <c r="D1017" t="s">
        <v>8373</v>
      </c>
      <c r="E1017" s="413" t="s">
        <v>10305</v>
      </c>
    </row>
    <row r="1018" spans="1:5" ht="12.75">
      <c r="A1018">
        <v>44057</v>
      </c>
      <c r="B1018" t="s">
        <v>10306</v>
      </c>
      <c r="C1018" t="s">
        <v>8369</v>
      </c>
      <c r="D1018" t="s">
        <v>8370</v>
      </c>
      <c r="E1018" s="413" t="s">
        <v>10305</v>
      </c>
    </row>
    <row r="1019" spans="1:5" ht="12.75">
      <c r="A1019">
        <v>37754</v>
      </c>
      <c r="B1019" t="s">
        <v>10307</v>
      </c>
      <c r="C1019" t="s">
        <v>8369</v>
      </c>
      <c r="D1019" t="s">
        <v>8373</v>
      </c>
      <c r="E1019" s="413" t="s">
        <v>10308</v>
      </c>
    </row>
    <row r="1020" spans="1:5" ht="12.75">
      <c r="A1020">
        <v>37761</v>
      </c>
      <c r="B1020" t="s">
        <v>10309</v>
      </c>
      <c r="C1020" t="s">
        <v>8369</v>
      </c>
      <c r="D1020" t="s">
        <v>8373</v>
      </c>
      <c r="E1020" s="413" t="s">
        <v>10310</v>
      </c>
    </row>
    <row r="1021" spans="1:5" ht="12.75">
      <c r="A1021">
        <v>37757</v>
      </c>
      <c r="B1021" t="s">
        <v>10311</v>
      </c>
      <c r="C1021" t="s">
        <v>8369</v>
      </c>
      <c r="D1021" t="s">
        <v>8373</v>
      </c>
      <c r="E1021" s="413" t="s">
        <v>10312</v>
      </c>
    </row>
    <row r="1022" spans="1:5" ht="12.75">
      <c r="A1022">
        <v>37759</v>
      </c>
      <c r="B1022" t="s">
        <v>10313</v>
      </c>
      <c r="C1022" t="s">
        <v>8369</v>
      </c>
      <c r="D1022" t="s">
        <v>8373</v>
      </c>
      <c r="E1022" s="413" t="s">
        <v>10314</v>
      </c>
    </row>
    <row r="1023" spans="1:5" ht="12.75">
      <c r="A1023">
        <v>37752</v>
      </c>
      <c r="B1023" t="s">
        <v>10315</v>
      </c>
      <c r="C1023" t="s">
        <v>8369</v>
      </c>
      <c r="D1023" t="s">
        <v>8373</v>
      </c>
      <c r="E1023" s="413" t="s">
        <v>10316</v>
      </c>
    </row>
    <row r="1024" spans="1:5" ht="12.75">
      <c r="A1024">
        <v>37766</v>
      </c>
      <c r="B1024" t="s">
        <v>10317</v>
      </c>
      <c r="C1024" t="s">
        <v>8369</v>
      </c>
      <c r="D1024" t="s">
        <v>8373</v>
      </c>
      <c r="E1024" s="413" t="s">
        <v>10318</v>
      </c>
    </row>
    <row r="1025" spans="1:5" ht="12.75">
      <c r="A1025">
        <v>37760</v>
      </c>
      <c r="B1025" t="s">
        <v>10319</v>
      </c>
      <c r="C1025" t="s">
        <v>8369</v>
      </c>
      <c r="D1025" t="s">
        <v>8373</v>
      </c>
      <c r="E1025" s="413" t="s">
        <v>10320</v>
      </c>
    </row>
    <row r="1026" spans="1:5" ht="12.75">
      <c r="A1026">
        <v>37765</v>
      </c>
      <c r="B1026" t="s">
        <v>10321</v>
      </c>
      <c r="C1026" t="s">
        <v>8369</v>
      </c>
      <c r="D1026" t="s">
        <v>8373</v>
      </c>
      <c r="E1026" s="413" t="s">
        <v>10322</v>
      </c>
    </row>
    <row r="1027" spans="1:5" ht="12.75">
      <c r="A1027">
        <v>37746</v>
      </c>
      <c r="B1027" t="s">
        <v>10323</v>
      </c>
      <c r="C1027" t="s">
        <v>8369</v>
      </c>
      <c r="D1027" t="s">
        <v>8373</v>
      </c>
      <c r="E1027" s="413" t="s">
        <v>10324</v>
      </c>
    </row>
    <row r="1028" spans="1:5" ht="12.75">
      <c r="A1028">
        <v>37750</v>
      </c>
      <c r="B1028" t="s">
        <v>10325</v>
      </c>
      <c r="C1028" t="s">
        <v>8369</v>
      </c>
      <c r="D1028" t="s">
        <v>8373</v>
      </c>
      <c r="E1028" s="413" t="s">
        <v>10326</v>
      </c>
    </row>
    <row r="1029" spans="1:5" ht="12.75">
      <c r="A1029">
        <v>37756</v>
      </c>
      <c r="B1029" t="s">
        <v>10327</v>
      </c>
      <c r="C1029" t="s">
        <v>8369</v>
      </c>
      <c r="D1029" t="s">
        <v>8373</v>
      </c>
      <c r="E1029" s="413" t="s">
        <v>10310</v>
      </c>
    </row>
    <row r="1030" spans="1:5" ht="12.75">
      <c r="A1030">
        <v>37755</v>
      </c>
      <c r="B1030" t="s">
        <v>10328</v>
      </c>
      <c r="C1030" t="s">
        <v>8369</v>
      </c>
      <c r="D1030" t="s">
        <v>8373</v>
      </c>
      <c r="E1030" s="413" t="s">
        <v>10329</v>
      </c>
    </row>
    <row r="1031" spans="1:5" ht="12.75">
      <c r="A1031">
        <v>37758</v>
      </c>
      <c r="B1031" t="s">
        <v>10330</v>
      </c>
      <c r="C1031" t="s">
        <v>8369</v>
      </c>
      <c r="D1031" t="s">
        <v>8373</v>
      </c>
      <c r="E1031" s="413" t="s">
        <v>10331</v>
      </c>
    </row>
    <row r="1032" spans="1:5" ht="12.75">
      <c r="A1032">
        <v>37747</v>
      </c>
      <c r="B1032" t="s">
        <v>10332</v>
      </c>
      <c r="C1032" t="s">
        <v>8369</v>
      </c>
      <c r="D1032" t="s">
        <v>8373</v>
      </c>
      <c r="E1032" s="413" t="s">
        <v>10333</v>
      </c>
    </row>
    <row r="1033" spans="1:5" ht="12.75">
      <c r="A1033">
        <v>37767</v>
      </c>
      <c r="B1033" t="s">
        <v>10334</v>
      </c>
      <c r="C1033" t="s">
        <v>8369</v>
      </c>
      <c r="D1033" t="s">
        <v>8373</v>
      </c>
      <c r="E1033" s="413" t="s">
        <v>10335</v>
      </c>
    </row>
    <row r="1034" spans="1:5" ht="12.75">
      <c r="A1034">
        <v>37751</v>
      </c>
      <c r="B1034" t="s">
        <v>10336</v>
      </c>
      <c r="C1034" t="s">
        <v>8369</v>
      </c>
      <c r="D1034" t="s">
        <v>8373</v>
      </c>
      <c r="E1034" s="413" t="s">
        <v>10335</v>
      </c>
    </row>
    <row r="1035" spans="1:5" ht="12.75">
      <c r="A1035">
        <v>37749</v>
      </c>
      <c r="B1035" t="s">
        <v>10337</v>
      </c>
      <c r="C1035" t="s">
        <v>8369</v>
      </c>
      <c r="D1035" t="s">
        <v>8373</v>
      </c>
      <c r="E1035" s="413" t="s">
        <v>10338</v>
      </c>
    </row>
    <row r="1036" spans="1:5" ht="12.75">
      <c r="A1036">
        <v>1159</v>
      </c>
      <c r="B1036" t="s">
        <v>10339</v>
      </c>
      <c r="C1036" t="s">
        <v>8369</v>
      </c>
      <c r="D1036" t="s">
        <v>8370</v>
      </c>
      <c r="E1036" s="413" t="s">
        <v>10340</v>
      </c>
    </row>
    <row r="1037" spans="1:5" ht="12.75">
      <c r="A1037">
        <v>12114</v>
      </c>
      <c r="B1037" t="s">
        <v>10341</v>
      </c>
      <c r="C1037" t="s">
        <v>8369</v>
      </c>
      <c r="D1037" t="s">
        <v>8373</v>
      </c>
      <c r="E1037" s="413" t="s">
        <v>10342</v>
      </c>
    </row>
    <row r="1038" spans="1:5" ht="12.75">
      <c r="A1038">
        <v>38106</v>
      </c>
      <c r="B1038" t="s">
        <v>10343</v>
      </c>
      <c r="C1038" t="s">
        <v>8369</v>
      </c>
      <c r="D1038" t="s">
        <v>8373</v>
      </c>
      <c r="E1038" s="413" t="s">
        <v>10344</v>
      </c>
    </row>
    <row r="1039" spans="1:5" ht="12.75">
      <c r="A1039">
        <v>38085</v>
      </c>
      <c r="B1039" t="s">
        <v>10345</v>
      </c>
      <c r="C1039" t="s">
        <v>8369</v>
      </c>
      <c r="D1039" t="s">
        <v>8373</v>
      </c>
      <c r="E1039" s="413" t="s">
        <v>10346</v>
      </c>
    </row>
    <row r="1040" spans="1:5" ht="12.75">
      <c r="A1040">
        <v>38599</v>
      </c>
      <c r="B1040" t="s">
        <v>10347</v>
      </c>
      <c r="C1040" t="s">
        <v>8369</v>
      </c>
      <c r="D1040" t="s">
        <v>8373</v>
      </c>
      <c r="E1040" s="413" t="s">
        <v>10348</v>
      </c>
    </row>
    <row r="1041" spans="1:5" ht="12.75">
      <c r="A1041">
        <v>38596</v>
      </c>
      <c r="B1041" t="s">
        <v>10349</v>
      </c>
      <c r="C1041" t="s">
        <v>8369</v>
      </c>
      <c r="D1041" t="s">
        <v>8373</v>
      </c>
      <c r="E1041" s="413" t="s">
        <v>10350</v>
      </c>
    </row>
    <row r="1042" spans="1:5" ht="12.75">
      <c r="A1042">
        <v>38600</v>
      </c>
      <c r="B1042" t="s">
        <v>10351</v>
      </c>
      <c r="C1042" t="s">
        <v>8369</v>
      </c>
      <c r="D1042" t="s">
        <v>8373</v>
      </c>
      <c r="E1042" s="413" t="s">
        <v>10352</v>
      </c>
    </row>
    <row r="1043" spans="1:5" ht="12.75">
      <c r="A1043">
        <v>38597</v>
      </c>
      <c r="B1043" t="s">
        <v>10353</v>
      </c>
      <c r="C1043" t="s">
        <v>8369</v>
      </c>
      <c r="D1043" t="s">
        <v>8373</v>
      </c>
      <c r="E1043" s="413" t="s">
        <v>10354</v>
      </c>
    </row>
    <row r="1044" spans="1:5" ht="12.75">
      <c r="A1044">
        <v>659</v>
      </c>
      <c r="B1044" t="s">
        <v>10355</v>
      </c>
      <c r="C1044" t="s">
        <v>8369</v>
      </c>
      <c r="D1044" t="s">
        <v>8373</v>
      </c>
      <c r="E1044" s="413" t="s">
        <v>9061</v>
      </c>
    </row>
    <row r="1045" spans="1:5" ht="12.75">
      <c r="A1045">
        <v>660</v>
      </c>
      <c r="B1045" t="s">
        <v>10356</v>
      </c>
      <c r="C1045" t="s">
        <v>8369</v>
      </c>
      <c r="D1045" t="s">
        <v>8373</v>
      </c>
      <c r="E1045" s="413" t="s">
        <v>10357</v>
      </c>
    </row>
    <row r="1046" spans="1:5" ht="12.75">
      <c r="A1046">
        <v>658</v>
      </c>
      <c r="B1046" t="s">
        <v>10358</v>
      </c>
      <c r="C1046" t="s">
        <v>8369</v>
      </c>
      <c r="D1046" t="s">
        <v>8373</v>
      </c>
      <c r="E1046" s="413" t="s">
        <v>10359</v>
      </c>
    </row>
    <row r="1047" spans="1:5" ht="12.75">
      <c r="A1047">
        <v>38548</v>
      </c>
      <c r="B1047" t="s">
        <v>10360</v>
      </c>
      <c r="C1047" t="s">
        <v>8369</v>
      </c>
      <c r="D1047" t="s">
        <v>8373</v>
      </c>
      <c r="E1047" s="413" t="s">
        <v>10361</v>
      </c>
    </row>
    <row r="1048" spans="1:5" ht="12.75">
      <c r="A1048">
        <v>34649</v>
      </c>
      <c r="B1048" t="s">
        <v>10362</v>
      </c>
      <c r="C1048" t="s">
        <v>8369</v>
      </c>
      <c r="D1048" t="s">
        <v>8373</v>
      </c>
      <c r="E1048" s="413" t="s">
        <v>10363</v>
      </c>
    </row>
    <row r="1049" spans="1:5" ht="12.75">
      <c r="A1049">
        <v>34655</v>
      </c>
      <c r="B1049" t="s">
        <v>10364</v>
      </c>
      <c r="C1049" t="s">
        <v>8369</v>
      </c>
      <c r="D1049" t="s">
        <v>8373</v>
      </c>
      <c r="E1049" s="413" t="s">
        <v>10365</v>
      </c>
    </row>
    <row r="1050" spans="1:5" ht="12.75">
      <c r="A1050">
        <v>40607</v>
      </c>
      <c r="B1050" t="s">
        <v>10366</v>
      </c>
      <c r="C1050" t="s">
        <v>8369</v>
      </c>
      <c r="D1050" t="s">
        <v>8373</v>
      </c>
      <c r="E1050" s="413" t="s">
        <v>10367</v>
      </c>
    </row>
    <row r="1051" spans="1:5" ht="12.75">
      <c r="A1051">
        <v>567</v>
      </c>
      <c r="B1051" t="s">
        <v>10368</v>
      </c>
      <c r="C1051" t="s">
        <v>8389</v>
      </c>
      <c r="D1051" t="s">
        <v>8373</v>
      </c>
      <c r="E1051" s="413" t="s">
        <v>10369</v>
      </c>
    </row>
    <row r="1052" spans="1:5" ht="12.75">
      <c r="A1052">
        <v>574</v>
      </c>
      <c r="B1052" t="s">
        <v>10370</v>
      </c>
      <c r="C1052" t="s">
        <v>8389</v>
      </c>
      <c r="D1052" t="s">
        <v>8373</v>
      </c>
      <c r="E1052" s="413" t="s">
        <v>10371</v>
      </c>
    </row>
    <row r="1053" spans="1:5" ht="12.75">
      <c r="A1053">
        <v>568</v>
      </c>
      <c r="B1053" t="s">
        <v>10372</v>
      </c>
      <c r="C1053" t="s">
        <v>8389</v>
      </c>
      <c r="D1053" t="s">
        <v>8373</v>
      </c>
      <c r="E1053" s="413" t="s">
        <v>10373</v>
      </c>
    </row>
    <row r="1054" spans="1:5" ht="12.75">
      <c r="A1054">
        <v>585</v>
      </c>
      <c r="B1054" t="s">
        <v>10374</v>
      </c>
      <c r="C1054" t="s">
        <v>8488</v>
      </c>
      <c r="D1054" t="s">
        <v>8373</v>
      </c>
      <c r="E1054" s="413" t="s">
        <v>10375</v>
      </c>
    </row>
    <row r="1055" spans="1:5" ht="12.75">
      <c r="A1055">
        <v>4777</v>
      </c>
      <c r="B1055" t="s">
        <v>10376</v>
      </c>
      <c r="C1055" t="s">
        <v>8488</v>
      </c>
      <c r="D1055" t="s">
        <v>8373</v>
      </c>
      <c r="E1055" s="413" t="s">
        <v>10377</v>
      </c>
    </row>
    <row r="1056" spans="1:5" ht="12.75">
      <c r="A1056">
        <v>587</v>
      </c>
      <c r="B1056" t="s">
        <v>10378</v>
      </c>
      <c r="C1056" t="s">
        <v>8488</v>
      </c>
      <c r="D1056" t="s">
        <v>8373</v>
      </c>
      <c r="E1056" s="413" t="s">
        <v>10379</v>
      </c>
    </row>
    <row r="1057" spans="1:5" ht="12.75">
      <c r="A1057">
        <v>590</v>
      </c>
      <c r="B1057" t="s">
        <v>10380</v>
      </c>
      <c r="C1057" t="s">
        <v>8488</v>
      </c>
      <c r="D1057" t="s">
        <v>8373</v>
      </c>
      <c r="E1057" s="413" t="s">
        <v>10381</v>
      </c>
    </row>
    <row r="1058" spans="1:5" ht="12.75">
      <c r="A1058">
        <v>592</v>
      </c>
      <c r="B1058" t="s">
        <v>10382</v>
      </c>
      <c r="C1058" t="s">
        <v>8488</v>
      </c>
      <c r="D1058" t="s">
        <v>8370</v>
      </c>
      <c r="E1058" s="413" t="s">
        <v>10379</v>
      </c>
    </row>
    <row r="1059" spans="1:5" ht="12.75">
      <c r="A1059">
        <v>586</v>
      </c>
      <c r="B1059" t="s">
        <v>10383</v>
      </c>
      <c r="C1059" t="s">
        <v>8389</v>
      </c>
      <c r="D1059" t="s">
        <v>8373</v>
      </c>
      <c r="E1059" s="413" t="s">
        <v>10384</v>
      </c>
    </row>
    <row r="1060" spans="1:5" ht="12.75">
      <c r="A1060">
        <v>591</v>
      </c>
      <c r="B1060" t="s">
        <v>10385</v>
      </c>
      <c r="C1060" t="s">
        <v>8488</v>
      </c>
      <c r="D1060" t="s">
        <v>8373</v>
      </c>
      <c r="E1060" s="413" t="s">
        <v>10375</v>
      </c>
    </row>
    <row r="1061" spans="1:5" ht="12.75">
      <c r="A1061">
        <v>588</v>
      </c>
      <c r="B1061" t="s">
        <v>10386</v>
      </c>
      <c r="C1061" t="s">
        <v>8389</v>
      </c>
      <c r="D1061" t="s">
        <v>8373</v>
      </c>
      <c r="E1061" s="413" t="s">
        <v>10387</v>
      </c>
    </row>
    <row r="1062" spans="1:5" ht="12.75">
      <c r="A1062">
        <v>589</v>
      </c>
      <c r="B1062" t="s">
        <v>10388</v>
      </c>
      <c r="C1062" t="s">
        <v>8389</v>
      </c>
      <c r="D1062" t="s">
        <v>8373</v>
      </c>
      <c r="E1062" s="413" t="s">
        <v>10389</v>
      </c>
    </row>
    <row r="1063" spans="1:5" ht="12.75">
      <c r="A1063">
        <v>584</v>
      </c>
      <c r="B1063" t="s">
        <v>10390</v>
      </c>
      <c r="C1063" t="s">
        <v>8389</v>
      </c>
      <c r="D1063" t="s">
        <v>8373</v>
      </c>
      <c r="E1063" s="413" t="s">
        <v>10391</v>
      </c>
    </row>
    <row r="1064" spans="1:5" ht="12.75">
      <c r="A1064">
        <v>1165</v>
      </c>
      <c r="B1064" t="s">
        <v>10392</v>
      </c>
      <c r="C1064" t="s">
        <v>8369</v>
      </c>
      <c r="D1064" t="s">
        <v>8373</v>
      </c>
      <c r="E1064" s="413" t="s">
        <v>10393</v>
      </c>
    </row>
    <row r="1065" spans="1:5" ht="12.75">
      <c r="A1065">
        <v>1164</v>
      </c>
      <c r="B1065" t="s">
        <v>10394</v>
      </c>
      <c r="C1065" t="s">
        <v>8369</v>
      </c>
      <c r="D1065" t="s">
        <v>8373</v>
      </c>
      <c r="E1065" s="413" t="s">
        <v>10395</v>
      </c>
    </row>
    <row r="1066" spans="1:5" ht="12.75">
      <c r="A1066">
        <v>1162</v>
      </c>
      <c r="B1066" t="s">
        <v>10396</v>
      </c>
      <c r="C1066" t="s">
        <v>8369</v>
      </c>
      <c r="D1066" t="s">
        <v>8373</v>
      </c>
      <c r="E1066" s="413" t="s">
        <v>9888</v>
      </c>
    </row>
    <row r="1067" spans="1:5" ht="12.75">
      <c r="A1067">
        <v>12395</v>
      </c>
      <c r="B1067" t="s">
        <v>10397</v>
      </c>
      <c r="C1067" t="s">
        <v>8369</v>
      </c>
      <c r="D1067" t="s">
        <v>8373</v>
      </c>
      <c r="E1067" s="413" t="s">
        <v>10398</v>
      </c>
    </row>
    <row r="1068" spans="1:5" ht="12.75">
      <c r="A1068">
        <v>1170</v>
      </c>
      <c r="B1068" t="s">
        <v>10399</v>
      </c>
      <c r="C1068" t="s">
        <v>8369</v>
      </c>
      <c r="D1068" t="s">
        <v>8373</v>
      </c>
      <c r="E1068" s="413" t="s">
        <v>10400</v>
      </c>
    </row>
    <row r="1069" spans="1:5" ht="12.75">
      <c r="A1069">
        <v>1169</v>
      </c>
      <c r="B1069" t="s">
        <v>10401</v>
      </c>
      <c r="C1069" t="s">
        <v>8369</v>
      </c>
      <c r="D1069" t="s">
        <v>8373</v>
      </c>
      <c r="E1069" s="413" t="s">
        <v>10402</v>
      </c>
    </row>
    <row r="1070" spans="1:5" ht="12.75">
      <c r="A1070">
        <v>1166</v>
      </c>
      <c r="B1070" t="s">
        <v>10403</v>
      </c>
      <c r="C1070" t="s">
        <v>8369</v>
      </c>
      <c r="D1070" t="s">
        <v>8373</v>
      </c>
      <c r="E1070" s="413" t="s">
        <v>10404</v>
      </c>
    </row>
    <row r="1071" spans="1:5" ht="12.75">
      <c r="A1071">
        <v>1163</v>
      </c>
      <c r="B1071" t="s">
        <v>10405</v>
      </c>
      <c r="C1071" t="s">
        <v>8369</v>
      </c>
      <c r="D1071" t="s">
        <v>8373</v>
      </c>
      <c r="E1071" s="413" t="s">
        <v>10406</v>
      </c>
    </row>
    <row r="1072" spans="1:5" ht="12.75">
      <c r="A1072">
        <v>12396</v>
      </c>
      <c r="B1072" t="s">
        <v>10407</v>
      </c>
      <c r="C1072" t="s">
        <v>8369</v>
      </c>
      <c r="D1072" t="s">
        <v>8373</v>
      </c>
      <c r="E1072" s="413" t="s">
        <v>10398</v>
      </c>
    </row>
    <row r="1073" spans="1:5" ht="12.75">
      <c r="A1073">
        <v>1168</v>
      </c>
      <c r="B1073" t="s">
        <v>10408</v>
      </c>
      <c r="C1073" t="s">
        <v>8369</v>
      </c>
      <c r="D1073" t="s">
        <v>8373</v>
      </c>
      <c r="E1073" s="413" t="s">
        <v>10409</v>
      </c>
    </row>
    <row r="1074" spans="1:5" ht="12.75">
      <c r="A1074">
        <v>1167</v>
      </c>
      <c r="B1074" t="s">
        <v>10410</v>
      </c>
      <c r="C1074" t="s">
        <v>8369</v>
      </c>
      <c r="D1074" t="s">
        <v>8373</v>
      </c>
      <c r="E1074" s="413" t="s">
        <v>10411</v>
      </c>
    </row>
    <row r="1075" spans="1:5" ht="12.75">
      <c r="A1075">
        <v>36331</v>
      </c>
      <c r="B1075" t="s">
        <v>10412</v>
      </c>
      <c r="C1075" t="s">
        <v>8369</v>
      </c>
      <c r="D1075" t="s">
        <v>8373</v>
      </c>
      <c r="E1075" s="413" t="s">
        <v>10413</v>
      </c>
    </row>
    <row r="1076" spans="1:5" ht="12.75">
      <c r="A1076">
        <v>36346</v>
      </c>
      <c r="B1076" t="s">
        <v>10414</v>
      </c>
      <c r="C1076" t="s">
        <v>8369</v>
      </c>
      <c r="D1076" t="s">
        <v>8373</v>
      </c>
      <c r="E1076" s="413" t="s">
        <v>10415</v>
      </c>
    </row>
    <row r="1077" spans="1:5" ht="12.75">
      <c r="A1077">
        <v>1210</v>
      </c>
      <c r="B1077" t="s">
        <v>10416</v>
      </c>
      <c r="C1077" t="s">
        <v>8369</v>
      </c>
      <c r="D1077" t="s">
        <v>8373</v>
      </c>
      <c r="E1077" s="413" t="s">
        <v>10417</v>
      </c>
    </row>
    <row r="1078" spans="1:5" ht="12.75">
      <c r="A1078">
        <v>1203</v>
      </c>
      <c r="B1078" t="s">
        <v>10418</v>
      </c>
      <c r="C1078" t="s">
        <v>8369</v>
      </c>
      <c r="D1078" t="s">
        <v>8373</v>
      </c>
      <c r="E1078" s="413" t="s">
        <v>10419</v>
      </c>
    </row>
    <row r="1079" spans="1:5" ht="12.75">
      <c r="A1079">
        <v>1197</v>
      </c>
      <c r="B1079" t="s">
        <v>10420</v>
      </c>
      <c r="C1079" t="s">
        <v>8369</v>
      </c>
      <c r="D1079" t="s">
        <v>8373</v>
      </c>
      <c r="E1079" s="413" t="s">
        <v>10421</v>
      </c>
    </row>
    <row r="1080" spans="1:5" ht="12.75">
      <c r="A1080">
        <v>1202</v>
      </c>
      <c r="B1080" t="s">
        <v>10422</v>
      </c>
      <c r="C1080" t="s">
        <v>8369</v>
      </c>
      <c r="D1080" t="s">
        <v>8373</v>
      </c>
      <c r="E1080" s="413" t="s">
        <v>10423</v>
      </c>
    </row>
    <row r="1081" spans="1:5" ht="12.75">
      <c r="A1081">
        <v>1188</v>
      </c>
      <c r="B1081" t="s">
        <v>10424</v>
      </c>
      <c r="C1081" t="s">
        <v>8369</v>
      </c>
      <c r="D1081" t="s">
        <v>8373</v>
      </c>
      <c r="E1081" s="413" t="s">
        <v>10425</v>
      </c>
    </row>
    <row r="1082" spans="1:5" ht="12.75">
      <c r="A1082">
        <v>1211</v>
      </c>
      <c r="B1082" t="s">
        <v>10426</v>
      </c>
      <c r="C1082" t="s">
        <v>8369</v>
      </c>
      <c r="D1082" t="s">
        <v>8373</v>
      </c>
      <c r="E1082" s="413" t="s">
        <v>10427</v>
      </c>
    </row>
    <row r="1083" spans="1:5" ht="12.75">
      <c r="A1083">
        <v>1198</v>
      </c>
      <c r="B1083" t="s">
        <v>10428</v>
      </c>
      <c r="C1083" t="s">
        <v>8369</v>
      </c>
      <c r="D1083" t="s">
        <v>8373</v>
      </c>
      <c r="E1083" s="413" t="s">
        <v>9349</v>
      </c>
    </row>
    <row r="1084" spans="1:5" ht="12.75">
      <c r="A1084">
        <v>1199</v>
      </c>
      <c r="B1084" t="s">
        <v>10429</v>
      </c>
      <c r="C1084" t="s">
        <v>8369</v>
      </c>
      <c r="D1084" t="s">
        <v>8373</v>
      </c>
      <c r="E1084" s="413" t="s">
        <v>10430</v>
      </c>
    </row>
    <row r="1085" spans="1:5" ht="12.75">
      <c r="A1085">
        <v>20088</v>
      </c>
      <c r="B1085" t="s">
        <v>10431</v>
      </c>
      <c r="C1085" t="s">
        <v>8369</v>
      </c>
      <c r="D1085" t="s">
        <v>8373</v>
      </c>
      <c r="E1085" s="413" t="s">
        <v>10432</v>
      </c>
    </row>
    <row r="1086" spans="1:5" ht="12.75">
      <c r="A1086">
        <v>20089</v>
      </c>
      <c r="B1086" t="s">
        <v>10433</v>
      </c>
      <c r="C1086" t="s">
        <v>8369</v>
      </c>
      <c r="D1086" t="s">
        <v>8373</v>
      </c>
      <c r="E1086" s="413" t="s">
        <v>10434</v>
      </c>
    </row>
    <row r="1087" spans="1:5" ht="12.75">
      <c r="A1087">
        <v>20087</v>
      </c>
      <c r="B1087" t="s">
        <v>10435</v>
      </c>
      <c r="C1087" t="s">
        <v>8369</v>
      </c>
      <c r="D1087" t="s">
        <v>8373</v>
      </c>
      <c r="E1087" s="413" t="s">
        <v>9337</v>
      </c>
    </row>
    <row r="1088" spans="1:5" ht="12.75">
      <c r="A1088">
        <v>1200</v>
      </c>
      <c r="B1088" t="s">
        <v>10436</v>
      </c>
      <c r="C1088" t="s">
        <v>8369</v>
      </c>
      <c r="D1088" t="s">
        <v>8373</v>
      </c>
      <c r="E1088" s="413" t="s">
        <v>10437</v>
      </c>
    </row>
    <row r="1089" spans="1:5" ht="12.75">
      <c r="A1089">
        <v>12909</v>
      </c>
      <c r="B1089" t="s">
        <v>10438</v>
      </c>
      <c r="C1089" t="s">
        <v>8369</v>
      </c>
      <c r="D1089" t="s">
        <v>8373</v>
      </c>
      <c r="E1089" s="413" t="s">
        <v>9748</v>
      </c>
    </row>
    <row r="1090" spans="1:5" ht="12.75">
      <c r="A1090">
        <v>12910</v>
      </c>
      <c r="B1090" t="s">
        <v>10439</v>
      </c>
      <c r="C1090" t="s">
        <v>8369</v>
      </c>
      <c r="D1090" t="s">
        <v>8373</v>
      </c>
      <c r="E1090" s="413" t="s">
        <v>10440</v>
      </c>
    </row>
    <row r="1091" spans="1:5" ht="12.75">
      <c r="A1091">
        <v>1184</v>
      </c>
      <c r="B1091" t="s">
        <v>10441</v>
      </c>
      <c r="C1091" t="s">
        <v>8369</v>
      </c>
      <c r="D1091" t="s">
        <v>8373</v>
      </c>
      <c r="E1091" s="413" t="s">
        <v>10442</v>
      </c>
    </row>
    <row r="1092" spans="1:5" ht="12.75">
      <c r="A1092">
        <v>1191</v>
      </c>
      <c r="B1092" t="s">
        <v>10443</v>
      </c>
      <c r="C1092" t="s">
        <v>8369</v>
      </c>
      <c r="D1092" t="s">
        <v>8373</v>
      </c>
      <c r="E1092" s="413" t="s">
        <v>10444</v>
      </c>
    </row>
    <row r="1093" spans="1:5" ht="12.75">
      <c r="A1093">
        <v>1185</v>
      </c>
      <c r="B1093" t="s">
        <v>10445</v>
      </c>
      <c r="C1093" t="s">
        <v>8369</v>
      </c>
      <c r="D1093" t="s">
        <v>8373</v>
      </c>
      <c r="E1093" s="413" t="s">
        <v>8440</v>
      </c>
    </row>
    <row r="1094" spans="1:5" ht="12.75">
      <c r="A1094">
        <v>1189</v>
      </c>
      <c r="B1094" t="s">
        <v>10446</v>
      </c>
      <c r="C1094" t="s">
        <v>8369</v>
      </c>
      <c r="D1094" t="s">
        <v>8373</v>
      </c>
      <c r="E1094" s="413" t="s">
        <v>10447</v>
      </c>
    </row>
    <row r="1095" spans="1:5" ht="12.75">
      <c r="A1095">
        <v>1193</v>
      </c>
      <c r="B1095" t="s">
        <v>10448</v>
      </c>
      <c r="C1095" t="s">
        <v>8369</v>
      </c>
      <c r="D1095" t="s">
        <v>8373</v>
      </c>
      <c r="E1095" s="413" t="s">
        <v>10449</v>
      </c>
    </row>
    <row r="1096" spans="1:5" ht="12.75">
      <c r="A1096">
        <v>1194</v>
      </c>
      <c r="B1096" t="s">
        <v>10450</v>
      </c>
      <c r="C1096" t="s">
        <v>8369</v>
      </c>
      <c r="D1096" t="s">
        <v>8373</v>
      </c>
      <c r="E1096" s="413" t="s">
        <v>10451</v>
      </c>
    </row>
    <row r="1097" spans="1:5" ht="12.75">
      <c r="A1097">
        <v>1195</v>
      </c>
      <c r="B1097" t="s">
        <v>10452</v>
      </c>
      <c r="C1097" t="s">
        <v>8369</v>
      </c>
      <c r="D1097" t="s">
        <v>8373</v>
      </c>
      <c r="E1097" s="413" t="s">
        <v>9655</v>
      </c>
    </row>
    <row r="1098" spans="1:5" ht="12.75">
      <c r="A1098">
        <v>1204</v>
      </c>
      <c r="B1098" t="s">
        <v>10453</v>
      </c>
      <c r="C1098" t="s">
        <v>8369</v>
      </c>
      <c r="D1098" t="s">
        <v>8373</v>
      </c>
      <c r="E1098" s="413" t="s">
        <v>10454</v>
      </c>
    </row>
    <row r="1099" spans="1:5" ht="12.75">
      <c r="A1099">
        <v>1205</v>
      </c>
      <c r="B1099" t="s">
        <v>10455</v>
      </c>
      <c r="C1099" t="s">
        <v>8369</v>
      </c>
      <c r="D1099" t="s">
        <v>8373</v>
      </c>
      <c r="E1099" s="413" t="s">
        <v>10456</v>
      </c>
    </row>
    <row r="1100" spans="1:5" ht="12.75">
      <c r="A1100">
        <v>1207</v>
      </c>
      <c r="B1100" t="s">
        <v>10457</v>
      </c>
      <c r="C1100" t="s">
        <v>8369</v>
      </c>
      <c r="D1100" t="s">
        <v>8373</v>
      </c>
      <c r="E1100" s="413" t="s">
        <v>10458</v>
      </c>
    </row>
    <row r="1101" spans="1:5" ht="12.75">
      <c r="A1101">
        <v>1206</v>
      </c>
      <c r="B1101" t="s">
        <v>10459</v>
      </c>
      <c r="C1101" t="s">
        <v>8369</v>
      </c>
      <c r="D1101" t="s">
        <v>8373</v>
      </c>
      <c r="E1101" s="413" t="s">
        <v>10460</v>
      </c>
    </row>
    <row r="1102" spans="1:5" ht="12.75">
      <c r="A1102">
        <v>1183</v>
      </c>
      <c r="B1102" t="s">
        <v>10461</v>
      </c>
      <c r="C1102" t="s">
        <v>8369</v>
      </c>
      <c r="D1102" t="s">
        <v>8373</v>
      </c>
      <c r="E1102" s="413" t="s">
        <v>10462</v>
      </c>
    </row>
    <row r="1103" spans="1:5" ht="12.75">
      <c r="A1103">
        <v>42685</v>
      </c>
      <c r="B1103" t="s">
        <v>10463</v>
      </c>
      <c r="C1103" t="s">
        <v>8369</v>
      </c>
      <c r="D1103" t="s">
        <v>8373</v>
      </c>
      <c r="E1103" s="413" t="s">
        <v>10464</v>
      </c>
    </row>
    <row r="1104" spans="1:5" ht="12.75">
      <c r="A1104">
        <v>42686</v>
      </c>
      <c r="B1104" t="s">
        <v>10465</v>
      </c>
      <c r="C1104" t="s">
        <v>8369</v>
      </c>
      <c r="D1104" t="s">
        <v>8373</v>
      </c>
      <c r="E1104" s="413" t="s">
        <v>10466</v>
      </c>
    </row>
    <row r="1105" spans="1:5" ht="12.75">
      <c r="A1105">
        <v>12894</v>
      </c>
      <c r="B1105" t="s">
        <v>10467</v>
      </c>
      <c r="C1105" t="s">
        <v>8369</v>
      </c>
      <c r="D1105" t="s">
        <v>8373</v>
      </c>
      <c r="E1105" s="413" t="s">
        <v>10468</v>
      </c>
    </row>
    <row r="1106" spans="1:5" ht="12.75">
      <c r="A1106">
        <v>12895</v>
      </c>
      <c r="B1106" t="s">
        <v>10469</v>
      </c>
      <c r="C1106" t="s">
        <v>8369</v>
      </c>
      <c r="D1106" t="s">
        <v>8370</v>
      </c>
      <c r="E1106" s="413" t="s">
        <v>10078</v>
      </c>
    </row>
    <row r="1107" spans="1:5" ht="12.75">
      <c r="A1107">
        <v>1631</v>
      </c>
      <c r="B1107" t="s">
        <v>10470</v>
      </c>
      <c r="C1107" t="s">
        <v>8369</v>
      </c>
      <c r="D1107" t="s">
        <v>8373</v>
      </c>
      <c r="E1107" s="413" t="s">
        <v>10471</v>
      </c>
    </row>
    <row r="1108" spans="1:5" ht="12.75">
      <c r="A1108">
        <v>1633</v>
      </c>
      <c r="B1108" t="s">
        <v>10472</v>
      </c>
      <c r="C1108" t="s">
        <v>8369</v>
      </c>
      <c r="D1108" t="s">
        <v>8373</v>
      </c>
      <c r="E1108" s="413" t="s">
        <v>10473</v>
      </c>
    </row>
    <row r="1109" spans="1:5" ht="12.75">
      <c r="A1109">
        <v>10818</v>
      </c>
      <c r="B1109" t="s">
        <v>10474</v>
      </c>
      <c r="C1109" t="s">
        <v>8488</v>
      </c>
      <c r="D1109" t="s">
        <v>8373</v>
      </c>
      <c r="E1109" s="413" t="s">
        <v>10475</v>
      </c>
    </row>
    <row r="1110" spans="1:5" ht="12.75">
      <c r="A1110">
        <v>41410</v>
      </c>
      <c r="B1110" t="s">
        <v>10476</v>
      </c>
      <c r="C1110" t="s">
        <v>8369</v>
      </c>
      <c r="D1110" t="s">
        <v>8373</v>
      </c>
      <c r="E1110" s="413" t="s">
        <v>10477</v>
      </c>
    </row>
    <row r="1111" spans="1:5" ht="12.75">
      <c r="A1111">
        <v>41411</v>
      </c>
      <c r="B1111" t="s">
        <v>10478</v>
      </c>
      <c r="C1111" t="s">
        <v>8369</v>
      </c>
      <c r="D1111" t="s">
        <v>8373</v>
      </c>
      <c r="E1111" s="413" t="s">
        <v>10479</v>
      </c>
    </row>
    <row r="1112" spans="1:5" ht="12.75">
      <c r="A1112">
        <v>41412</v>
      </c>
      <c r="B1112" t="s">
        <v>10480</v>
      </c>
      <c r="C1112" t="s">
        <v>8369</v>
      </c>
      <c r="D1112" t="s">
        <v>8373</v>
      </c>
      <c r="E1112" s="413" t="s">
        <v>10481</v>
      </c>
    </row>
    <row r="1113" spans="1:5" ht="12.75">
      <c r="A1113">
        <v>41413</v>
      </c>
      <c r="B1113" t="s">
        <v>10482</v>
      </c>
      <c r="C1113" t="s">
        <v>8369</v>
      </c>
      <c r="D1113" t="s">
        <v>8373</v>
      </c>
      <c r="E1113" s="413" t="s">
        <v>10483</v>
      </c>
    </row>
    <row r="1114" spans="1:5" ht="12.75">
      <c r="A1114">
        <v>39359</v>
      </c>
      <c r="B1114" t="s">
        <v>10484</v>
      </c>
      <c r="C1114" t="s">
        <v>8369</v>
      </c>
      <c r="D1114" t="s">
        <v>8373</v>
      </c>
      <c r="E1114" s="413" t="s">
        <v>10485</v>
      </c>
    </row>
    <row r="1115" spans="1:5" ht="12.75">
      <c r="A1115">
        <v>39360</v>
      </c>
      <c r="B1115" t="s">
        <v>10486</v>
      </c>
      <c r="C1115" t="s">
        <v>8369</v>
      </c>
      <c r="D1115" t="s">
        <v>8373</v>
      </c>
      <c r="E1115" s="413" t="s">
        <v>10487</v>
      </c>
    </row>
    <row r="1116" spans="1:5" ht="12.75">
      <c r="A1116">
        <v>10710</v>
      </c>
      <c r="B1116" t="s">
        <v>10488</v>
      </c>
      <c r="C1116" t="s">
        <v>8380</v>
      </c>
      <c r="D1116" t="s">
        <v>8370</v>
      </c>
      <c r="E1116" s="413" t="s">
        <v>10489</v>
      </c>
    </row>
    <row r="1117" spans="1:5" ht="12.75">
      <c r="A1117">
        <v>10709</v>
      </c>
      <c r="B1117" t="s">
        <v>10490</v>
      </c>
      <c r="C1117" t="s">
        <v>8380</v>
      </c>
      <c r="D1117" t="s">
        <v>8373</v>
      </c>
      <c r="E1117" s="413" t="s">
        <v>10491</v>
      </c>
    </row>
    <row r="1118" spans="1:5" ht="12.75">
      <c r="A1118">
        <v>39636</v>
      </c>
      <c r="B1118" t="s">
        <v>10492</v>
      </c>
      <c r="C1118" t="s">
        <v>8380</v>
      </c>
      <c r="D1118" t="s">
        <v>8373</v>
      </c>
      <c r="E1118" s="413" t="s">
        <v>10493</v>
      </c>
    </row>
    <row r="1119" spans="1:5" ht="12.75">
      <c r="A1119">
        <v>10708</v>
      </c>
      <c r="B1119" t="s">
        <v>10494</v>
      </c>
      <c r="C1119" t="s">
        <v>8380</v>
      </c>
      <c r="D1119" t="s">
        <v>8373</v>
      </c>
      <c r="E1119" s="413" t="s">
        <v>10495</v>
      </c>
    </row>
    <row r="1120" spans="1:5" ht="12.75">
      <c r="A1120">
        <v>39635</v>
      </c>
      <c r="B1120" t="s">
        <v>10496</v>
      </c>
      <c r="C1120" t="s">
        <v>8380</v>
      </c>
      <c r="D1120" t="s">
        <v>8373</v>
      </c>
      <c r="E1120" s="413" t="s">
        <v>10497</v>
      </c>
    </row>
    <row r="1121" spans="1:5" ht="12.75">
      <c r="A1121">
        <v>6117</v>
      </c>
      <c r="B1121" t="s">
        <v>10498</v>
      </c>
      <c r="C1121" t="s">
        <v>8711</v>
      </c>
      <c r="D1121" t="s">
        <v>8373</v>
      </c>
      <c r="E1121" s="413" t="s">
        <v>8712</v>
      </c>
    </row>
    <row r="1122" spans="1:5" ht="12.75">
      <c r="A1122">
        <v>40913</v>
      </c>
      <c r="B1122" t="s">
        <v>10499</v>
      </c>
      <c r="C1122" t="s">
        <v>8714</v>
      </c>
      <c r="D1122" t="s">
        <v>8373</v>
      </c>
      <c r="E1122" s="413" t="s">
        <v>8715</v>
      </c>
    </row>
    <row r="1123" spans="1:5" ht="12.75">
      <c r="A1123">
        <v>1214</v>
      </c>
      <c r="B1123" t="s">
        <v>10500</v>
      </c>
      <c r="C1123" t="s">
        <v>8711</v>
      </c>
      <c r="D1123" t="s">
        <v>8373</v>
      </c>
      <c r="E1123" s="413" t="s">
        <v>9094</v>
      </c>
    </row>
    <row r="1124" spans="1:5" ht="12.75">
      <c r="A1124">
        <v>40915</v>
      </c>
      <c r="B1124" t="s">
        <v>10501</v>
      </c>
      <c r="C1124" t="s">
        <v>8714</v>
      </c>
      <c r="D1124" t="s">
        <v>8373</v>
      </c>
      <c r="E1124" s="413" t="s">
        <v>9096</v>
      </c>
    </row>
    <row r="1125" spans="1:5" ht="12.75">
      <c r="A1125">
        <v>1213</v>
      </c>
      <c r="B1125" t="s">
        <v>10502</v>
      </c>
      <c r="C1125" t="s">
        <v>8711</v>
      </c>
      <c r="D1125" t="s">
        <v>8370</v>
      </c>
      <c r="E1125" s="413" t="s">
        <v>9094</v>
      </c>
    </row>
    <row r="1126" spans="1:5" ht="12.75">
      <c r="A1126">
        <v>40914</v>
      </c>
      <c r="B1126" t="s">
        <v>10503</v>
      </c>
      <c r="C1126" t="s">
        <v>8714</v>
      </c>
      <c r="D1126" t="s">
        <v>8373</v>
      </c>
      <c r="E1126" s="413" t="s">
        <v>9096</v>
      </c>
    </row>
    <row r="1127" spans="1:5" ht="12.75">
      <c r="A1127">
        <v>5091</v>
      </c>
      <c r="B1127" t="s">
        <v>10504</v>
      </c>
      <c r="C1127" t="s">
        <v>8369</v>
      </c>
      <c r="D1127" t="s">
        <v>8373</v>
      </c>
      <c r="E1127" s="413" t="s">
        <v>8678</v>
      </c>
    </row>
    <row r="1128" spans="1:5" ht="12.75">
      <c r="A1128">
        <v>14615</v>
      </c>
      <c r="B1128" t="s">
        <v>10505</v>
      </c>
      <c r="C1128" t="s">
        <v>8369</v>
      </c>
      <c r="D1128" t="s">
        <v>8373</v>
      </c>
      <c r="E1128" s="413" t="s">
        <v>10506</v>
      </c>
    </row>
    <row r="1129" spans="1:5" ht="12.75">
      <c r="A1129">
        <v>2711</v>
      </c>
      <c r="B1129" t="s">
        <v>10507</v>
      </c>
      <c r="C1129" t="s">
        <v>8369</v>
      </c>
      <c r="D1129" t="s">
        <v>8370</v>
      </c>
      <c r="E1129" s="413" t="s">
        <v>10508</v>
      </c>
    </row>
    <row r="1130" spans="1:5" ht="12.75">
      <c r="A1130">
        <v>37727</v>
      </c>
      <c r="B1130" t="s">
        <v>10509</v>
      </c>
      <c r="C1130" t="s">
        <v>8369</v>
      </c>
      <c r="D1130" t="s">
        <v>8370</v>
      </c>
      <c r="E1130" s="413" t="s">
        <v>10510</v>
      </c>
    </row>
    <row r="1131" spans="1:5" ht="12.75">
      <c r="A1131">
        <v>37728</v>
      </c>
      <c r="B1131" t="s">
        <v>10511</v>
      </c>
      <c r="C1131" t="s">
        <v>8369</v>
      </c>
      <c r="D1131" t="s">
        <v>8373</v>
      </c>
      <c r="E1131" s="413" t="s">
        <v>10512</v>
      </c>
    </row>
    <row r="1132" spans="1:5" ht="12.75">
      <c r="A1132">
        <v>37729</v>
      </c>
      <c r="B1132" t="s">
        <v>10513</v>
      </c>
      <c r="C1132" t="s">
        <v>8369</v>
      </c>
      <c r="D1132" t="s">
        <v>8373</v>
      </c>
      <c r="E1132" s="413" t="s">
        <v>10514</v>
      </c>
    </row>
    <row r="1133" spans="1:5" ht="12.75">
      <c r="A1133">
        <v>37730</v>
      </c>
      <c r="B1133" t="s">
        <v>10515</v>
      </c>
      <c r="C1133" t="s">
        <v>8369</v>
      </c>
      <c r="D1133" t="s">
        <v>8373</v>
      </c>
      <c r="E1133" s="413" t="s">
        <v>10516</v>
      </c>
    </row>
    <row r="1134" spans="1:5" ht="12.75">
      <c r="A1134">
        <v>37731</v>
      </c>
      <c r="B1134" t="s">
        <v>10517</v>
      </c>
      <c r="C1134" t="s">
        <v>8369</v>
      </c>
      <c r="D1134" t="s">
        <v>8373</v>
      </c>
      <c r="E1134" s="413" t="s">
        <v>10518</v>
      </c>
    </row>
    <row r="1135" spans="1:5" ht="12.75">
      <c r="A1135">
        <v>37732</v>
      </c>
      <c r="B1135" t="s">
        <v>10519</v>
      </c>
      <c r="C1135" t="s">
        <v>8369</v>
      </c>
      <c r="D1135" t="s">
        <v>8373</v>
      </c>
      <c r="E1135" s="413" t="s">
        <v>10520</v>
      </c>
    </row>
    <row r="1136" spans="1:5" ht="12.75">
      <c r="A1136">
        <v>42256</v>
      </c>
      <c r="B1136" t="s">
        <v>10521</v>
      </c>
      <c r="C1136" t="s">
        <v>8488</v>
      </c>
      <c r="D1136" t="s">
        <v>8373</v>
      </c>
      <c r="E1136" s="413" t="s">
        <v>9716</v>
      </c>
    </row>
    <row r="1137" spans="1:5" ht="12.75">
      <c r="A1137">
        <v>42250</v>
      </c>
      <c r="B1137" t="s">
        <v>10522</v>
      </c>
      <c r="C1137" t="s">
        <v>10523</v>
      </c>
      <c r="D1137" t="s">
        <v>8373</v>
      </c>
      <c r="E1137" s="413" t="s">
        <v>10524</v>
      </c>
    </row>
    <row r="1138" spans="1:5" ht="12.75">
      <c r="A1138">
        <v>4743</v>
      </c>
      <c r="B1138" t="s">
        <v>10525</v>
      </c>
      <c r="C1138" t="s">
        <v>8708</v>
      </c>
      <c r="D1138" t="s">
        <v>8373</v>
      </c>
      <c r="E1138" s="413" t="s">
        <v>10526</v>
      </c>
    </row>
    <row r="1139" spans="1:5" ht="12.75">
      <c r="A1139">
        <v>4744</v>
      </c>
      <c r="B1139" t="s">
        <v>10527</v>
      </c>
      <c r="C1139" t="s">
        <v>8708</v>
      </c>
      <c r="D1139" t="s">
        <v>8373</v>
      </c>
      <c r="E1139" s="413" t="s">
        <v>10528</v>
      </c>
    </row>
    <row r="1140" spans="1:5" ht="12.75">
      <c r="A1140">
        <v>4745</v>
      </c>
      <c r="B1140" t="s">
        <v>10529</v>
      </c>
      <c r="C1140" t="s">
        <v>8708</v>
      </c>
      <c r="D1140" t="s">
        <v>8373</v>
      </c>
      <c r="E1140" s="413" t="s">
        <v>10530</v>
      </c>
    </row>
    <row r="1141" spans="1:5" ht="12.75">
      <c r="A1141">
        <v>36496</v>
      </c>
      <c r="B1141" t="s">
        <v>10531</v>
      </c>
      <c r="C1141" t="s">
        <v>8369</v>
      </c>
      <c r="D1141" t="s">
        <v>8373</v>
      </c>
      <c r="E1141" s="413" t="s">
        <v>10532</v>
      </c>
    </row>
    <row r="1142" spans="1:5" ht="12.75">
      <c r="A1142">
        <v>10630</v>
      </c>
      <c r="B1142" t="s">
        <v>10533</v>
      </c>
      <c r="C1142" t="s">
        <v>8369</v>
      </c>
      <c r="D1142" t="s">
        <v>8373</v>
      </c>
      <c r="E1142" s="413" t="s">
        <v>10534</v>
      </c>
    </row>
    <row r="1143" spans="1:5" ht="12.75">
      <c r="A1143">
        <v>37762</v>
      </c>
      <c r="B1143" t="s">
        <v>10535</v>
      </c>
      <c r="C1143" t="s">
        <v>8369</v>
      </c>
      <c r="D1143" t="s">
        <v>8373</v>
      </c>
      <c r="E1143" s="413" t="s">
        <v>10536</v>
      </c>
    </row>
    <row r="1144" spans="1:5" ht="12.75">
      <c r="A1144">
        <v>37763</v>
      </c>
      <c r="B1144" t="s">
        <v>10537</v>
      </c>
      <c r="C1144" t="s">
        <v>8369</v>
      </c>
      <c r="D1144" t="s">
        <v>8373</v>
      </c>
      <c r="E1144" s="413" t="s">
        <v>10538</v>
      </c>
    </row>
    <row r="1145" spans="1:5" ht="12.75">
      <c r="A1145">
        <v>41992</v>
      </c>
      <c r="B1145" t="s">
        <v>10539</v>
      </c>
      <c r="C1145" t="s">
        <v>8369</v>
      </c>
      <c r="D1145" t="s">
        <v>8370</v>
      </c>
      <c r="E1145" s="413" t="s">
        <v>10540</v>
      </c>
    </row>
    <row r="1146" spans="1:5" ht="12.75">
      <c r="A1146">
        <v>13215</v>
      </c>
      <c r="B1146" t="s">
        <v>10541</v>
      </c>
      <c r="C1146" t="s">
        <v>8369</v>
      </c>
      <c r="D1146" t="s">
        <v>8373</v>
      </c>
      <c r="E1146" s="413" t="s">
        <v>10542</v>
      </c>
    </row>
    <row r="1147" spans="1:5" ht="12.75">
      <c r="A1147">
        <v>4235</v>
      </c>
      <c r="B1147" t="s">
        <v>10543</v>
      </c>
      <c r="C1147" t="s">
        <v>8711</v>
      </c>
      <c r="D1147" t="s">
        <v>8373</v>
      </c>
      <c r="E1147" s="413" t="s">
        <v>10544</v>
      </c>
    </row>
    <row r="1148" spans="1:5" ht="12.75">
      <c r="A1148">
        <v>40976</v>
      </c>
      <c r="B1148" t="s">
        <v>10545</v>
      </c>
      <c r="C1148" t="s">
        <v>8714</v>
      </c>
      <c r="D1148" t="s">
        <v>8373</v>
      </c>
      <c r="E1148" s="413" t="s">
        <v>10546</v>
      </c>
    </row>
    <row r="1149" spans="1:5" ht="12.75">
      <c r="A1149">
        <v>39013</v>
      </c>
      <c r="B1149" t="s">
        <v>10547</v>
      </c>
      <c r="C1149" t="s">
        <v>8369</v>
      </c>
      <c r="D1149" t="s">
        <v>8373</v>
      </c>
      <c r="E1149" s="413" t="s">
        <v>10548</v>
      </c>
    </row>
    <row r="1150" spans="1:5" ht="12.75">
      <c r="A1150">
        <v>43091</v>
      </c>
      <c r="B1150" t="s">
        <v>10549</v>
      </c>
      <c r="C1150" t="s">
        <v>8369</v>
      </c>
      <c r="D1150" t="s">
        <v>8373</v>
      </c>
      <c r="E1150" s="413" t="s">
        <v>10550</v>
      </c>
    </row>
    <row r="1151" spans="1:5" ht="12.75">
      <c r="A1151">
        <v>43092</v>
      </c>
      <c r="B1151" t="s">
        <v>10551</v>
      </c>
      <c r="C1151" t="s">
        <v>8369</v>
      </c>
      <c r="D1151" t="s">
        <v>8373</v>
      </c>
      <c r="E1151" s="413" t="s">
        <v>10552</v>
      </c>
    </row>
    <row r="1152" spans="1:5" ht="12.75">
      <c r="A1152">
        <v>43089</v>
      </c>
      <c r="B1152" t="s">
        <v>10553</v>
      </c>
      <c r="C1152" t="s">
        <v>8369</v>
      </c>
      <c r="D1152" t="s">
        <v>8373</v>
      </c>
      <c r="E1152" s="413" t="s">
        <v>10554</v>
      </c>
    </row>
    <row r="1153" spans="1:5" ht="12.75">
      <c r="A1153">
        <v>43090</v>
      </c>
      <c r="B1153" t="s">
        <v>10555</v>
      </c>
      <c r="C1153" t="s">
        <v>8369</v>
      </c>
      <c r="D1153" t="s">
        <v>8373</v>
      </c>
      <c r="E1153" s="413" t="s">
        <v>10556</v>
      </c>
    </row>
    <row r="1154" spans="1:5" ht="12.75">
      <c r="A1154">
        <v>41967</v>
      </c>
      <c r="B1154" t="s">
        <v>10557</v>
      </c>
      <c r="C1154" t="s">
        <v>8491</v>
      </c>
      <c r="D1154" t="s">
        <v>8373</v>
      </c>
      <c r="E1154" s="413" t="s">
        <v>10558</v>
      </c>
    </row>
    <row r="1155" spans="1:5" ht="12.75">
      <c r="A1155">
        <v>12760</v>
      </c>
      <c r="B1155" t="s">
        <v>10559</v>
      </c>
      <c r="C1155" t="s">
        <v>8380</v>
      </c>
      <c r="D1155" t="s">
        <v>8373</v>
      </c>
      <c r="E1155" s="413" t="s">
        <v>10560</v>
      </c>
    </row>
    <row r="1156" spans="1:5" ht="12.75">
      <c r="A1156">
        <v>12759</v>
      </c>
      <c r="B1156" t="s">
        <v>10561</v>
      </c>
      <c r="C1156" t="s">
        <v>8380</v>
      </c>
      <c r="D1156" t="s">
        <v>8373</v>
      </c>
      <c r="E1156" s="413" t="s">
        <v>10562</v>
      </c>
    </row>
    <row r="1157" spans="1:5" ht="12.75">
      <c r="A1157">
        <v>43105</v>
      </c>
      <c r="B1157" t="s">
        <v>10563</v>
      </c>
      <c r="C1157" t="s">
        <v>8488</v>
      </c>
      <c r="D1157" t="s">
        <v>8373</v>
      </c>
      <c r="E1157" s="413" t="s">
        <v>10564</v>
      </c>
    </row>
    <row r="1158" spans="1:5" ht="12.75">
      <c r="A1158">
        <v>40424</v>
      </c>
      <c r="B1158" t="s">
        <v>10565</v>
      </c>
      <c r="C1158" t="s">
        <v>8488</v>
      </c>
      <c r="D1158" t="s">
        <v>8373</v>
      </c>
      <c r="E1158" s="413" t="s">
        <v>10566</v>
      </c>
    </row>
    <row r="1159" spans="1:5" ht="12.75">
      <c r="A1159">
        <v>1325</v>
      </c>
      <c r="B1159" t="s">
        <v>10567</v>
      </c>
      <c r="C1159" t="s">
        <v>8488</v>
      </c>
      <c r="D1159" t="s">
        <v>8373</v>
      </c>
      <c r="E1159" s="413" t="s">
        <v>10568</v>
      </c>
    </row>
    <row r="1160" spans="1:5" ht="12.75">
      <c r="A1160">
        <v>1327</v>
      </c>
      <c r="B1160" t="s">
        <v>10569</v>
      </c>
      <c r="C1160" t="s">
        <v>8488</v>
      </c>
      <c r="D1160" t="s">
        <v>8373</v>
      </c>
      <c r="E1160" s="413" t="s">
        <v>10570</v>
      </c>
    </row>
    <row r="1161" spans="1:5" ht="12.75">
      <c r="A1161">
        <v>1328</v>
      </c>
      <c r="B1161" t="s">
        <v>10571</v>
      </c>
      <c r="C1161" t="s">
        <v>8488</v>
      </c>
      <c r="D1161" t="s">
        <v>8373</v>
      </c>
      <c r="E1161" s="413" t="s">
        <v>10572</v>
      </c>
    </row>
    <row r="1162" spans="1:5" ht="12.75">
      <c r="A1162">
        <v>1321</v>
      </c>
      <c r="B1162" t="s">
        <v>10573</v>
      </c>
      <c r="C1162" t="s">
        <v>8488</v>
      </c>
      <c r="D1162" t="s">
        <v>8373</v>
      </c>
      <c r="E1162" s="413" t="s">
        <v>10574</v>
      </c>
    </row>
    <row r="1163" spans="1:5" ht="12.75">
      <c r="A1163">
        <v>1318</v>
      </c>
      <c r="B1163" t="s">
        <v>10575</v>
      </c>
      <c r="C1163" t="s">
        <v>8488</v>
      </c>
      <c r="D1163" t="s">
        <v>8373</v>
      </c>
      <c r="E1163" s="413" t="s">
        <v>8392</v>
      </c>
    </row>
    <row r="1164" spans="1:5" ht="12.75">
      <c r="A1164">
        <v>1322</v>
      </c>
      <c r="B1164" t="s">
        <v>10576</v>
      </c>
      <c r="C1164" t="s">
        <v>8488</v>
      </c>
      <c r="D1164" t="s">
        <v>8373</v>
      </c>
      <c r="E1164" s="413" t="s">
        <v>10577</v>
      </c>
    </row>
    <row r="1165" spans="1:5" ht="12.75">
      <c r="A1165">
        <v>1323</v>
      </c>
      <c r="B1165" t="s">
        <v>10578</v>
      </c>
      <c r="C1165" t="s">
        <v>8488</v>
      </c>
      <c r="D1165" t="s">
        <v>8373</v>
      </c>
      <c r="E1165" s="413" t="s">
        <v>10577</v>
      </c>
    </row>
    <row r="1166" spans="1:5" ht="12.75">
      <c r="A1166">
        <v>1319</v>
      </c>
      <c r="B1166" t="s">
        <v>10579</v>
      </c>
      <c r="C1166" t="s">
        <v>8488</v>
      </c>
      <c r="D1166" t="s">
        <v>8373</v>
      </c>
      <c r="E1166" s="413" t="s">
        <v>10580</v>
      </c>
    </row>
    <row r="1167" spans="1:5" ht="12.75">
      <c r="A1167">
        <v>11026</v>
      </c>
      <c r="B1167" t="s">
        <v>10581</v>
      </c>
      <c r="C1167" t="s">
        <v>8488</v>
      </c>
      <c r="D1167" t="s">
        <v>8373</v>
      </c>
      <c r="E1167" s="413" t="s">
        <v>10582</v>
      </c>
    </row>
    <row r="1168" spans="1:5" ht="12.75">
      <c r="A1168">
        <v>11027</v>
      </c>
      <c r="B1168" t="s">
        <v>10583</v>
      </c>
      <c r="C1168" t="s">
        <v>8488</v>
      </c>
      <c r="D1168" t="s">
        <v>8373</v>
      </c>
      <c r="E1168" s="413" t="s">
        <v>10584</v>
      </c>
    </row>
    <row r="1169" spans="1:5" ht="12.75">
      <c r="A1169">
        <v>11046</v>
      </c>
      <c r="B1169" t="s">
        <v>10585</v>
      </c>
      <c r="C1169" t="s">
        <v>8488</v>
      </c>
      <c r="D1169" t="s">
        <v>8373</v>
      </c>
      <c r="E1169" s="413" t="s">
        <v>10586</v>
      </c>
    </row>
    <row r="1170" spans="1:5" ht="12.75">
      <c r="A1170">
        <v>11047</v>
      </c>
      <c r="B1170" t="s">
        <v>10587</v>
      </c>
      <c r="C1170" t="s">
        <v>8488</v>
      </c>
      <c r="D1170" t="s">
        <v>8373</v>
      </c>
      <c r="E1170" s="413" t="s">
        <v>10588</v>
      </c>
    </row>
    <row r="1171" spans="1:5" ht="12.75">
      <c r="A1171">
        <v>43668</v>
      </c>
      <c r="B1171" t="s">
        <v>10589</v>
      </c>
      <c r="C1171" t="s">
        <v>8488</v>
      </c>
      <c r="D1171" t="s">
        <v>8373</v>
      </c>
      <c r="E1171" s="413" t="s">
        <v>10590</v>
      </c>
    </row>
    <row r="1172" spans="1:5" ht="12.75">
      <c r="A1172">
        <v>11049</v>
      </c>
      <c r="B1172" t="s">
        <v>10591</v>
      </c>
      <c r="C1172" t="s">
        <v>8488</v>
      </c>
      <c r="D1172" t="s">
        <v>8370</v>
      </c>
      <c r="E1172" s="413" t="s">
        <v>10592</v>
      </c>
    </row>
    <row r="1173" spans="1:5" ht="12.75">
      <c r="A1173">
        <v>43106</v>
      </c>
      <c r="B1173" t="s">
        <v>10593</v>
      </c>
      <c r="C1173" t="s">
        <v>8488</v>
      </c>
      <c r="D1173" t="s">
        <v>8373</v>
      </c>
      <c r="E1173" s="413" t="s">
        <v>10594</v>
      </c>
    </row>
    <row r="1174" spans="1:5" ht="12.75">
      <c r="A1174">
        <v>11051</v>
      </c>
      <c r="B1174" t="s">
        <v>10595</v>
      </c>
      <c r="C1174" t="s">
        <v>8488</v>
      </c>
      <c r="D1174" t="s">
        <v>8373</v>
      </c>
      <c r="E1174" s="413" t="s">
        <v>10417</v>
      </c>
    </row>
    <row r="1175" spans="1:5" ht="12.75">
      <c r="A1175">
        <v>11061</v>
      </c>
      <c r="B1175" t="s">
        <v>10596</v>
      </c>
      <c r="C1175" t="s">
        <v>8488</v>
      </c>
      <c r="D1175" t="s">
        <v>8373</v>
      </c>
      <c r="E1175" s="413" t="s">
        <v>10597</v>
      </c>
    </row>
    <row r="1176" spans="1:5" ht="12.75">
      <c r="A1176">
        <v>43667</v>
      </c>
      <c r="B1176" t="s">
        <v>10598</v>
      </c>
      <c r="C1176" t="s">
        <v>8488</v>
      </c>
      <c r="D1176" t="s">
        <v>8373</v>
      </c>
      <c r="E1176" s="413" t="s">
        <v>10599</v>
      </c>
    </row>
    <row r="1177" spans="1:5" ht="12.75">
      <c r="A1177">
        <v>1333</v>
      </c>
      <c r="B1177" t="s">
        <v>10600</v>
      </c>
      <c r="C1177" t="s">
        <v>8488</v>
      </c>
      <c r="D1177" t="s">
        <v>8373</v>
      </c>
      <c r="E1177" s="413" t="s">
        <v>10601</v>
      </c>
    </row>
    <row r="1178" spans="1:5" ht="12.75">
      <c r="A1178">
        <v>1330</v>
      </c>
      <c r="B1178" t="s">
        <v>10602</v>
      </c>
      <c r="C1178" t="s">
        <v>8488</v>
      </c>
      <c r="D1178" t="s">
        <v>8373</v>
      </c>
      <c r="E1178" s="413" t="s">
        <v>10603</v>
      </c>
    </row>
    <row r="1179" spans="1:5" ht="12.75">
      <c r="A1179">
        <v>10957</v>
      </c>
      <c r="B1179" t="s">
        <v>10604</v>
      </c>
      <c r="C1179" t="s">
        <v>8488</v>
      </c>
      <c r="D1179" t="s">
        <v>8373</v>
      </c>
      <c r="E1179" s="413" t="s">
        <v>10605</v>
      </c>
    </row>
    <row r="1180" spans="1:5" ht="12.75">
      <c r="A1180">
        <v>1332</v>
      </c>
      <c r="B1180" t="s">
        <v>10606</v>
      </c>
      <c r="C1180" t="s">
        <v>8488</v>
      </c>
      <c r="D1180" t="s">
        <v>8373</v>
      </c>
      <c r="E1180" s="413" t="s">
        <v>10607</v>
      </c>
    </row>
    <row r="1181" spans="1:5" ht="12.75">
      <c r="A1181">
        <v>1334</v>
      </c>
      <c r="B1181" t="s">
        <v>10608</v>
      </c>
      <c r="C1181" t="s">
        <v>8488</v>
      </c>
      <c r="D1181" t="s">
        <v>8373</v>
      </c>
      <c r="E1181" s="413" t="s">
        <v>10609</v>
      </c>
    </row>
    <row r="1182" spans="1:5" ht="12.75">
      <c r="A1182">
        <v>1335</v>
      </c>
      <c r="B1182" t="s">
        <v>10610</v>
      </c>
      <c r="C1182" t="s">
        <v>8488</v>
      </c>
      <c r="D1182" t="s">
        <v>8373</v>
      </c>
      <c r="E1182" s="413" t="s">
        <v>10611</v>
      </c>
    </row>
    <row r="1183" spans="1:5" ht="12.75">
      <c r="A1183">
        <v>40425</v>
      </c>
      <c r="B1183" t="s">
        <v>10612</v>
      </c>
      <c r="C1183" t="s">
        <v>8488</v>
      </c>
      <c r="D1183" t="s">
        <v>8373</v>
      </c>
      <c r="E1183" s="413" t="s">
        <v>10613</v>
      </c>
    </row>
    <row r="1184" spans="1:5" ht="12.75">
      <c r="A1184">
        <v>1337</v>
      </c>
      <c r="B1184" t="s">
        <v>10614</v>
      </c>
      <c r="C1184" t="s">
        <v>8488</v>
      </c>
      <c r="D1184" t="s">
        <v>8373</v>
      </c>
      <c r="E1184" s="413" t="s">
        <v>10605</v>
      </c>
    </row>
    <row r="1185" spans="1:5" ht="12.75">
      <c r="A1185">
        <v>1338</v>
      </c>
      <c r="B1185" t="s">
        <v>10615</v>
      </c>
      <c r="C1185" t="s">
        <v>8380</v>
      </c>
      <c r="D1185" t="s">
        <v>8370</v>
      </c>
      <c r="E1185" s="413" t="s">
        <v>10616</v>
      </c>
    </row>
    <row r="1186" spans="1:5" ht="12.75">
      <c r="A1186">
        <v>1340</v>
      </c>
      <c r="B1186" t="s">
        <v>10617</v>
      </c>
      <c r="C1186" t="s">
        <v>8380</v>
      </c>
      <c r="D1186" t="s">
        <v>8373</v>
      </c>
      <c r="E1186" s="413" t="s">
        <v>10618</v>
      </c>
    </row>
    <row r="1187" spans="1:5" ht="12.75">
      <c r="A1187">
        <v>1341</v>
      </c>
      <c r="B1187" t="s">
        <v>10619</v>
      </c>
      <c r="C1187" t="s">
        <v>8380</v>
      </c>
      <c r="D1187" t="s">
        <v>8373</v>
      </c>
      <c r="E1187" s="413" t="s">
        <v>10620</v>
      </c>
    </row>
    <row r="1188" spans="1:5" ht="12.75">
      <c r="A1188">
        <v>34659</v>
      </c>
      <c r="B1188" t="s">
        <v>10621</v>
      </c>
      <c r="C1188" t="s">
        <v>8380</v>
      </c>
      <c r="D1188" t="s">
        <v>8373</v>
      </c>
      <c r="E1188" s="413" t="s">
        <v>10622</v>
      </c>
    </row>
    <row r="1189" spans="1:5" ht="12.75">
      <c r="A1189">
        <v>34514</v>
      </c>
      <c r="B1189" t="s">
        <v>10623</v>
      </c>
      <c r="C1189" t="s">
        <v>8380</v>
      </c>
      <c r="D1189" t="s">
        <v>8370</v>
      </c>
      <c r="E1189" s="413" t="s">
        <v>10624</v>
      </c>
    </row>
    <row r="1190" spans="1:5" ht="12.75">
      <c r="A1190">
        <v>34660</v>
      </c>
      <c r="B1190" t="s">
        <v>10625</v>
      </c>
      <c r="C1190" t="s">
        <v>8380</v>
      </c>
      <c r="D1190" t="s">
        <v>8373</v>
      </c>
      <c r="E1190" s="413" t="s">
        <v>10626</v>
      </c>
    </row>
    <row r="1191" spans="1:5" ht="12.75">
      <c r="A1191">
        <v>34661</v>
      </c>
      <c r="B1191" t="s">
        <v>10627</v>
      </c>
      <c r="C1191" t="s">
        <v>8380</v>
      </c>
      <c r="D1191" t="s">
        <v>8373</v>
      </c>
      <c r="E1191" s="413" t="s">
        <v>10628</v>
      </c>
    </row>
    <row r="1192" spans="1:5" ht="12.75">
      <c r="A1192">
        <v>34667</v>
      </c>
      <c r="B1192" t="s">
        <v>10629</v>
      </c>
      <c r="C1192" t="s">
        <v>8380</v>
      </c>
      <c r="D1192" t="s">
        <v>8373</v>
      </c>
      <c r="E1192" s="413" t="s">
        <v>10630</v>
      </c>
    </row>
    <row r="1193" spans="1:5" ht="12.75">
      <c r="A1193">
        <v>34668</v>
      </c>
      <c r="B1193" t="s">
        <v>10631</v>
      </c>
      <c r="C1193" t="s">
        <v>8380</v>
      </c>
      <c r="D1193" t="s">
        <v>8373</v>
      </c>
      <c r="E1193" s="413" t="s">
        <v>10632</v>
      </c>
    </row>
    <row r="1194" spans="1:5" ht="12.75">
      <c r="A1194">
        <v>34741</v>
      </c>
      <c r="B1194" t="s">
        <v>10633</v>
      </c>
      <c r="C1194" t="s">
        <v>8380</v>
      </c>
      <c r="D1194" t="s">
        <v>8373</v>
      </c>
      <c r="E1194" s="413" t="s">
        <v>10634</v>
      </c>
    </row>
    <row r="1195" spans="1:5" ht="12.75">
      <c r="A1195">
        <v>34664</v>
      </c>
      <c r="B1195" t="s">
        <v>10635</v>
      </c>
      <c r="C1195" t="s">
        <v>8380</v>
      </c>
      <c r="D1195" t="s">
        <v>8373</v>
      </c>
      <c r="E1195" s="413" t="s">
        <v>10636</v>
      </c>
    </row>
    <row r="1196" spans="1:5" ht="12.75">
      <c r="A1196">
        <v>34665</v>
      </c>
      <c r="B1196" t="s">
        <v>10637</v>
      </c>
      <c r="C1196" t="s">
        <v>8380</v>
      </c>
      <c r="D1196" t="s">
        <v>8373</v>
      </c>
      <c r="E1196" s="413" t="s">
        <v>10638</v>
      </c>
    </row>
    <row r="1197" spans="1:5" ht="12.75">
      <c r="A1197">
        <v>34666</v>
      </c>
      <c r="B1197" t="s">
        <v>10639</v>
      </c>
      <c r="C1197" t="s">
        <v>8380</v>
      </c>
      <c r="D1197" t="s">
        <v>8373</v>
      </c>
      <c r="E1197" s="413" t="s">
        <v>10640</v>
      </c>
    </row>
    <row r="1198" spans="1:5" ht="12.75">
      <c r="A1198">
        <v>34669</v>
      </c>
      <c r="B1198" t="s">
        <v>10641</v>
      </c>
      <c r="C1198" t="s">
        <v>8380</v>
      </c>
      <c r="D1198" t="s">
        <v>8373</v>
      </c>
      <c r="E1198" s="413" t="s">
        <v>10642</v>
      </c>
    </row>
    <row r="1199" spans="1:5" ht="12.75">
      <c r="A1199">
        <v>34670</v>
      </c>
      <c r="B1199" t="s">
        <v>10643</v>
      </c>
      <c r="C1199" t="s">
        <v>8380</v>
      </c>
      <c r="D1199" t="s">
        <v>8373</v>
      </c>
      <c r="E1199" s="413" t="s">
        <v>10644</v>
      </c>
    </row>
    <row r="1200" spans="1:5" ht="12.75">
      <c r="A1200">
        <v>34671</v>
      </c>
      <c r="B1200" t="s">
        <v>10645</v>
      </c>
      <c r="C1200" t="s">
        <v>8380</v>
      </c>
      <c r="D1200" t="s">
        <v>8373</v>
      </c>
      <c r="E1200" s="413" t="s">
        <v>10646</v>
      </c>
    </row>
    <row r="1201" spans="1:5" ht="12.75">
      <c r="A1201">
        <v>34672</v>
      </c>
      <c r="B1201" t="s">
        <v>10647</v>
      </c>
      <c r="C1201" t="s">
        <v>8380</v>
      </c>
      <c r="D1201" t="s">
        <v>8373</v>
      </c>
      <c r="E1201" s="413" t="s">
        <v>10648</v>
      </c>
    </row>
    <row r="1202" spans="1:5" ht="12.75">
      <c r="A1202">
        <v>34673</v>
      </c>
      <c r="B1202" t="s">
        <v>10649</v>
      </c>
      <c r="C1202" t="s">
        <v>8380</v>
      </c>
      <c r="D1202" t="s">
        <v>8373</v>
      </c>
      <c r="E1202" s="413" t="s">
        <v>10650</v>
      </c>
    </row>
    <row r="1203" spans="1:5" ht="12.75">
      <c r="A1203">
        <v>34674</v>
      </c>
      <c r="B1203" t="s">
        <v>10651</v>
      </c>
      <c r="C1203" t="s">
        <v>8380</v>
      </c>
      <c r="D1203" t="s">
        <v>8373</v>
      </c>
      <c r="E1203" s="413" t="s">
        <v>10652</v>
      </c>
    </row>
    <row r="1204" spans="1:5" ht="12.75">
      <c r="A1204">
        <v>34675</v>
      </c>
      <c r="B1204" t="s">
        <v>10653</v>
      </c>
      <c r="C1204" t="s">
        <v>8380</v>
      </c>
      <c r="D1204" t="s">
        <v>8373</v>
      </c>
      <c r="E1204" s="413" t="s">
        <v>10654</v>
      </c>
    </row>
    <row r="1205" spans="1:5" ht="12.75">
      <c r="A1205">
        <v>34676</v>
      </c>
      <c r="B1205" t="s">
        <v>10655</v>
      </c>
      <c r="C1205" t="s">
        <v>8380</v>
      </c>
      <c r="D1205" t="s">
        <v>8373</v>
      </c>
      <c r="E1205" s="413" t="s">
        <v>10656</v>
      </c>
    </row>
    <row r="1206" spans="1:5" ht="12.75">
      <c r="A1206">
        <v>34677</v>
      </c>
      <c r="B1206" t="s">
        <v>10657</v>
      </c>
      <c r="C1206" t="s">
        <v>8380</v>
      </c>
      <c r="D1206" t="s">
        <v>8373</v>
      </c>
      <c r="E1206" s="413" t="s">
        <v>10658</v>
      </c>
    </row>
    <row r="1207" spans="1:5" ht="12.75">
      <c r="A1207">
        <v>43126</v>
      </c>
      <c r="B1207" t="s">
        <v>10659</v>
      </c>
      <c r="C1207" t="s">
        <v>8380</v>
      </c>
      <c r="D1207" t="s">
        <v>8373</v>
      </c>
      <c r="E1207" s="413" t="s">
        <v>10660</v>
      </c>
    </row>
    <row r="1208" spans="1:5" ht="12.75">
      <c r="A1208">
        <v>43124</v>
      </c>
      <c r="B1208" t="s">
        <v>10661</v>
      </c>
      <c r="C1208" t="s">
        <v>8380</v>
      </c>
      <c r="D1208" t="s">
        <v>8373</v>
      </c>
      <c r="E1208" s="413" t="s">
        <v>10662</v>
      </c>
    </row>
    <row r="1209" spans="1:5" ht="12.75">
      <c r="A1209">
        <v>43125</v>
      </c>
      <c r="B1209" t="s">
        <v>10663</v>
      </c>
      <c r="C1209" t="s">
        <v>8380</v>
      </c>
      <c r="D1209" t="s">
        <v>8373</v>
      </c>
      <c r="E1209" s="413" t="s">
        <v>10664</v>
      </c>
    </row>
    <row r="1210" spans="1:5" ht="12.75">
      <c r="A1210">
        <v>40623</v>
      </c>
      <c r="B1210" t="s">
        <v>10665</v>
      </c>
      <c r="C1210" t="s">
        <v>9245</v>
      </c>
      <c r="D1210" t="s">
        <v>8373</v>
      </c>
      <c r="E1210" s="413" t="s">
        <v>10666</v>
      </c>
    </row>
    <row r="1211" spans="1:5" ht="12.75">
      <c r="A1211">
        <v>43701</v>
      </c>
      <c r="B1211" t="s">
        <v>10667</v>
      </c>
      <c r="C1211" t="s">
        <v>8488</v>
      </c>
      <c r="D1211" t="s">
        <v>8370</v>
      </c>
      <c r="E1211" s="413" t="s">
        <v>10668</v>
      </c>
    </row>
    <row r="1212" spans="1:5" ht="12.75">
      <c r="A1212">
        <v>1345</v>
      </c>
      <c r="B1212" t="s">
        <v>10669</v>
      </c>
      <c r="C1212" t="s">
        <v>8380</v>
      </c>
      <c r="D1212" t="s">
        <v>8373</v>
      </c>
      <c r="E1212" s="413" t="s">
        <v>10670</v>
      </c>
    </row>
    <row r="1213" spans="1:5" ht="12.75">
      <c r="A1213">
        <v>1346</v>
      </c>
      <c r="B1213" t="s">
        <v>10671</v>
      </c>
      <c r="C1213" t="s">
        <v>8380</v>
      </c>
      <c r="D1213" t="s">
        <v>8373</v>
      </c>
      <c r="E1213" s="413" t="s">
        <v>10672</v>
      </c>
    </row>
    <row r="1214" spans="1:5" ht="12.75">
      <c r="A1214">
        <v>1347</v>
      </c>
      <c r="B1214" t="s">
        <v>10673</v>
      </c>
      <c r="C1214" t="s">
        <v>8380</v>
      </c>
      <c r="D1214" t="s">
        <v>8373</v>
      </c>
      <c r="E1214" s="413" t="s">
        <v>10674</v>
      </c>
    </row>
    <row r="1215" spans="1:5" ht="12.75">
      <c r="A1215">
        <v>43678</v>
      </c>
      <c r="B1215" t="s">
        <v>10675</v>
      </c>
      <c r="C1215" t="s">
        <v>8380</v>
      </c>
      <c r="D1215" t="s">
        <v>8373</v>
      </c>
      <c r="E1215" s="413" t="s">
        <v>10676</v>
      </c>
    </row>
    <row r="1216" spans="1:5" ht="12.75">
      <c r="A1216">
        <v>43680</v>
      </c>
      <c r="B1216" t="s">
        <v>10677</v>
      </c>
      <c r="C1216" t="s">
        <v>8380</v>
      </c>
      <c r="D1216" t="s">
        <v>8373</v>
      </c>
      <c r="E1216" s="413" t="s">
        <v>10678</v>
      </c>
    </row>
    <row r="1217" spans="1:5" ht="12.75">
      <c r="A1217">
        <v>43679</v>
      </c>
      <c r="B1217" t="s">
        <v>10679</v>
      </c>
      <c r="C1217" t="s">
        <v>8380</v>
      </c>
      <c r="D1217" t="s">
        <v>8373</v>
      </c>
      <c r="E1217" s="413" t="s">
        <v>10680</v>
      </c>
    </row>
    <row r="1218" spans="1:5" ht="12.75">
      <c r="A1218">
        <v>1355</v>
      </c>
      <c r="B1218" t="s">
        <v>10681</v>
      </c>
      <c r="C1218" t="s">
        <v>8380</v>
      </c>
      <c r="D1218" t="s">
        <v>8373</v>
      </c>
      <c r="E1218" s="413" t="s">
        <v>10682</v>
      </c>
    </row>
    <row r="1219" spans="1:5" ht="12.75">
      <c r="A1219">
        <v>1358</v>
      </c>
      <c r="B1219" t="s">
        <v>10683</v>
      </c>
      <c r="C1219" t="s">
        <v>8380</v>
      </c>
      <c r="D1219" t="s">
        <v>8373</v>
      </c>
      <c r="E1219" s="413" t="s">
        <v>10684</v>
      </c>
    </row>
    <row r="1220" spans="1:5" ht="12.75">
      <c r="A1220">
        <v>43681</v>
      </c>
      <c r="B1220" t="s">
        <v>10685</v>
      </c>
      <c r="C1220" t="s">
        <v>8380</v>
      </c>
      <c r="D1220" t="s">
        <v>8370</v>
      </c>
      <c r="E1220" s="413" t="s">
        <v>10686</v>
      </c>
    </row>
    <row r="1221" spans="1:5" ht="12.75">
      <c r="A1221">
        <v>43677</v>
      </c>
      <c r="B1221" t="s">
        <v>10687</v>
      </c>
      <c r="C1221" t="s">
        <v>8380</v>
      </c>
      <c r="D1221" t="s">
        <v>8373</v>
      </c>
      <c r="E1221" s="413" t="s">
        <v>10688</v>
      </c>
    </row>
    <row r="1222" spans="1:5" ht="12.75">
      <c r="A1222">
        <v>43682</v>
      </c>
      <c r="B1222" t="s">
        <v>10689</v>
      </c>
      <c r="C1222" t="s">
        <v>8380</v>
      </c>
      <c r="D1222" t="s">
        <v>8373</v>
      </c>
      <c r="E1222" s="413" t="s">
        <v>10690</v>
      </c>
    </row>
    <row r="1223" spans="1:5" ht="12.75">
      <c r="A1223">
        <v>20971</v>
      </c>
      <c r="B1223" t="s">
        <v>10691</v>
      </c>
      <c r="C1223" t="s">
        <v>8369</v>
      </c>
      <c r="D1223" t="s">
        <v>8373</v>
      </c>
      <c r="E1223" s="413" t="s">
        <v>10692</v>
      </c>
    </row>
    <row r="1224" spans="1:5" ht="12.75">
      <c r="A1224">
        <v>13279</v>
      </c>
      <c r="B1224" t="s">
        <v>10693</v>
      </c>
      <c r="C1224" t="s">
        <v>8488</v>
      </c>
      <c r="D1224" t="s">
        <v>8373</v>
      </c>
      <c r="E1224" s="413" t="s">
        <v>10694</v>
      </c>
    </row>
    <row r="1225" spans="1:5" ht="12.75">
      <c r="A1225">
        <v>11977</v>
      </c>
      <c r="B1225" t="s">
        <v>10695</v>
      </c>
      <c r="C1225" t="s">
        <v>8369</v>
      </c>
      <c r="D1225" t="s">
        <v>8373</v>
      </c>
      <c r="E1225" s="413" t="s">
        <v>10696</v>
      </c>
    </row>
    <row r="1226" spans="1:5" ht="12.75">
      <c r="A1226">
        <v>11975</v>
      </c>
      <c r="B1226" t="s">
        <v>10697</v>
      </c>
      <c r="C1226" t="s">
        <v>8369</v>
      </c>
      <c r="D1226" t="s">
        <v>8373</v>
      </c>
      <c r="E1226" s="413" t="s">
        <v>10698</v>
      </c>
    </row>
    <row r="1227" spans="1:5" ht="12.75">
      <c r="A1227">
        <v>39746</v>
      </c>
      <c r="B1227" t="s">
        <v>10699</v>
      </c>
      <c r="C1227" t="s">
        <v>8369</v>
      </c>
      <c r="D1227" t="s">
        <v>8373</v>
      </c>
      <c r="E1227" s="413" t="s">
        <v>10700</v>
      </c>
    </row>
    <row r="1228" spans="1:5" ht="12.75">
      <c r="A1228">
        <v>11976</v>
      </c>
      <c r="B1228" t="s">
        <v>10701</v>
      </c>
      <c r="C1228" t="s">
        <v>8369</v>
      </c>
      <c r="D1228" t="s">
        <v>8373</v>
      </c>
      <c r="E1228" s="413" t="s">
        <v>10702</v>
      </c>
    </row>
    <row r="1229" spans="1:5" ht="12.75">
      <c r="A1229">
        <v>1368</v>
      </c>
      <c r="B1229" t="s">
        <v>10703</v>
      </c>
      <c r="C1229" t="s">
        <v>8369</v>
      </c>
      <c r="D1229" t="s">
        <v>8370</v>
      </c>
      <c r="E1229" s="413" t="s">
        <v>10704</v>
      </c>
    </row>
    <row r="1230" spans="1:5" ht="12.75">
      <c r="A1230">
        <v>1367</v>
      </c>
      <c r="B1230" t="s">
        <v>10705</v>
      </c>
      <c r="C1230" t="s">
        <v>8369</v>
      </c>
      <c r="D1230" t="s">
        <v>8373</v>
      </c>
      <c r="E1230" s="413" t="s">
        <v>9473</v>
      </c>
    </row>
    <row r="1231" spans="1:5" ht="12.75">
      <c r="A1231">
        <v>41899</v>
      </c>
      <c r="B1231" t="s">
        <v>10706</v>
      </c>
      <c r="C1231" t="s">
        <v>10523</v>
      </c>
      <c r="D1231" t="s">
        <v>8370</v>
      </c>
      <c r="E1231" s="413" t="s">
        <v>10707</v>
      </c>
    </row>
    <row r="1232" spans="1:5" ht="12.75">
      <c r="A1232">
        <v>1380</v>
      </c>
      <c r="B1232" t="s">
        <v>10708</v>
      </c>
      <c r="C1232" t="s">
        <v>8488</v>
      </c>
      <c r="D1232" t="s">
        <v>8373</v>
      </c>
      <c r="E1232" s="413" t="s">
        <v>8438</v>
      </c>
    </row>
    <row r="1233" spans="1:5" ht="12.75">
      <c r="A1233">
        <v>1375</v>
      </c>
      <c r="B1233" t="s">
        <v>10709</v>
      </c>
      <c r="C1233" t="s">
        <v>8488</v>
      </c>
      <c r="D1233" t="s">
        <v>8373</v>
      </c>
      <c r="E1233" s="413" t="s">
        <v>10710</v>
      </c>
    </row>
    <row r="1234" spans="1:5" ht="12.75">
      <c r="A1234">
        <v>1379</v>
      </c>
      <c r="B1234" t="s">
        <v>10711</v>
      </c>
      <c r="C1234" t="s">
        <v>8488</v>
      </c>
      <c r="D1234" t="s">
        <v>8370</v>
      </c>
      <c r="E1234" s="413" t="s">
        <v>10712</v>
      </c>
    </row>
    <row r="1235" spans="1:5" ht="12.75">
      <c r="A1235">
        <v>13284</v>
      </c>
      <c r="B1235" t="s">
        <v>10713</v>
      </c>
      <c r="C1235" t="s">
        <v>8488</v>
      </c>
      <c r="D1235" t="s">
        <v>8373</v>
      </c>
      <c r="E1235" s="413" t="s">
        <v>10712</v>
      </c>
    </row>
    <row r="1236" spans="1:5" ht="12.75">
      <c r="A1236">
        <v>44528</v>
      </c>
      <c r="B1236" t="s">
        <v>10714</v>
      </c>
      <c r="C1236" t="s">
        <v>8488</v>
      </c>
      <c r="D1236" t="s">
        <v>8373</v>
      </c>
      <c r="E1236" s="413" t="s">
        <v>10715</v>
      </c>
    </row>
    <row r="1237" spans="1:5" ht="12.75">
      <c r="A1237">
        <v>34753</v>
      </c>
      <c r="B1237" t="s">
        <v>10716</v>
      </c>
      <c r="C1237" t="s">
        <v>8488</v>
      </c>
      <c r="D1237" t="s">
        <v>8373</v>
      </c>
      <c r="E1237" s="413" t="s">
        <v>9551</v>
      </c>
    </row>
    <row r="1238" spans="1:5" ht="12.75">
      <c r="A1238">
        <v>420</v>
      </c>
      <c r="B1238" t="s">
        <v>10717</v>
      </c>
      <c r="C1238" t="s">
        <v>8369</v>
      </c>
      <c r="D1238" t="s">
        <v>8373</v>
      </c>
      <c r="E1238" s="413" t="s">
        <v>10718</v>
      </c>
    </row>
    <row r="1239" spans="1:5" ht="12.75">
      <c r="A1239">
        <v>12327</v>
      </c>
      <c r="B1239" t="s">
        <v>10719</v>
      </c>
      <c r="C1239" t="s">
        <v>8369</v>
      </c>
      <c r="D1239" t="s">
        <v>8373</v>
      </c>
      <c r="E1239" s="413" t="s">
        <v>10720</v>
      </c>
    </row>
    <row r="1240" spans="1:5" ht="12.75">
      <c r="A1240">
        <v>36148</v>
      </c>
      <c r="B1240" t="s">
        <v>10721</v>
      </c>
      <c r="C1240" t="s">
        <v>8369</v>
      </c>
      <c r="D1240" t="s">
        <v>8373</v>
      </c>
      <c r="E1240" s="413" t="s">
        <v>9539</v>
      </c>
    </row>
    <row r="1241" spans="1:5" ht="12.75">
      <c r="A1241">
        <v>12329</v>
      </c>
      <c r="B1241" t="s">
        <v>10722</v>
      </c>
      <c r="C1241" t="s">
        <v>8488</v>
      </c>
      <c r="D1241" t="s">
        <v>8373</v>
      </c>
      <c r="E1241" s="413" t="s">
        <v>10723</v>
      </c>
    </row>
    <row r="1242" spans="1:5" ht="12.75">
      <c r="A1242">
        <v>1339</v>
      </c>
      <c r="B1242" t="s">
        <v>10724</v>
      </c>
      <c r="C1242" t="s">
        <v>8488</v>
      </c>
      <c r="D1242" t="s">
        <v>8373</v>
      </c>
      <c r="E1242" s="413" t="s">
        <v>10725</v>
      </c>
    </row>
    <row r="1243" spans="1:5" ht="12.75">
      <c r="A1243">
        <v>44396</v>
      </c>
      <c r="B1243" t="s">
        <v>10726</v>
      </c>
      <c r="C1243" t="s">
        <v>8488</v>
      </c>
      <c r="D1243" t="s">
        <v>8373</v>
      </c>
      <c r="E1243" s="413" t="s">
        <v>10727</v>
      </c>
    </row>
    <row r="1244" spans="1:5" ht="12.75">
      <c r="A1244">
        <v>44327</v>
      </c>
      <c r="B1244" t="s">
        <v>10728</v>
      </c>
      <c r="C1244" t="s">
        <v>8491</v>
      </c>
      <c r="D1244" t="s">
        <v>8373</v>
      </c>
      <c r="E1244" s="413" t="s">
        <v>10729</v>
      </c>
    </row>
    <row r="1245" spans="1:5" ht="12.75">
      <c r="A1245">
        <v>37418</v>
      </c>
      <c r="B1245" t="s">
        <v>10730</v>
      </c>
      <c r="C1245" t="s">
        <v>8369</v>
      </c>
      <c r="D1245" t="s">
        <v>8373</v>
      </c>
      <c r="E1245" s="413" t="s">
        <v>10393</v>
      </c>
    </row>
    <row r="1246" spans="1:5" ht="12.75">
      <c r="A1246">
        <v>37419</v>
      </c>
      <c r="B1246" t="s">
        <v>10731</v>
      </c>
      <c r="C1246" t="s">
        <v>8369</v>
      </c>
      <c r="D1246" t="s">
        <v>8373</v>
      </c>
      <c r="E1246" s="413" t="s">
        <v>10732</v>
      </c>
    </row>
    <row r="1247" spans="1:5" ht="12.75">
      <c r="A1247">
        <v>1427</v>
      </c>
      <c r="B1247" t="s">
        <v>10733</v>
      </c>
      <c r="C1247" t="s">
        <v>8369</v>
      </c>
      <c r="D1247" t="s">
        <v>8373</v>
      </c>
      <c r="E1247" s="413" t="s">
        <v>10734</v>
      </c>
    </row>
    <row r="1248" spans="1:5" ht="12.75">
      <c r="A1248">
        <v>1402</v>
      </c>
      <c r="B1248" t="s">
        <v>10735</v>
      </c>
      <c r="C1248" t="s">
        <v>8369</v>
      </c>
      <c r="D1248" t="s">
        <v>8373</v>
      </c>
      <c r="E1248" s="413" t="s">
        <v>10736</v>
      </c>
    </row>
    <row r="1249" spans="1:5" ht="12.75">
      <c r="A1249">
        <v>1420</v>
      </c>
      <c r="B1249" t="s">
        <v>10737</v>
      </c>
      <c r="C1249" t="s">
        <v>8369</v>
      </c>
      <c r="D1249" t="s">
        <v>8373</v>
      </c>
      <c r="E1249" s="413" t="s">
        <v>10738</v>
      </c>
    </row>
    <row r="1250" spans="1:5" ht="12.75">
      <c r="A1250">
        <v>1419</v>
      </c>
      <c r="B1250" t="s">
        <v>10739</v>
      </c>
      <c r="C1250" t="s">
        <v>8369</v>
      </c>
      <c r="D1250" t="s">
        <v>8373</v>
      </c>
      <c r="E1250" s="413" t="s">
        <v>10740</v>
      </c>
    </row>
    <row r="1251" spans="1:5" ht="12.75">
      <c r="A1251">
        <v>1414</v>
      </c>
      <c r="B1251" t="s">
        <v>10741</v>
      </c>
      <c r="C1251" t="s">
        <v>8369</v>
      </c>
      <c r="D1251" t="s">
        <v>8373</v>
      </c>
      <c r="E1251" s="413" t="s">
        <v>10078</v>
      </c>
    </row>
    <row r="1252" spans="1:5" ht="12.75">
      <c r="A1252">
        <v>1413</v>
      </c>
      <c r="B1252" t="s">
        <v>10742</v>
      </c>
      <c r="C1252" t="s">
        <v>8369</v>
      </c>
      <c r="D1252" t="s">
        <v>8373</v>
      </c>
      <c r="E1252" s="413" t="s">
        <v>10743</v>
      </c>
    </row>
    <row r="1253" spans="1:5" ht="12.75">
      <c r="A1253">
        <v>1412</v>
      </c>
      <c r="B1253" t="s">
        <v>10744</v>
      </c>
      <c r="C1253" t="s">
        <v>8369</v>
      </c>
      <c r="D1253" t="s">
        <v>8373</v>
      </c>
      <c r="E1253" s="413" t="s">
        <v>10745</v>
      </c>
    </row>
    <row r="1254" spans="1:5" ht="12.75">
      <c r="A1254">
        <v>1411</v>
      </c>
      <c r="B1254" t="s">
        <v>10746</v>
      </c>
      <c r="C1254" t="s">
        <v>8369</v>
      </c>
      <c r="D1254" t="s">
        <v>8373</v>
      </c>
      <c r="E1254" s="413" t="s">
        <v>10747</v>
      </c>
    </row>
    <row r="1255" spans="1:5" ht="12.75">
      <c r="A1255">
        <v>1406</v>
      </c>
      <c r="B1255" t="s">
        <v>10748</v>
      </c>
      <c r="C1255" t="s">
        <v>8369</v>
      </c>
      <c r="D1255" t="s">
        <v>8373</v>
      </c>
      <c r="E1255" s="413" t="s">
        <v>10749</v>
      </c>
    </row>
    <row r="1256" spans="1:5" ht="12.75">
      <c r="A1256">
        <v>1407</v>
      </c>
      <c r="B1256" t="s">
        <v>10750</v>
      </c>
      <c r="C1256" t="s">
        <v>8369</v>
      </c>
      <c r="D1256" t="s">
        <v>8373</v>
      </c>
      <c r="E1256" s="413" t="s">
        <v>10751</v>
      </c>
    </row>
    <row r="1257" spans="1:5" ht="12.75">
      <c r="A1257">
        <v>1404</v>
      </c>
      <c r="B1257" t="s">
        <v>10752</v>
      </c>
      <c r="C1257" t="s">
        <v>8369</v>
      </c>
      <c r="D1257" t="s">
        <v>8373</v>
      </c>
      <c r="E1257" s="413" t="s">
        <v>10753</v>
      </c>
    </row>
    <row r="1258" spans="1:5" ht="12.75">
      <c r="A1258">
        <v>11281</v>
      </c>
      <c r="B1258" t="s">
        <v>10754</v>
      </c>
      <c r="C1258" t="s">
        <v>8369</v>
      </c>
      <c r="D1258" t="s">
        <v>8370</v>
      </c>
      <c r="E1258" s="413" t="s">
        <v>10755</v>
      </c>
    </row>
    <row r="1259" spans="1:5" ht="12.75">
      <c r="A1259">
        <v>1442</v>
      </c>
      <c r="B1259" t="s">
        <v>10756</v>
      </c>
      <c r="C1259" t="s">
        <v>8369</v>
      </c>
      <c r="D1259" t="s">
        <v>8373</v>
      </c>
      <c r="E1259" s="413" t="s">
        <v>10757</v>
      </c>
    </row>
    <row r="1260" spans="1:5" ht="12.75">
      <c r="A1260">
        <v>13457</v>
      </c>
      <c r="B1260" t="s">
        <v>10758</v>
      </c>
      <c r="C1260" t="s">
        <v>8369</v>
      </c>
      <c r="D1260" t="s">
        <v>8373</v>
      </c>
      <c r="E1260" s="413" t="s">
        <v>10759</v>
      </c>
    </row>
    <row r="1261" spans="1:5" ht="12.75">
      <c r="A1261">
        <v>40699</v>
      </c>
      <c r="B1261" t="s">
        <v>10760</v>
      </c>
      <c r="C1261" t="s">
        <v>8369</v>
      </c>
      <c r="D1261" t="s">
        <v>8373</v>
      </c>
      <c r="E1261" s="413" t="s">
        <v>10761</v>
      </c>
    </row>
    <row r="1262" spans="1:5" ht="12.75">
      <c r="A1262">
        <v>40701</v>
      </c>
      <c r="B1262" t="s">
        <v>10762</v>
      </c>
      <c r="C1262" t="s">
        <v>8369</v>
      </c>
      <c r="D1262" t="s">
        <v>8373</v>
      </c>
      <c r="E1262" s="413" t="s">
        <v>10763</v>
      </c>
    </row>
    <row r="1263" spans="1:5" ht="12.75">
      <c r="A1263">
        <v>40700</v>
      </c>
      <c r="B1263" t="s">
        <v>10764</v>
      </c>
      <c r="C1263" t="s">
        <v>8369</v>
      </c>
      <c r="D1263" t="s">
        <v>8373</v>
      </c>
      <c r="E1263" s="413" t="s">
        <v>10765</v>
      </c>
    </row>
    <row r="1264" spans="1:5" ht="12.75">
      <c r="A1264">
        <v>13458</v>
      </c>
      <c r="B1264" t="s">
        <v>10766</v>
      </c>
      <c r="C1264" t="s">
        <v>8369</v>
      </c>
      <c r="D1264" t="s">
        <v>8373</v>
      </c>
      <c r="E1264" s="413" t="s">
        <v>10767</v>
      </c>
    </row>
    <row r="1265" spans="1:5" ht="12.75">
      <c r="A1265">
        <v>11134</v>
      </c>
      <c r="B1265" t="s">
        <v>10768</v>
      </c>
      <c r="C1265" t="s">
        <v>8380</v>
      </c>
      <c r="D1265" t="s">
        <v>8373</v>
      </c>
      <c r="E1265" s="413" t="s">
        <v>10769</v>
      </c>
    </row>
    <row r="1266" spans="1:5" ht="12.75">
      <c r="A1266">
        <v>11135</v>
      </c>
      <c r="B1266" t="s">
        <v>10770</v>
      </c>
      <c r="C1266" t="s">
        <v>8380</v>
      </c>
      <c r="D1266" t="s">
        <v>8373</v>
      </c>
      <c r="E1266" s="413" t="s">
        <v>10771</v>
      </c>
    </row>
    <row r="1267" spans="1:5" ht="12.75">
      <c r="A1267">
        <v>11136</v>
      </c>
      <c r="B1267" t="s">
        <v>10772</v>
      </c>
      <c r="C1267" t="s">
        <v>8380</v>
      </c>
      <c r="D1267" t="s">
        <v>8373</v>
      </c>
      <c r="E1267" s="413" t="s">
        <v>10773</v>
      </c>
    </row>
    <row r="1268" spans="1:5" ht="12.75">
      <c r="A1268">
        <v>34743</v>
      </c>
      <c r="B1268" t="s">
        <v>10774</v>
      </c>
      <c r="C1268" t="s">
        <v>8380</v>
      </c>
      <c r="D1268" t="s">
        <v>8373</v>
      </c>
      <c r="E1268" s="413" t="s">
        <v>10775</v>
      </c>
    </row>
    <row r="1269" spans="1:5" ht="12.75">
      <c r="A1269">
        <v>11137</v>
      </c>
      <c r="B1269" t="s">
        <v>10776</v>
      </c>
      <c r="C1269" t="s">
        <v>8380</v>
      </c>
      <c r="D1269" t="s">
        <v>8373</v>
      </c>
      <c r="E1269" s="413" t="s">
        <v>10777</v>
      </c>
    </row>
    <row r="1270" spans="1:5" ht="12.75">
      <c r="A1270">
        <v>34745</v>
      </c>
      <c r="B1270" t="s">
        <v>10778</v>
      </c>
      <c r="C1270" t="s">
        <v>8380</v>
      </c>
      <c r="D1270" t="s">
        <v>8373</v>
      </c>
      <c r="E1270" s="413" t="s">
        <v>10779</v>
      </c>
    </row>
    <row r="1271" spans="1:5" ht="12.75">
      <c r="A1271">
        <v>34746</v>
      </c>
      <c r="B1271" t="s">
        <v>10780</v>
      </c>
      <c r="C1271" t="s">
        <v>8380</v>
      </c>
      <c r="D1271" t="s">
        <v>8373</v>
      </c>
      <c r="E1271" s="413" t="s">
        <v>10781</v>
      </c>
    </row>
    <row r="1272" spans="1:5" ht="12.75">
      <c r="A1272">
        <v>1360</v>
      </c>
      <c r="B1272" t="s">
        <v>10782</v>
      </c>
      <c r="C1272" t="s">
        <v>8380</v>
      </c>
      <c r="D1272" t="s">
        <v>8373</v>
      </c>
      <c r="E1272" s="413" t="s">
        <v>10783</v>
      </c>
    </row>
    <row r="1273" spans="1:5" ht="12.75">
      <c r="A1273">
        <v>36524</v>
      </c>
      <c r="B1273" t="s">
        <v>10784</v>
      </c>
      <c r="C1273" t="s">
        <v>8369</v>
      </c>
      <c r="D1273" t="s">
        <v>8373</v>
      </c>
      <c r="E1273" s="413" t="s">
        <v>10785</v>
      </c>
    </row>
    <row r="1274" spans="1:5" ht="12.75">
      <c r="A1274">
        <v>36526</v>
      </c>
      <c r="B1274" t="s">
        <v>10786</v>
      </c>
      <c r="C1274" t="s">
        <v>8369</v>
      </c>
      <c r="D1274" t="s">
        <v>8373</v>
      </c>
      <c r="E1274" s="413" t="s">
        <v>10787</v>
      </c>
    </row>
    <row r="1275" spans="1:5" ht="12.75">
      <c r="A1275">
        <v>36523</v>
      </c>
      <c r="B1275" t="s">
        <v>10788</v>
      </c>
      <c r="C1275" t="s">
        <v>8369</v>
      </c>
      <c r="D1275" t="s">
        <v>8373</v>
      </c>
      <c r="E1275" s="413" t="s">
        <v>10789</v>
      </c>
    </row>
    <row r="1276" spans="1:5" ht="12.75">
      <c r="A1276">
        <v>36527</v>
      </c>
      <c r="B1276" t="s">
        <v>10790</v>
      </c>
      <c r="C1276" t="s">
        <v>8369</v>
      </c>
      <c r="D1276" t="s">
        <v>8373</v>
      </c>
      <c r="E1276" s="413" t="s">
        <v>10791</v>
      </c>
    </row>
    <row r="1277" spans="1:5" ht="12.75">
      <c r="A1277">
        <v>13803</v>
      </c>
      <c r="B1277" t="s">
        <v>10792</v>
      </c>
      <c r="C1277" t="s">
        <v>8369</v>
      </c>
      <c r="D1277" t="s">
        <v>8370</v>
      </c>
      <c r="E1277" s="413" t="s">
        <v>10793</v>
      </c>
    </row>
    <row r="1278" spans="1:5" ht="12.75">
      <c r="A1278">
        <v>38642</v>
      </c>
      <c r="B1278" t="s">
        <v>10794</v>
      </c>
      <c r="C1278" t="s">
        <v>8369</v>
      </c>
      <c r="D1278" t="s">
        <v>8373</v>
      </c>
      <c r="E1278" s="413" t="s">
        <v>10795</v>
      </c>
    </row>
    <row r="1279" spans="1:5" ht="12.75">
      <c r="A1279">
        <v>36522</v>
      </c>
      <c r="B1279" t="s">
        <v>10796</v>
      </c>
      <c r="C1279" t="s">
        <v>8369</v>
      </c>
      <c r="D1279" t="s">
        <v>8373</v>
      </c>
      <c r="E1279" s="413" t="s">
        <v>10797</v>
      </c>
    </row>
    <row r="1280" spans="1:5" ht="12.75">
      <c r="A1280">
        <v>36525</v>
      </c>
      <c r="B1280" t="s">
        <v>10798</v>
      </c>
      <c r="C1280" t="s">
        <v>8369</v>
      </c>
      <c r="D1280" t="s">
        <v>8373</v>
      </c>
      <c r="E1280" s="413" t="s">
        <v>10799</v>
      </c>
    </row>
    <row r="1281" spans="1:5" ht="12.75">
      <c r="A1281">
        <v>34348</v>
      </c>
      <c r="B1281" t="s">
        <v>10800</v>
      </c>
      <c r="C1281" t="s">
        <v>8389</v>
      </c>
      <c r="D1281" t="s">
        <v>8373</v>
      </c>
      <c r="E1281" s="413" t="s">
        <v>10801</v>
      </c>
    </row>
    <row r="1282" spans="1:5" ht="12.75">
      <c r="A1282">
        <v>34347</v>
      </c>
      <c r="B1282" t="s">
        <v>10802</v>
      </c>
      <c r="C1282" t="s">
        <v>8389</v>
      </c>
      <c r="D1282" t="s">
        <v>8373</v>
      </c>
      <c r="E1282" s="413" t="s">
        <v>10803</v>
      </c>
    </row>
    <row r="1283" spans="1:5" ht="12.75">
      <c r="A1283">
        <v>11146</v>
      </c>
      <c r="B1283" t="s">
        <v>10804</v>
      </c>
      <c r="C1283" t="s">
        <v>8708</v>
      </c>
      <c r="D1283" t="s">
        <v>8373</v>
      </c>
      <c r="E1283" s="413" t="s">
        <v>10805</v>
      </c>
    </row>
    <row r="1284" spans="1:5" ht="12.75">
      <c r="A1284">
        <v>11147</v>
      </c>
      <c r="B1284" t="s">
        <v>10806</v>
      </c>
      <c r="C1284" t="s">
        <v>8708</v>
      </c>
      <c r="D1284" t="s">
        <v>8373</v>
      </c>
      <c r="E1284" s="413" t="s">
        <v>10807</v>
      </c>
    </row>
    <row r="1285" spans="1:5" ht="12.75">
      <c r="A1285">
        <v>34872</v>
      </c>
      <c r="B1285" t="s">
        <v>10808</v>
      </c>
      <c r="C1285" t="s">
        <v>8708</v>
      </c>
      <c r="D1285" t="s">
        <v>8373</v>
      </c>
      <c r="E1285" s="413" t="s">
        <v>10809</v>
      </c>
    </row>
    <row r="1286" spans="1:5" ht="12.75">
      <c r="A1286">
        <v>34491</v>
      </c>
      <c r="B1286" t="s">
        <v>10810</v>
      </c>
      <c r="C1286" t="s">
        <v>8708</v>
      </c>
      <c r="D1286" t="s">
        <v>8373</v>
      </c>
      <c r="E1286" s="413" t="s">
        <v>10811</v>
      </c>
    </row>
    <row r="1287" spans="1:5" ht="12.75">
      <c r="A1287">
        <v>34770</v>
      </c>
      <c r="B1287" t="s">
        <v>10812</v>
      </c>
      <c r="C1287" t="s">
        <v>10523</v>
      </c>
      <c r="D1287" t="s">
        <v>8373</v>
      </c>
      <c r="E1287" s="413" t="s">
        <v>10813</v>
      </c>
    </row>
    <row r="1288" spans="1:5" ht="12.75">
      <c r="A1288">
        <v>1518</v>
      </c>
      <c r="B1288" t="s">
        <v>10814</v>
      </c>
      <c r="C1288" t="s">
        <v>10523</v>
      </c>
      <c r="D1288" t="s">
        <v>8370</v>
      </c>
      <c r="E1288" s="413" t="s">
        <v>10815</v>
      </c>
    </row>
    <row r="1289" spans="1:5" ht="12.75">
      <c r="A1289">
        <v>41965</v>
      </c>
      <c r="B1289" t="s">
        <v>10816</v>
      </c>
      <c r="C1289" t="s">
        <v>10523</v>
      </c>
      <c r="D1289" t="s">
        <v>8373</v>
      </c>
      <c r="E1289" s="413" t="s">
        <v>10817</v>
      </c>
    </row>
    <row r="1290" spans="1:5" ht="12.75">
      <c r="A1290">
        <v>34492</v>
      </c>
      <c r="B1290" t="s">
        <v>10818</v>
      </c>
      <c r="C1290" t="s">
        <v>8708</v>
      </c>
      <c r="D1290" t="s">
        <v>8370</v>
      </c>
      <c r="E1290" s="413" t="s">
        <v>10819</v>
      </c>
    </row>
    <row r="1291" spans="1:5" ht="12.75">
      <c r="A1291">
        <v>1524</v>
      </c>
      <c r="B1291" t="s">
        <v>10820</v>
      </c>
      <c r="C1291" t="s">
        <v>8708</v>
      </c>
      <c r="D1291" t="s">
        <v>8373</v>
      </c>
      <c r="E1291" s="413" t="s">
        <v>10821</v>
      </c>
    </row>
    <row r="1292" spans="1:5" ht="12.75">
      <c r="A1292">
        <v>38404</v>
      </c>
      <c r="B1292" t="s">
        <v>10822</v>
      </c>
      <c r="C1292" t="s">
        <v>8708</v>
      </c>
      <c r="D1292" t="s">
        <v>8373</v>
      </c>
      <c r="E1292" s="413" t="s">
        <v>10823</v>
      </c>
    </row>
    <row r="1293" spans="1:5" ht="12.75">
      <c r="A1293">
        <v>39849</v>
      </c>
      <c r="B1293" t="s">
        <v>10824</v>
      </c>
      <c r="C1293" t="s">
        <v>8708</v>
      </c>
      <c r="D1293" t="s">
        <v>8373</v>
      </c>
      <c r="E1293" s="413" t="s">
        <v>10825</v>
      </c>
    </row>
    <row r="1294" spans="1:5" ht="12.75">
      <c r="A1294">
        <v>38464</v>
      </c>
      <c r="B1294" t="s">
        <v>10826</v>
      </c>
      <c r="C1294" t="s">
        <v>8708</v>
      </c>
      <c r="D1294" t="s">
        <v>8373</v>
      </c>
      <c r="E1294" s="413" t="s">
        <v>10827</v>
      </c>
    </row>
    <row r="1295" spans="1:5" ht="12.75">
      <c r="A1295">
        <v>34493</v>
      </c>
      <c r="B1295" t="s">
        <v>10828</v>
      </c>
      <c r="C1295" t="s">
        <v>8708</v>
      </c>
      <c r="D1295" t="s">
        <v>8373</v>
      </c>
      <c r="E1295" s="413" t="s">
        <v>10829</v>
      </c>
    </row>
    <row r="1296" spans="1:5" ht="12.75">
      <c r="A1296">
        <v>1527</v>
      </c>
      <c r="B1296" t="s">
        <v>10830</v>
      </c>
      <c r="C1296" t="s">
        <v>8708</v>
      </c>
      <c r="D1296" t="s">
        <v>8373</v>
      </c>
      <c r="E1296" s="413" t="s">
        <v>10831</v>
      </c>
    </row>
    <row r="1297" spans="1:5" ht="12.75">
      <c r="A1297">
        <v>38405</v>
      </c>
      <c r="B1297" t="s">
        <v>10832</v>
      </c>
      <c r="C1297" t="s">
        <v>8708</v>
      </c>
      <c r="D1297" t="s">
        <v>8373</v>
      </c>
      <c r="E1297" s="413" t="s">
        <v>10833</v>
      </c>
    </row>
    <row r="1298" spans="1:5" ht="12.75">
      <c r="A1298">
        <v>38408</v>
      </c>
      <c r="B1298" t="s">
        <v>10834</v>
      </c>
      <c r="C1298" t="s">
        <v>8708</v>
      </c>
      <c r="D1298" t="s">
        <v>8373</v>
      </c>
      <c r="E1298" s="413" t="s">
        <v>10835</v>
      </c>
    </row>
    <row r="1299" spans="1:5" ht="12.75">
      <c r="A1299">
        <v>34494</v>
      </c>
      <c r="B1299" t="s">
        <v>10836</v>
      </c>
      <c r="C1299" t="s">
        <v>8708</v>
      </c>
      <c r="D1299" t="s">
        <v>8373</v>
      </c>
      <c r="E1299" s="413" t="s">
        <v>10837</v>
      </c>
    </row>
    <row r="1300" spans="1:5" ht="12.75">
      <c r="A1300">
        <v>1525</v>
      </c>
      <c r="B1300" t="s">
        <v>10838</v>
      </c>
      <c r="C1300" t="s">
        <v>8708</v>
      </c>
      <c r="D1300" t="s">
        <v>8373</v>
      </c>
      <c r="E1300" s="413" t="s">
        <v>10839</v>
      </c>
    </row>
    <row r="1301" spans="1:5" ht="12.75">
      <c r="A1301">
        <v>38406</v>
      </c>
      <c r="B1301" t="s">
        <v>10840</v>
      </c>
      <c r="C1301" t="s">
        <v>8708</v>
      </c>
      <c r="D1301" t="s">
        <v>8373</v>
      </c>
      <c r="E1301" s="413" t="s">
        <v>10841</v>
      </c>
    </row>
    <row r="1302" spans="1:5" ht="12.75">
      <c r="A1302">
        <v>38409</v>
      </c>
      <c r="B1302" t="s">
        <v>10842</v>
      </c>
      <c r="C1302" t="s">
        <v>8708</v>
      </c>
      <c r="D1302" t="s">
        <v>8373</v>
      </c>
      <c r="E1302" s="413" t="s">
        <v>10843</v>
      </c>
    </row>
    <row r="1303" spans="1:5" ht="12.75">
      <c r="A1303">
        <v>43360</v>
      </c>
      <c r="B1303" t="s">
        <v>10844</v>
      </c>
      <c r="C1303" t="s">
        <v>8708</v>
      </c>
      <c r="D1303" t="s">
        <v>8373</v>
      </c>
      <c r="E1303" s="413" t="s">
        <v>10845</v>
      </c>
    </row>
    <row r="1304" spans="1:5" ht="12.75">
      <c r="A1304">
        <v>34495</v>
      </c>
      <c r="B1304" t="s">
        <v>10846</v>
      </c>
      <c r="C1304" t="s">
        <v>8708</v>
      </c>
      <c r="D1304" t="s">
        <v>8373</v>
      </c>
      <c r="E1304" s="413" t="s">
        <v>10847</v>
      </c>
    </row>
    <row r="1305" spans="1:5" ht="12.75">
      <c r="A1305">
        <v>11145</v>
      </c>
      <c r="B1305" t="s">
        <v>10848</v>
      </c>
      <c r="C1305" t="s">
        <v>8708</v>
      </c>
      <c r="D1305" t="s">
        <v>8373</v>
      </c>
      <c r="E1305" s="413" t="s">
        <v>10809</v>
      </c>
    </row>
    <row r="1306" spans="1:5" ht="12.75">
      <c r="A1306">
        <v>34496</v>
      </c>
      <c r="B1306" t="s">
        <v>10849</v>
      </c>
      <c r="C1306" t="s">
        <v>8708</v>
      </c>
      <c r="D1306" t="s">
        <v>8373</v>
      </c>
      <c r="E1306" s="413" t="s">
        <v>10850</v>
      </c>
    </row>
    <row r="1307" spans="1:5" ht="12.75">
      <c r="A1307">
        <v>34479</v>
      </c>
      <c r="B1307" t="s">
        <v>10851</v>
      </c>
      <c r="C1307" t="s">
        <v>8708</v>
      </c>
      <c r="D1307" t="s">
        <v>8373</v>
      </c>
      <c r="E1307" s="413" t="s">
        <v>10811</v>
      </c>
    </row>
    <row r="1308" spans="1:5" ht="12.75">
      <c r="A1308">
        <v>34481</v>
      </c>
      <c r="B1308" t="s">
        <v>10852</v>
      </c>
      <c r="C1308" t="s">
        <v>8708</v>
      </c>
      <c r="D1308" t="s">
        <v>8373</v>
      </c>
      <c r="E1308" s="413" t="s">
        <v>10853</v>
      </c>
    </row>
    <row r="1309" spans="1:5" ht="12.75">
      <c r="A1309">
        <v>34483</v>
      </c>
      <c r="B1309" t="s">
        <v>10854</v>
      </c>
      <c r="C1309" t="s">
        <v>8708</v>
      </c>
      <c r="D1309" t="s">
        <v>8373</v>
      </c>
      <c r="E1309" s="413" t="s">
        <v>10855</v>
      </c>
    </row>
    <row r="1310" spans="1:5" ht="12.75">
      <c r="A1310">
        <v>34485</v>
      </c>
      <c r="B1310" t="s">
        <v>10856</v>
      </c>
      <c r="C1310" t="s">
        <v>8708</v>
      </c>
      <c r="D1310" t="s">
        <v>8373</v>
      </c>
      <c r="E1310" s="413" t="s">
        <v>10857</v>
      </c>
    </row>
    <row r="1311" spans="1:5" ht="12.75">
      <c r="A1311">
        <v>14041</v>
      </c>
      <c r="B1311" t="s">
        <v>10858</v>
      </c>
      <c r="C1311" t="s">
        <v>8708</v>
      </c>
      <c r="D1311" t="s">
        <v>8373</v>
      </c>
      <c r="E1311" s="413" t="s">
        <v>10859</v>
      </c>
    </row>
    <row r="1312" spans="1:5" ht="12.75">
      <c r="A1312">
        <v>1523</v>
      </c>
      <c r="B1312" t="s">
        <v>10860</v>
      </c>
      <c r="C1312" t="s">
        <v>8708</v>
      </c>
      <c r="D1312" t="s">
        <v>8373</v>
      </c>
      <c r="E1312" s="413" t="s">
        <v>10861</v>
      </c>
    </row>
    <row r="1313" spans="1:5" ht="12.75">
      <c r="A1313">
        <v>14052</v>
      </c>
      <c r="B1313" t="s">
        <v>10862</v>
      </c>
      <c r="C1313" t="s">
        <v>8369</v>
      </c>
      <c r="D1313" t="s">
        <v>8373</v>
      </c>
      <c r="E1313" s="413" t="s">
        <v>10863</v>
      </c>
    </row>
    <row r="1314" spans="1:5" ht="12.75">
      <c r="A1314">
        <v>14054</v>
      </c>
      <c r="B1314" t="s">
        <v>10864</v>
      </c>
      <c r="C1314" t="s">
        <v>8369</v>
      </c>
      <c r="D1314" t="s">
        <v>8373</v>
      </c>
      <c r="E1314" s="413" t="s">
        <v>10865</v>
      </c>
    </row>
    <row r="1315" spans="1:5" ht="12.75">
      <c r="A1315">
        <v>14053</v>
      </c>
      <c r="B1315" t="s">
        <v>10866</v>
      </c>
      <c r="C1315" t="s">
        <v>8369</v>
      </c>
      <c r="D1315" t="s">
        <v>8373</v>
      </c>
      <c r="E1315" s="413" t="s">
        <v>10867</v>
      </c>
    </row>
    <row r="1316" spans="1:5" ht="12.75">
      <c r="A1316">
        <v>2558</v>
      </c>
      <c r="B1316" t="s">
        <v>10868</v>
      </c>
      <c r="C1316" t="s">
        <v>8369</v>
      </c>
      <c r="D1316" t="s">
        <v>8373</v>
      </c>
      <c r="E1316" s="413" t="s">
        <v>8510</v>
      </c>
    </row>
    <row r="1317" spans="1:5" ht="12.75">
      <c r="A1317">
        <v>2560</v>
      </c>
      <c r="B1317" t="s">
        <v>10869</v>
      </c>
      <c r="C1317" t="s">
        <v>8369</v>
      </c>
      <c r="D1317" t="s">
        <v>8373</v>
      </c>
      <c r="E1317" s="413" t="s">
        <v>10870</v>
      </c>
    </row>
    <row r="1318" spans="1:5" ht="12.75">
      <c r="A1318">
        <v>2559</v>
      </c>
      <c r="B1318" t="s">
        <v>10871</v>
      </c>
      <c r="C1318" t="s">
        <v>8369</v>
      </c>
      <c r="D1318" t="s">
        <v>8370</v>
      </c>
      <c r="E1318" s="413" t="s">
        <v>10872</v>
      </c>
    </row>
    <row r="1319" spans="1:5" ht="12.75">
      <c r="A1319">
        <v>2592</v>
      </c>
      <c r="B1319" t="s">
        <v>10873</v>
      </c>
      <c r="C1319" t="s">
        <v>8369</v>
      </c>
      <c r="D1319" t="s">
        <v>8373</v>
      </c>
      <c r="E1319" s="413" t="s">
        <v>10874</v>
      </c>
    </row>
    <row r="1320" spans="1:5" ht="12.75">
      <c r="A1320">
        <v>2566</v>
      </c>
      <c r="B1320" t="s">
        <v>10875</v>
      </c>
      <c r="C1320" t="s">
        <v>8369</v>
      </c>
      <c r="D1320" t="s">
        <v>8373</v>
      </c>
      <c r="E1320" s="413" t="s">
        <v>10876</v>
      </c>
    </row>
    <row r="1321" spans="1:5" ht="12.75">
      <c r="A1321">
        <v>2589</v>
      </c>
      <c r="B1321" t="s">
        <v>10877</v>
      </c>
      <c r="C1321" t="s">
        <v>8369</v>
      </c>
      <c r="D1321" t="s">
        <v>8373</v>
      </c>
      <c r="E1321" s="413" t="s">
        <v>10878</v>
      </c>
    </row>
    <row r="1322" spans="1:5" ht="12.75">
      <c r="A1322">
        <v>2591</v>
      </c>
      <c r="B1322" t="s">
        <v>10879</v>
      </c>
      <c r="C1322" t="s">
        <v>8369</v>
      </c>
      <c r="D1322" t="s">
        <v>8373</v>
      </c>
      <c r="E1322" s="413" t="s">
        <v>10880</v>
      </c>
    </row>
    <row r="1323" spans="1:5" ht="12.75">
      <c r="A1323">
        <v>2590</v>
      </c>
      <c r="B1323" t="s">
        <v>10881</v>
      </c>
      <c r="C1323" t="s">
        <v>8369</v>
      </c>
      <c r="D1323" t="s">
        <v>8373</v>
      </c>
      <c r="E1323" s="413" t="s">
        <v>10882</v>
      </c>
    </row>
    <row r="1324" spans="1:5" ht="12.75">
      <c r="A1324">
        <v>2567</v>
      </c>
      <c r="B1324" t="s">
        <v>10883</v>
      </c>
      <c r="C1324" t="s">
        <v>8369</v>
      </c>
      <c r="D1324" t="s">
        <v>8373</v>
      </c>
      <c r="E1324" s="413" t="s">
        <v>10884</v>
      </c>
    </row>
    <row r="1325" spans="1:5" ht="12.75">
      <c r="A1325">
        <v>2565</v>
      </c>
      <c r="B1325" t="s">
        <v>10885</v>
      </c>
      <c r="C1325" t="s">
        <v>8369</v>
      </c>
      <c r="D1325" t="s">
        <v>8373</v>
      </c>
      <c r="E1325" s="413" t="s">
        <v>10886</v>
      </c>
    </row>
    <row r="1326" spans="1:5" ht="12.75">
      <c r="A1326">
        <v>2568</v>
      </c>
      <c r="B1326" t="s">
        <v>10887</v>
      </c>
      <c r="C1326" t="s">
        <v>8369</v>
      </c>
      <c r="D1326" t="s">
        <v>8373</v>
      </c>
      <c r="E1326" s="413" t="s">
        <v>10888</v>
      </c>
    </row>
    <row r="1327" spans="1:5" ht="12.75">
      <c r="A1327">
        <v>2594</v>
      </c>
      <c r="B1327" t="s">
        <v>10889</v>
      </c>
      <c r="C1327" t="s">
        <v>8369</v>
      </c>
      <c r="D1327" t="s">
        <v>8373</v>
      </c>
      <c r="E1327" s="413" t="s">
        <v>10890</v>
      </c>
    </row>
    <row r="1328" spans="1:5" ht="12.75">
      <c r="A1328">
        <v>2587</v>
      </c>
      <c r="B1328" t="s">
        <v>10891</v>
      </c>
      <c r="C1328" t="s">
        <v>8369</v>
      </c>
      <c r="D1328" t="s">
        <v>8373</v>
      </c>
      <c r="E1328" s="413" t="s">
        <v>9794</v>
      </c>
    </row>
    <row r="1329" spans="1:5" ht="12.75">
      <c r="A1329">
        <v>2588</v>
      </c>
      <c r="B1329" t="s">
        <v>10892</v>
      </c>
      <c r="C1329" t="s">
        <v>8369</v>
      </c>
      <c r="D1329" t="s">
        <v>8373</v>
      </c>
      <c r="E1329" s="413" t="s">
        <v>10893</v>
      </c>
    </row>
    <row r="1330" spans="1:5" ht="12.75">
      <c r="A1330">
        <v>2569</v>
      </c>
      <c r="B1330" t="s">
        <v>10894</v>
      </c>
      <c r="C1330" t="s">
        <v>8369</v>
      </c>
      <c r="D1330" t="s">
        <v>8373</v>
      </c>
      <c r="E1330" s="413" t="s">
        <v>10895</v>
      </c>
    </row>
    <row r="1331" spans="1:5" ht="12.75">
      <c r="A1331">
        <v>2570</v>
      </c>
      <c r="B1331" t="s">
        <v>10896</v>
      </c>
      <c r="C1331" t="s">
        <v>8369</v>
      </c>
      <c r="D1331" t="s">
        <v>8373</v>
      </c>
      <c r="E1331" s="413" t="s">
        <v>10897</v>
      </c>
    </row>
    <row r="1332" spans="1:5" ht="12.75">
      <c r="A1332">
        <v>2571</v>
      </c>
      <c r="B1332" t="s">
        <v>10898</v>
      </c>
      <c r="C1332" t="s">
        <v>8369</v>
      </c>
      <c r="D1332" t="s">
        <v>8373</v>
      </c>
      <c r="E1332" s="413" t="s">
        <v>10899</v>
      </c>
    </row>
    <row r="1333" spans="1:5" ht="12.75">
      <c r="A1333">
        <v>2593</v>
      </c>
      <c r="B1333" t="s">
        <v>10900</v>
      </c>
      <c r="C1333" t="s">
        <v>8369</v>
      </c>
      <c r="D1333" t="s">
        <v>8373</v>
      </c>
      <c r="E1333" s="413" t="s">
        <v>10901</v>
      </c>
    </row>
    <row r="1334" spans="1:5" ht="12.75">
      <c r="A1334">
        <v>2572</v>
      </c>
      <c r="B1334" t="s">
        <v>10902</v>
      </c>
      <c r="C1334" t="s">
        <v>8369</v>
      </c>
      <c r="D1334" t="s">
        <v>8373</v>
      </c>
      <c r="E1334" s="413" t="s">
        <v>10903</v>
      </c>
    </row>
    <row r="1335" spans="1:5" ht="12.75">
      <c r="A1335">
        <v>2595</v>
      </c>
      <c r="B1335" t="s">
        <v>10904</v>
      </c>
      <c r="C1335" t="s">
        <v>8369</v>
      </c>
      <c r="D1335" t="s">
        <v>8373</v>
      </c>
      <c r="E1335" s="413" t="s">
        <v>10905</v>
      </c>
    </row>
    <row r="1336" spans="1:5" ht="12.75">
      <c r="A1336">
        <v>2576</v>
      </c>
      <c r="B1336" t="s">
        <v>10906</v>
      </c>
      <c r="C1336" t="s">
        <v>8369</v>
      </c>
      <c r="D1336" t="s">
        <v>8373</v>
      </c>
      <c r="E1336" s="413" t="s">
        <v>10907</v>
      </c>
    </row>
    <row r="1337" spans="1:5" ht="12.75">
      <c r="A1337">
        <v>2575</v>
      </c>
      <c r="B1337" t="s">
        <v>10908</v>
      </c>
      <c r="C1337" t="s">
        <v>8369</v>
      </c>
      <c r="D1337" t="s">
        <v>8373</v>
      </c>
      <c r="E1337" s="413" t="s">
        <v>10909</v>
      </c>
    </row>
    <row r="1338" spans="1:5" ht="12.75">
      <c r="A1338">
        <v>2573</v>
      </c>
      <c r="B1338" t="s">
        <v>10910</v>
      </c>
      <c r="C1338" t="s">
        <v>8369</v>
      </c>
      <c r="D1338" t="s">
        <v>8373</v>
      </c>
      <c r="E1338" s="413" t="s">
        <v>10911</v>
      </c>
    </row>
    <row r="1339" spans="1:5" ht="12.75">
      <c r="A1339">
        <v>2586</v>
      </c>
      <c r="B1339" t="s">
        <v>10912</v>
      </c>
      <c r="C1339" t="s">
        <v>8369</v>
      </c>
      <c r="D1339" t="s">
        <v>8373</v>
      </c>
      <c r="E1339" s="413" t="s">
        <v>9915</v>
      </c>
    </row>
    <row r="1340" spans="1:5" ht="12.75">
      <c r="A1340">
        <v>2577</v>
      </c>
      <c r="B1340" t="s">
        <v>10913</v>
      </c>
      <c r="C1340" t="s">
        <v>8369</v>
      </c>
      <c r="D1340" t="s">
        <v>8373</v>
      </c>
      <c r="E1340" s="413" t="s">
        <v>10914</v>
      </c>
    </row>
    <row r="1341" spans="1:5" ht="12.75">
      <c r="A1341">
        <v>2574</v>
      </c>
      <c r="B1341" t="s">
        <v>10915</v>
      </c>
      <c r="C1341" t="s">
        <v>8369</v>
      </c>
      <c r="D1341" t="s">
        <v>8373</v>
      </c>
      <c r="E1341" s="413" t="s">
        <v>10916</v>
      </c>
    </row>
    <row r="1342" spans="1:5" ht="12.75">
      <c r="A1342">
        <v>2578</v>
      </c>
      <c r="B1342" t="s">
        <v>10917</v>
      </c>
      <c r="C1342" t="s">
        <v>8369</v>
      </c>
      <c r="D1342" t="s">
        <v>8373</v>
      </c>
      <c r="E1342" s="413" t="s">
        <v>10918</v>
      </c>
    </row>
    <row r="1343" spans="1:5" ht="12.75">
      <c r="A1343">
        <v>2585</v>
      </c>
      <c r="B1343" t="s">
        <v>10919</v>
      </c>
      <c r="C1343" t="s">
        <v>8369</v>
      </c>
      <c r="D1343" t="s">
        <v>8373</v>
      </c>
      <c r="E1343" s="413" t="s">
        <v>10920</v>
      </c>
    </row>
    <row r="1344" spans="1:5" ht="12.75">
      <c r="A1344">
        <v>12008</v>
      </c>
      <c r="B1344" t="s">
        <v>10921</v>
      </c>
      <c r="C1344" t="s">
        <v>8369</v>
      </c>
      <c r="D1344" t="s">
        <v>8373</v>
      </c>
      <c r="E1344" s="413" t="s">
        <v>10922</v>
      </c>
    </row>
    <row r="1345" spans="1:5" ht="12.75">
      <c r="A1345">
        <v>2582</v>
      </c>
      <c r="B1345" t="s">
        <v>10923</v>
      </c>
      <c r="C1345" t="s">
        <v>8369</v>
      </c>
      <c r="D1345" t="s">
        <v>8373</v>
      </c>
      <c r="E1345" s="413" t="s">
        <v>10924</v>
      </c>
    </row>
    <row r="1346" spans="1:5" ht="12.75">
      <c r="A1346">
        <v>2597</v>
      </c>
      <c r="B1346" t="s">
        <v>10925</v>
      </c>
      <c r="C1346" t="s">
        <v>8369</v>
      </c>
      <c r="D1346" t="s">
        <v>8373</v>
      </c>
      <c r="E1346" s="413" t="s">
        <v>10926</v>
      </c>
    </row>
    <row r="1347" spans="1:5" ht="12.75">
      <c r="A1347">
        <v>2579</v>
      </c>
      <c r="B1347" t="s">
        <v>10927</v>
      </c>
      <c r="C1347" t="s">
        <v>8369</v>
      </c>
      <c r="D1347" t="s">
        <v>8373</v>
      </c>
      <c r="E1347" s="413" t="s">
        <v>10928</v>
      </c>
    </row>
    <row r="1348" spans="1:5" ht="12.75">
      <c r="A1348">
        <v>2581</v>
      </c>
      <c r="B1348" t="s">
        <v>10929</v>
      </c>
      <c r="C1348" t="s">
        <v>8369</v>
      </c>
      <c r="D1348" t="s">
        <v>8373</v>
      </c>
      <c r="E1348" s="413" t="s">
        <v>10930</v>
      </c>
    </row>
    <row r="1349" spans="1:5" ht="12.75">
      <c r="A1349">
        <v>2596</v>
      </c>
      <c r="B1349" t="s">
        <v>10931</v>
      </c>
      <c r="C1349" t="s">
        <v>8369</v>
      </c>
      <c r="D1349" t="s">
        <v>8373</v>
      </c>
      <c r="E1349" s="413" t="s">
        <v>10932</v>
      </c>
    </row>
    <row r="1350" spans="1:5" ht="12.75">
      <c r="A1350">
        <v>2580</v>
      </c>
      <c r="B1350" t="s">
        <v>10933</v>
      </c>
      <c r="C1350" t="s">
        <v>8369</v>
      </c>
      <c r="D1350" t="s">
        <v>8373</v>
      </c>
      <c r="E1350" s="413" t="s">
        <v>10934</v>
      </c>
    </row>
    <row r="1351" spans="1:5" ht="12.75">
      <c r="A1351">
        <v>2583</v>
      </c>
      <c r="B1351" t="s">
        <v>10935</v>
      </c>
      <c r="C1351" t="s">
        <v>8369</v>
      </c>
      <c r="D1351" t="s">
        <v>8373</v>
      </c>
      <c r="E1351" s="413" t="s">
        <v>10936</v>
      </c>
    </row>
    <row r="1352" spans="1:5" ht="12.75">
      <c r="A1352">
        <v>2584</v>
      </c>
      <c r="B1352" t="s">
        <v>10937</v>
      </c>
      <c r="C1352" t="s">
        <v>8369</v>
      </c>
      <c r="D1352" t="s">
        <v>8373</v>
      </c>
      <c r="E1352" s="413" t="s">
        <v>10938</v>
      </c>
    </row>
    <row r="1353" spans="1:5" ht="12.75">
      <c r="A1353">
        <v>12010</v>
      </c>
      <c r="B1353" t="s">
        <v>10939</v>
      </c>
      <c r="C1353" t="s">
        <v>8369</v>
      </c>
      <c r="D1353" t="s">
        <v>8373</v>
      </c>
      <c r="E1353" s="413" t="s">
        <v>9907</v>
      </c>
    </row>
    <row r="1354" spans="1:5" ht="12.75">
      <c r="A1354">
        <v>39329</v>
      </c>
      <c r="B1354" t="s">
        <v>10940</v>
      </c>
      <c r="C1354" t="s">
        <v>8369</v>
      </c>
      <c r="D1354" t="s">
        <v>8373</v>
      </c>
      <c r="E1354" s="413" t="s">
        <v>10941</v>
      </c>
    </row>
    <row r="1355" spans="1:5" ht="12.75">
      <c r="A1355">
        <v>39330</v>
      </c>
      <c r="B1355" t="s">
        <v>10942</v>
      </c>
      <c r="C1355" t="s">
        <v>8369</v>
      </c>
      <c r="D1355" t="s">
        <v>8373</v>
      </c>
      <c r="E1355" s="413" t="s">
        <v>10943</v>
      </c>
    </row>
    <row r="1356" spans="1:5" ht="12.75">
      <c r="A1356">
        <v>39332</v>
      </c>
      <c r="B1356" t="s">
        <v>10944</v>
      </c>
      <c r="C1356" t="s">
        <v>8369</v>
      </c>
      <c r="D1356" t="s">
        <v>8373</v>
      </c>
      <c r="E1356" s="413" t="s">
        <v>10945</v>
      </c>
    </row>
    <row r="1357" spans="1:5" ht="12.75">
      <c r="A1357">
        <v>39331</v>
      </c>
      <c r="B1357" t="s">
        <v>10946</v>
      </c>
      <c r="C1357" t="s">
        <v>8369</v>
      </c>
      <c r="D1357" t="s">
        <v>8373</v>
      </c>
      <c r="E1357" s="413" t="s">
        <v>10947</v>
      </c>
    </row>
    <row r="1358" spans="1:5" ht="12.75">
      <c r="A1358">
        <v>39333</v>
      </c>
      <c r="B1358" t="s">
        <v>10948</v>
      </c>
      <c r="C1358" t="s">
        <v>8369</v>
      </c>
      <c r="D1358" t="s">
        <v>8373</v>
      </c>
      <c r="E1358" s="413" t="s">
        <v>10949</v>
      </c>
    </row>
    <row r="1359" spans="1:5" ht="12.75">
      <c r="A1359">
        <v>39335</v>
      </c>
      <c r="B1359" t="s">
        <v>10950</v>
      </c>
      <c r="C1359" t="s">
        <v>8369</v>
      </c>
      <c r="D1359" t="s">
        <v>8373</v>
      </c>
      <c r="E1359" s="413" t="s">
        <v>10951</v>
      </c>
    </row>
    <row r="1360" spans="1:5" ht="12.75">
      <c r="A1360">
        <v>39334</v>
      </c>
      <c r="B1360" t="s">
        <v>10952</v>
      </c>
      <c r="C1360" t="s">
        <v>8369</v>
      </c>
      <c r="D1360" t="s">
        <v>8373</v>
      </c>
      <c r="E1360" s="413" t="s">
        <v>10580</v>
      </c>
    </row>
    <row r="1361" spans="1:5" ht="12.75">
      <c r="A1361">
        <v>12016</v>
      </c>
      <c r="B1361" t="s">
        <v>10953</v>
      </c>
      <c r="C1361" t="s">
        <v>8369</v>
      </c>
      <c r="D1361" t="s">
        <v>8373</v>
      </c>
      <c r="E1361" s="413" t="s">
        <v>10954</v>
      </c>
    </row>
    <row r="1362" spans="1:5" ht="12.75">
      <c r="A1362">
        <v>12015</v>
      </c>
      <c r="B1362" t="s">
        <v>10955</v>
      </c>
      <c r="C1362" t="s">
        <v>8369</v>
      </c>
      <c r="D1362" t="s">
        <v>8373</v>
      </c>
      <c r="E1362" s="413" t="s">
        <v>10956</v>
      </c>
    </row>
    <row r="1363" spans="1:5" ht="12.75">
      <c r="A1363">
        <v>12020</v>
      </c>
      <c r="B1363" t="s">
        <v>10957</v>
      </c>
      <c r="C1363" t="s">
        <v>8369</v>
      </c>
      <c r="D1363" t="s">
        <v>8373</v>
      </c>
      <c r="E1363" s="413" t="s">
        <v>10954</v>
      </c>
    </row>
    <row r="1364" spans="1:5" ht="12.75">
      <c r="A1364">
        <v>12019</v>
      </c>
      <c r="B1364" t="s">
        <v>10958</v>
      </c>
      <c r="C1364" t="s">
        <v>8369</v>
      </c>
      <c r="D1364" t="s">
        <v>8373</v>
      </c>
      <c r="E1364" s="413" t="s">
        <v>10956</v>
      </c>
    </row>
    <row r="1365" spans="1:5" ht="12.75">
      <c r="A1365">
        <v>39336</v>
      </c>
      <c r="B1365" t="s">
        <v>10959</v>
      </c>
      <c r="C1365" t="s">
        <v>8369</v>
      </c>
      <c r="D1365" t="s">
        <v>8373</v>
      </c>
      <c r="E1365" s="413" t="s">
        <v>10943</v>
      </c>
    </row>
    <row r="1366" spans="1:5" ht="12.75">
      <c r="A1366">
        <v>39338</v>
      </c>
      <c r="B1366" t="s">
        <v>10960</v>
      </c>
      <c r="C1366" t="s">
        <v>8369</v>
      </c>
      <c r="D1366" t="s">
        <v>8373</v>
      </c>
      <c r="E1366" s="413" t="s">
        <v>10945</v>
      </c>
    </row>
    <row r="1367" spans="1:5" ht="12.75">
      <c r="A1367">
        <v>39337</v>
      </c>
      <c r="B1367" t="s">
        <v>10961</v>
      </c>
      <c r="C1367" t="s">
        <v>8369</v>
      </c>
      <c r="D1367" t="s">
        <v>8373</v>
      </c>
      <c r="E1367" s="413" t="s">
        <v>10947</v>
      </c>
    </row>
    <row r="1368" spans="1:5" ht="12.75">
      <c r="A1368">
        <v>39341</v>
      </c>
      <c r="B1368" t="s">
        <v>10962</v>
      </c>
      <c r="C1368" t="s">
        <v>8369</v>
      </c>
      <c r="D1368" t="s">
        <v>8373</v>
      </c>
      <c r="E1368" s="413" t="s">
        <v>10963</v>
      </c>
    </row>
    <row r="1369" spans="1:5" ht="12.75">
      <c r="A1369">
        <v>39340</v>
      </c>
      <c r="B1369" t="s">
        <v>10964</v>
      </c>
      <c r="C1369" t="s">
        <v>8369</v>
      </c>
      <c r="D1369" t="s">
        <v>8373</v>
      </c>
      <c r="E1369" s="413" t="s">
        <v>9283</v>
      </c>
    </row>
    <row r="1370" spans="1:5" ht="12.75">
      <c r="A1370">
        <v>12025</v>
      </c>
      <c r="B1370" t="s">
        <v>10965</v>
      </c>
      <c r="C1370" t="s">
        <v>8369</v>
      </c>
      <c r="D1370" t="s">
        <v>8373</v>
      </c>
      <c r="E1370" s="413" t="s">
        <v>10966</v>
      </c>
    </row>
    <row r="1371" spans="1:5" ht="12.75">
      <c r="A1371">
        <v>39342</v>
      </c>
      <c r="B1371" t="s">
        <v>10967</v>
      </c>
      <c r="C1371" t="s">
        <v>8369</v>
      </c>
      <c r="D1371" t="s">
        <v>8373</v>
      </c>
      <c r="E1371" s="413" t="s">
        <v>10963</v>
      </c>
    </row>
    <row r="1372" spans="1:5" ht="12.75">
      <c r="A1372">
        <v>39343</v>
      </c>
      <c r="B1372" t="s">
        <v>10968</v>
      </c>
      <c r="C1372" t="s">
        <v>8369</v>
      </c>
      <c r="D1372" t="s">
        <v>8373</v>
      </c>
      <c r="E1372" s="413" t="s">
        <v>10710</v>
      </c>
    </row>
    <row r="1373" spans="1:5" ht="12.75">
      <c r="A1373">
        <v>39345</v>
      </c>
      <c r="B1373" t="s">
        <v>10969</v>
      </c>
      <c r="C1373" t="s">
        <v>8369</v>
      </c>
      <c r="D1373" t="s">
        <v>8373</v>
      </c>
      <c r="E1373" s="413" t="s">
        <v>10970</v>
      </c>
    </row>
    <row r="1374" spans="1:5" ht="12.75">
      <c r="A1374">
        <v>39344</v>
      </c>
      <c r="B1374" t="s">
        <v>10971</v>
      </c>
      <c r="C1374" t="s">
        <v>8369</v>
      </c>
      <c r="D1374" t="s">
        <v>8373</v>
      </c>
      <c r="E1374" s="413" t="s">
        <v>8728</v>
      </c>
    </row>
    <row r="1375" spans="1:5" ht="12.75">
      <c r="A1375">
        <v>12623</v>
      </c>
      <c r="B1375" t="s">
        <v>10972</v>
      </c>
      <c r="C1375" t="s">
        <v>8389</v>
      </c>
      <c r="D1375" t="s">
        <v>8373</v>
      </c>
      <c r="E1375" s="413" t="s">
        <v>10973</v>
      </c>
    </row>
    <row r="1376" spans="1:5" ht="12.75">
      <c r="A1376">
        <v>34498</v>
      </c>
      <c r="B1376" t="s">
        <v>10974</v>
      </c>
      <c r="C1376" t="s">
        <v>8369</v>
      </c>
      <c r="D1376" t="s">
        <v>8373</v>
      </c>
      <c r="E1376" s="413" t="s">
        <v>10975</v>
      </c>
    </row>
    <row r="1377" spans="1:5" ht="12.75">
      <c r="A1377">
        <v>13244</v>
      </c>
      <c r="B1377" t="s">
        <v>10976</v>
      </c>
      <c r="C1377" t="s">
        <v>8369</v>
      </c>
      <c r="D1377" t="s">
        <v>8370</v>
      </c>
      <c r="E1377" s="413" t="s">
        <v>10977</v>
      </c>
    </row>
    <row r="1378" spans="1:5" ht="12.75">
      <c r="A1378">
        <v>38998</v>
      </c>
      <c r="B1378" t="s">
        <v>10978</v>
      </c>
      <c r="C1378" t="s">
        <v>8369</v>
      </c>
      <c r="D1378" t="s">
        <v>8373</v>
      </c>
      <c r="E1378" s="413" t="s">
        <v>10979</v>
      </c>
    </row>
    <row r="1379" spans="1:5" ht="12.75">
      <c r="A1379">
        <v>38999</v>
      </c>
      <c r="B1379" t="s">
        <v>10980</v>
      </c>
      <c r="C1379" t="s">
        <v>8369</v>
      </c>
      <c r="D1379" t="s">
        <v>8373</v>
      </c>
      <c r="E1379" s="413" t="s">
        <v>10981</v>
      </c>
    </row>
    <row r="1380" spans="1:5" ht="12.75">
      <c r="A1380">
        <v>38996</v>
      </c>
      <c r="B1380" t="s">
        <v>10982</v>
      </c>
      <c r="C1380" t="s">
        <v>8369</v>
      </c>
      <c r="D1380" t="s">
        <v>8373</v>
      </c>
      <c r="E1380" s="413" t="s">
        <v>10983</v>
      </c>
    </row>
    <row r="1381" spans="1:5" ht="12.75">
      <c r="A1381">
        <v>38997</v>
      </c>
      <c r="B1381" t="s">
        <v>10984</v>
      </c>
      <c r="C1381" t="s">
        <v>8369</v>
      </c>
      <c r="D1381" t="s">
        <v>8373</v>
      </c>
      <c r="E1381" s="413" t="s">
        <v>10985</v>
      </c>
    </row>
    <row r="1382" spans="1:5" ht="12.75">
      <c r="A1382">
        <v>39862</v>
      </c>
      <c r="B1382" t="s">
        <v>10986</v>
      </c>
      <c r="C1382" t="s">
        <v>8369</v>
      </c>
      <c r="D1382" t="s">
        <v>8373</v>
      </c>
      <c r="E1382" s="413" t="s">
        <v>10987</v>
      </c>
    </row>
    <row r="1383" spans="1:5" ht="12.75">
      <c r="A1383">
        <v>39863</v>
      </c>
      <c r="B1383" t="s">
        <v>10988</v>
      </c>
      <c r="C1383" t="s">
        <v>8369</v>
      </c>
      <c r="D1383" t="s">
        <v>8373</v>
      </c>
      <c r="E1383" s="413" t="s">
        <v>10419</v>
      </c>
    </row>
    <row r="1384" spans="1:5" ht="12.75">
      <c r="A1384">
        <v>39864</v>
      </c>
      <c r="B1384" t="s">
        <v>10989</v>
      </c>
      <c r="C1384" t="s">
        <v>8369</v>
      </c>
      <c r="D1384" t="s">
        <v>8373</v>
      </c>
      <c r="E1384" s="413" t="s">
        <v>10990</v>
      </c>
    </row>
    <row r="1385" spans="1:5" ht="12.75">
      <c r="A1385">
        <v>39865</v>
      </c>
      <c r="B1385" t="s">
        <v>10991</v>
      </c>
      <c r="C1385" t="s">
        <v>8369</v>
      </c>
      <c r="D1385" t="s">
        <v>8373</v>
      </c>
      <c r="E1385" s="413" t="s">
        <v>8480</v>
      </c>
    </row>
    <row r="1386" spans="1:5" ht="12.75">
      <c r="A1386">
        <v>2517</v>
      </c>
      <c r="B1386" t="s">
        <v>10992</v>
      </c>
      <c r="C1386" t="s">
        <v>8369</v>
      </c>
      <c r="D1386" t="s">
        <v>8373</v>
      </c>
      <c r="E1386" s="413" t="s">
        <v>10970</v>
      </c>
    </row>
    <row r="1387" spans="1:5" ht="12.75">
      <c r="A1387">
        <v>2522</v>
      </c>
      <c r="B1387" t="s">
        <v>10993</v>
      </c>
      <c r="C1387" t="s">
        <v>8369</v>
      </c>
      <c r="D1387" t="s">
        <v>8373</v>
      </c>
      <c r="E1387" s="413" t="s">
        <v>10994</v>
      </c>
    </row>
    <row r="1388" spans="1:5" ht="12.75">
      <c r="A1388">
        <v>2548</v>
      </c>
      <c r="B1388" t="s">
        <v>10995</v>
      </c>
      <c r="C1388" t="s">
        <v>8369</v>
      </c>
      <c r="D1388" t="s">
        <v>8373</v>
      </c>
      <c r="E1388" s="413" t="s">
        <v>10996</v>
      </c>
    </row>
    <row r="1389" spans="1:5" ht="12.75">
      <c r="A1389">
        <v>2516</v>
      </c>
      <c r="B1389" t="s">
        <v>10997</v>
      </c>
      <c r="C1389" t="s">
        <v>8369</v>
      </c>
      <c r="D1389" t="s">
        <v>8373</v>
      </c>
      <c r="E1389" s="413" t="s">
        <v>10998</v>
      </c>
    </row>
    <row r="1390" spans="1:5" ht="12.75">
      <c r="A1390">
        <v>2518</v>
      </c>
      <c r="B1390" t="s">
        <v>10999</v>
      </c>
      <c r="C1390" t="s">
        <v>8369</v>
      </c>
      <c r="D1390" t="s">
        <v>8373</v>
      </c>
      <c r="E1390" s="413" t="s">
        <v>11000</v>
      </c>
    </row>
    <row r="1391" spans="1:5" ht="12.75">
      <c r="A1391">
        <v>2521</v>
      </c>
      <c r="B1391" t="s">
        <v>11001</v>
      </c>
      <c r="C1391" t="s">
        <v>8369</v>
      </c>
      <c r="D1391" t="s">
        <v>8373</v>
      </c>
      <c r="E1391" s="413" t="s">
        <v>11002</v>
      </c>
    </row>
    <row r="1392" spans="1:5" ht="12.75">
      <c r="A1392">
        <v>2515</v>
      </c>
      <c r="B1392" t="s">
        <v>11003</v>
      </c>
      <c r="C1392" t="s">
        <v>8369</v>
      </c>
      <c r="D1392" t="s">
        <v>8373</v>
      </c>
      <c r="E1392" s="413" t="s">
        <v>11004</v>
      </c>
    </row>
    <row r="1393" spans="1:5" ht="12.75">
      <c r="A1393">
        <v>2519</v>
      </c>
      <c r="B1393" t="s">
        <v>11005</v>
      </c>
      <c r="C1393" t="s">
        <v>8369</v>
      </c>
      <c r="D1393" t="s">
        <v>8373</v>
      </c>
      <c r="E1393" s="413" t="s">
        <v>11006</v>
      </c>
    </row>
    <row r="1394" spans="1:5" ht="12.75">
      <c r="A1394">
        <v>2520</v>
      </c>
      <c r="B1394" t="s">
        <v>11007</v>
      </c>
      <c r="C1394" t="s">
        <v>8369</v>
      </c>
      <c r="D1394" t="s">
        <v>8373</v>
      </c>
      <c r="E1394" s="413" t="s">
        <v>11008</v>
      </c>
    </row>
    <row r="1395" spans="1:5" ht="12.75">
      <c r="A1395">
        <v>1602</v>
      </c>
      <c r="B1395" t="s">
        <v>11009</v>
      </c>
      <c r="C1395" t="s">
        <v>8369</v>
      </c>
      <c r="D1395" t="s">
        <v>8373</v>
      </c>
      <c r="E1395" s="413" t="s">
        <v>11010</v>
      </c>
    </row>
    <row r="1396" spans="1:5" ht="12.75">
      <c r="A1396">
        <v>1601</v>
      </c>
      <c r="B1396" t="s">
        <v>11011</v>
      </c>
      <c r="C1396" t="s">
        <v>8369</v>
      </c>
      <c r="D1396" t="s">
        <v>8373</v>
      </c>
      <c r="E1396" s="413" t="s">
        <v>11012</v>
      </c>
    </row>
    <row r="1397" spans="1:5" ht="12.75">
      <c r="A1397">
        <v>1598</v>
      </c>
      <c r="B1397" t="s">
        <v>11013</v>
      </c>
      <c r="C1397" t="s">
        <v>8369</v>
      </c>
      <c r="D1397" t="s">
        <v>8373</v>
      </c>
      <c r="E1397" s="413" t="s">
        <v>10954</v>
      </c>
    </row>
    <row r="1398" spans="1:5" ht="12.75">
      <c r="A1398">
        <v>1600</v>
      </c>
      <c r="B1398" t="s">
        <v>11014</v>
      </c>
      <c r="C1398" t="s">
        <v>8369</v>
      </c>
      <c r="D1398" t="s">
        <v>8373</v>
      </c>
      <c r="E1398" s="413" t="s">
        <v>11015</v>
      </c>
    </row>
    <row r="1399" spans="1:5" ht="12.75">
      <c r="A1399">
        <v>1603</v>
      </c>
      <c r="B1399" t="s">
        <v>11016</v>
      </c>
      <c r="C1399" t="s">
        <v>8369</v>
      </c>
      <c r="D1399" t="s">
        <v>8373</v>
      </c>
      <c r="E1399" s="413" t="s">
        <v>11017</v>
      </c>
    </row>
    <row r="1400" spans="1:5" ht="12.75">
      <c r="A1400">
        <v>1599</v>
      </c>
      <c r="B1400" t="s">
        <v>11018</v>
      </c>
      <c r="C1400" t="s">
        <v>8369</v>
      </c>
      <c r="D1400" t="s">
        <v>8373</v>
      </c>
      <c r="E1400" s="413" t="s">
        <v>11019</v>
      </c>
    </row>
    <row r="1401" spans="1:5" ht="12.75">
      <c r="A1401">
        <v>1597</v>
      </c>
      <c r="B1401" t="s">
        <v>11020</v>
      </c>
      <c r="C1401" t="s">
        <v>8369</v>
      </c>
      <c r="D1401" t="s">
        <v>8373</v>
      </c>
      <c r="E1401" s="413" t="s">
        <v>11021</v>
      </c>
    </row>
    <row r="1402" spans="1:5" ht="12.75">
      <c r="A1402">
        <v>39600</v>
      </c>
      <c r="B1402" t="s">
        <v>11022</v>
      </c>
      <c r="C1402" t="s">
        <v>8369</v>
      </c>
      <c r="D1402" t="s">
        <v>8373</v>
      </c>
      <c r="E1402" s="413" t="s">
        <v>11023</v>
      </c>
    </row>
    <row r="1403" spans="1:5" ht="12.75">
      <c r="A1403">
        <v>39601</v>
      </c>
      <c r="B1403" t="s">
        <v>11024</v>
      </c>
      <c r="C1403" t="s">
        <v>8369</v>
      </c>
      <c r="D1403" t="s">
        <v>8373</v>
      </c>
      <c r="E1403" s="413" t="s">
        <v>11025</v>
      </c>
    </row>
    <row r="1404" spans="1:5" ht="12.75">
      <c r="A1404">
        <v>39602</v>
      </c>
      <c r="B1404" t="s">
        <v>11026</v>
      </c>
      <c r="C1404" t="s">
        <v>8369</v>
      </c>
      <c r="D1404" t="s">
        <v>8373</v>
      </c>
      <c r="E1404" s="413" t="s">
        <v>11027</v>
      </c>
    </row>
    <row r="1405" spans="1:5" ht="12.75">
      <c r="A1405">
        <v>39603</v>
      </c>
      <c r="B1405" t="s">
        <v>11028</v>
      </c>
      <c r="C1405" t="s">
        <v>8369</v>
      </c>
      <c r="D1405" t="s">
        <v>8373</v>
      </c>
      <c r="E1405" s="413" t="s">
        <v>8434</v>
      </c>
    </row>
    <row r="1406" spans="1:5" ht="12.75">
      <c r="A1406">
        <v>11821</v>
      </c>
      <c r="B1406" t="s">
        <v>11029</v>
      </c>
      <c r="C1406" t="s">
        <v>8369</v>
      </c>
      <c r="D1406" t="s">
        <v>8373</v>
      </c>
      <c r="E1406" s="413" t="s">
        <v>11030</v>
      </c>
    </row>
    <row r="1407" spans="1:5" ht="12.75">
      <c r="A1407">
        <v>1562</v>
      </c>
      <c r="B1407" t="s">
        <v>11031</v>
      </c>
      <c r="C1407" t="s">
        <v>8369</v>
      </c>
      <c r="D1407" t="s">
        <v>8373</v>
      </c>
      <c r="E1407" s="413" t="s">
        <v>11032</v>
      </c>
    </row>
    <row r="1408" spans="1:5" ht="12.75">
      <c r="A1408">
        <v>1563</v>
      </c>
      <c r="B1408" t="s">
        <v>11033</v>
      </c>
      <c r="C1408" t="s">
        <v>8369</v>
      </c>
      <c r="D1408" t="s">
        <v>8373</v>
      </c>
      <c r="E1408" s="413" t="s">
        <v>11034</v>
      </c>
    </row>
    <row r="1409" spans="1:5" ht="12.75">
      <c r="A1409">
        <v>11856</v>
      </c>
      <c r="B1409" t="s">
        <v>11035</v>
      </c>
      <c r="C1409" t="s">
        <v>8369</v>
      </c>
      <c r="D1409" t="s">
        <v>8370</v>
      </c>
      <c r="E1409" s="413" t="s">
        <v>11036</v>
      </c>
    </row>
    <row r="1410" spans="1:5" ht="12.75">
      <c r="A1410">
        <v>11857</v>
      </c>
      <c r="B1410" t="s">
        <v>11037</v>
      </c>
      <c r="C1410" t="s">
        <v>8369</v>
      </c>
      <c r="D1410" t="s">
        <v>8373</v>
      </c>
      <c r="E1410" s="413" t="s">
        <v>11038</v>
      </c>
    </row>
    <row r="1411" spans="1:5" ht="12.75">
      <c r="A1411">
        <v>11858</v>
      </c>
      <c r="B1411" t="s">
        <v>11039</v>
      </c>
      <c r="C1411" t="s">
        <v>8369</v>
      </c>
      <c r="D1411" t="s">
        <v>8373</v>
      </c>
      <c r="E1411" s="413" t="s">
        <v>11040</v>
      </c>
    </row>
    <row r="1412" spans="1:5" ht="12.75">
      <c r="A1412">
        <v>1539</v>
      </c>
      <c r="B1412" t="s">
        <v>11041</v>
      </c>
      <c r="C1412" t="s">
        <v>8369</v>
      </c>
      <c r="D1412" t="s">
        <v>8373</v>
      </c>
      <c r="E1412" s="413" t="s">
        <v>11042</v>
      </c>
    </row>
    <row r="1413" spans="1:5" ht="12.75">
      <c r="A1413">
        <v>11859</v>
      </c>
      <c r="B1413" t="s">
        <v>11043</v>
      </c>
      <c r="C1413" t="s">
        <v>8369</v>
      </c>
      <c r="D1413" t="s">
        <v>8373</v>
      </c>
      <c r="E1413" s="413" t="s">
        <v>9291</v>
      </c>
    </row>
    <row r="1414" spans="1:5" ht="12.75">
      <c r="A1414">
        <v>1550</v>
      </c>
      <c r="B1414" t="s">
        <v>11044</v>
      </c>
      <c r="C1414" t="s">
        <v>8369</v>
      </c>
      <c r="D1414" t="s">
        <v>8373</v>
      </c>
      <c r="E1414" s="413" t="s">
        <v>11045</v>
      </c>
    </row>
    <row r="1415" spans="1:5" ht="12.75">
      <c r="A1415">
        <v>11854</v>
      </c>
      <c r="B1415" t="s">
        <v>11046</v>
      </c>
      <c r="C1415" t="s">
        <v>8369</v>
      </c>
      <c r="D1415" t="s">
        <v>8373</v>
      </c>
      <c r="E1415" s="413" t="s">
        <v>11047</v>
      </c>
    </row>
    <row r="1416" spans="1:5" ht="12.75">
      <c r="A1416">
        <v>11862</v>
      </c>
      <c r="B1416" t="s">
        <v>11048</v>
      </c>
      <c r="C1416" t="s">
        <v>8369</v>
      </c>
      <c r="D1416" t="s">
        <v>8373</v>
      </c>
      <c r="E1416" s="413" t="s">
        <v>11049</v>
      </c>
    </row>
    <row r="1417" spans="1:5" ht="12.75">
      <c r="A1417">
        <v>11863</v>
      </c>
      <c r="B1417" t="s">
        <v>11050</v>
      </c>
      <c r="C1417" t="s">
        <v>8369</v>
      </c>
      <c r="D1417" t="s">
        <v>8373</v>
      </c>
      <c r="E1417" s="413" t="s">
        <v>11051</v>
      </c>
    </row>
    <row r="1418" spans="1:5" ht="12.75">
      <c r="A1418">
        <v>11855</v>
      </c>
      <c r="B1418" t="s">
        <v>11052</v>
      </c>
      <c r="C1418" t="s">
        <v>8369</v>
      </c>
      <c r="D1418" t="s">
        <v>8373</v>
      </c>
      <c r="E1418" s="413" t="s">
        <v>11053</v>
      </c>
    </row>
    <row r="1419" spans="1:5" ht="12.75">
      <c r="A1419">
        <v>11864</v>
      </c>
      <c r="B1419" t="s">
        <v>11054</v>
      </c>
      <c r="C1419" t="s">
        <v>8369</v>
      </c>
      <c r="D1419" t="s">
        <v>8373</v>
      </c>
      <c r="E1419" s="413" t="s">
        <v>11055</v>
      </c>
    </row>
    <row r="1420" spans="1:5" ht="12.75">
      <c r="A1420">
        <v>2527</v>
      </c>
      <c r="B1420" t="s">
        <v>11056</v>
      </c>
      <c r="C1420" t="s">
        <v>8369</v>
      </c>
      <c r="D1420" t="s">
        <v>8373</v>
      </c>
      <c r="E1420" s="413" t="s">
        <v>11042</v>
      </c>
    </row>
    <row r="1421" spans="1:5" ht="12.75">
      <c r="A1421">
        <v>2526</v>
      </c>
      <c r="B1421" t="s">
        <v>11057</v>
      </c>
      <c r="C1421" t="s">
        <v>8369</v>
      </c>
      <c r="D1421" t="s">
        <v>8373</v>
      </c>
      <c r="E1421" s="413" t="s">
        <v>9394</v>
      </c>
    </row>
    <row r="1422" spans="1:5" ht="12.75">
      <c r="A1422">
        <v>2487</v>
      </c>
      <c r="B1422" t="s">
        <v>11058</v>
      </c>
      <c r="C1422" t="s">
        <v>8369</v>
      </c>
      <c r="D1422" t="s">
        <v>8373</v>
      </c>
      <c r="E1422" s="413" t="s">
        <v>11059</v>
      </c>
    </row>
    <row r="1423" spans="1:5" ht="12.75">
      <c r="A1423">
        <v>2483</v>
      </c>
      <c r="B1423" t="s">
        <v>11060</v>
      </c>
      <c r="C1423" t="s">
        <v>8369</v>
      </c>
      <c r="D1423" t="s">
        <v>8373</v>
      </c>
      <c r="E1423" s="413" t="s">
        <v>11061</v>
      </c>
    </row>
    <row r="1424" spans="1:5" ht="12.75">
      <c r="A1424">
        <v>2528</v>
      </c>
      <c r="B1424" t="s">
        <v>11062</v>
      </c>
      <c r="C1424" t="s">
        <v>8369</v>
      </c>
      <c r="D1424" t="s">
        <v>8373</v>
      </c>
      <c r="E1424" s="413" t="s">
        <v>11063</v>
      </c>
    </row>
    <row r="1425" spans="1:5" ht="12.75">
      <c r="A1425">
        <v>2489</v>
      </c>
      <c r="B1425" t="s">
        <v>11064</v>
      </c>
      <c r="C1425" t="s">
        <v>8369</v>
      </c>
      <c r="D1425" t="s">
        <v>8373</v>
      </c>
      <c r="E1425" s="413" t="s">
        <v>8524</v>
      </c>
    </row>
    <row r="1426" spans="1:5" ht="12.75">
      <c r="A1426">
        <v>2488</v>
      </c>
      <c r="B1426" t="s">
        <v>11065</v>
      </c>
      <c r="C1426" t="s">
        <v>8369</v>
      </c>
      <c r="D1426" t="s">
        <v>8373</v>
      </c>
      <c r="E1426" s="413" t="s">
        <v>9061</v>
      </c>
    </row>
    <row r="1427" spans="1:5" ht="12.75">
      <c r="A1427">
        <v>2484</v>
      </c>
      <c r="B1427" t="s">
        <v>11066</v>
      </c>
      <c r="C1427" t="s">
        <v>8369</v>
      </c>
      <c r="D1427" t="s">
        <v>8373</v>
      </c>
      <c r="E1427" s="413" t="s">
        <v>11067</v>
      </c>
    </row>
    <row r="1428" spans="1:5" ht="12.75">
      <c r="A1428">
        <v>2485</v>
      </c>
      <c r="B1428" t="s">
        <v>11068</v>
      </c>
      <c r="C1428" t="s">
        <v>8369</v>
      </c>
      <c r="D1428" t="s">
        <v>8373</v>
      </c>
      <c r="E1428" s="413" t="s">
        <v>11069</v>
      </c>
    </row>
    <row r="1429" spans="1:5" ht="12.75">
      <c r="A1429">
        <v>38005</v>
      </c>
      <c r="B1429" t="s">
        <v>11070</v>
      </c>
      <c r="C1429" t="s">
        <v>8369</v>
      </c>
      <c r="D1429" t="s">
        <v>8373</v>
      </c>
      <c r="E1429" s="413" t="s">
        <v>11071</v>
      </c>
    </row>
    <row r="1430" spans="1:5" ht="12.75">
      <c r="A1430">
        <v>38006</v>
      </c>
      <c r="B1430" t="s">
        <v>11072</v>
      </c>
      <c r="C1430" t="s">
        <v>8369</v>
      </c>
      <c r="D1430" t="s">
        <v>8373</v>
      </c>
      <c r="E1430" s="413" t="s">
        <v>11073</v>
      </c>
    </row>
    <row r="1431" spans="1:5" ht="12.75">
      <c r="A1431">
        <v>38428</v>
      </c>
      <c r="B1431" t="s">
        <v>11074</v>
      </c>
      <c r="C1431" t="s">
        <v>8369</v>
      </c>
      <c r="D1431" t="s">
        <v>8373</v>
      </c>
      <c r="E1431" s="413" t="s">
        <v>11075</v>
      </c>
    </row>
    <row r="1432" spans="1:5" ht="12.75">
      <c r="A1432">
        <v>38007</v>
      </c>
      <c r="B1432" t="s">
        <v>11076</v>
      </c>
      <c r="C1432" t="s">
        <v>8369</v>
      </c>
      <c r="D1432" t="s">
        <v>8373</v>
      </c>
      <c r="E1432" s="413" t="s">
        <v>10747</v>
      </c>
    </row>
    <row r="1433" spans="1:5" ht="12.75">
      <c r="A1433">
        <v>38008</v>
      </c>
      <c r="B1433" t="s">
        <v>11077</v>
      </c>
      <c r="C1433" t="s">
        <v>8369</v>
      </c>
      <c r="D1433" t="s">
        <v>8373</v>
      </c>
      <c r="E1433" s="413" t="s">
        <v>11078</v>
      </c>
    </row>
    <row r="1434" spans="1:5" ht="12.75">
      <c r="A1434">
        <v>38009</v>
      </c>
      <c r="B1434" t="s">
        <v>11079</v>
      </c>
      <c r="C1434" t="s">
        <v>8369</v>
      </c>
      <c r="D1434" t="s">
        <v>8373</v>
      </c>
      <c r="E1434" s="413" t="s">
        <v>11080</v>
      </c>
    </row>
    <row r="1435" spans="1:5" ht="12.75">
      <c r="A1435">
        <v>39279</v>
      </c>
      <c r="B1435" t="s">
        <v>11081</v>
      </c>
      <c r="C1435" t="s">
        <v>8369</v>
      </c>
      <c r="D1435" t="s">
        <v>8373</v>
      </c>
      <c r="E1435" s="413" t="s">
        <v>11082</v>
      </c>
    </row>
    <row r="1436" spans="1:5" ht="12.75">
      <c r="A1436">
        <v>38845</v>
      </c>
      <c r="B1436" t="s">
        <v>11083</v>
      </c>
      <c r="C1436" t="s">
        <v>8369</v>
      </c>
      <c r="D1436" t="s">
        <v>8373</v>
      </c>
      <c r="E1436" s="413" t="s">
        <v>11084</v>
      </c>
    </row>
    <row r="1437" spans="1:5" ht="12.75">
      <c r="A1437">
        <v>39280</v>
      </c>
      <c r="B1437" t="s">
        <v>11085</v>
      </c>
      <c r="C1437" t="s">
        <v>8369</v>
      </c>
      <c r="D1437" t="s">
        <v>8373</v>
      </c>
      <c r="E1437" s="413" t="s">
        <v>11086</v>
      </c>
    </row>
    <row r="1438" spans="1:5" ht="12.75">
      <c r="A1438">
        <v>39281</v>
      </c>
      <c r="B1438" t="s">
        <v>11087</v>
      </c>
      <c r="C1438" t="s">
        <v>8369</v>
      </c>
      <c r="D1438" t="s">
        <v>8373</v>
      </c>
      <c r="E1438" s="413" t="s">
        <v>11088</v>
      </c>
    </row>
    <row r="1439" spans="1:5" ht="12.75">
      <c r="A1439">
        <v>38849</v>
      </c>
      <c r="B1439" t="s">
        <v>11089</v>
      </c>
      <c r="C1439" t="s">
        <v>8369</v>
      </c>
      <c r="D1439" t="s">
        <v>8373</v>
      </c>
      <c r="E1439" s="413" t="s">
        <v>11090</v>
      </c>
    </row>
    <row r="1440" spans="1:5" ht="12.75">
      <c r="A1440">
        <v>39282</v>
      </c>
      <c r="B1440" t="s">
        <v>11091</v>
      </c>
      <c r="C1440" t="s">
        <v>8369</v>
      </c>
      <c r="D1440" t="s">
        <v>8373</v>
      </c>
      <c r="E1440" s="413" t="s">
        <v>11092</v>
      </c>
    </row>
    <row r="1441" spans="1:5" ht="12.75">
      <c r="A1441">
        <v>38852</v>
      </c>
      <c r="B1441" t="s">
        <v>11093</v>
      </c>
      <c r="C1441" t="s">
        <v>8369</v>
      </c>
      <c r="D1441" t="s">
        <v>8373</v>
      </c>
      <c r="E1441" s="413" t="s">
        <v>11094</v>
      </c>
    </row>
    <row r="1442" spans="1:5" ht="12.75">
      <c r="A1442">
        <v>38844</v>
      </c>
      <c r="B1442" t="s">
        <v>11095</v>
      </c>
      <c r="C1442" t="s">
        <v>8369</v>
      </c>
      <c r="D1442" t="s">
        <v>8370</v>
      </c>
      <c r="E1442" s="413" t="s">
        <v>10696</v>
      </c>
    </row>
    <row r="1443" spans="1:5" ht="12.75">
      <c r="A1443">
        <v>38846</v>
      </c>
      <c r="B1443" t="s">
        <v>11096</v>
      </c>
      <c r="C1443" t="s">
        <v>8369</v>
      </c>
      <c r="D1443" t="s">
        <v>8373</v>
      </c>
      <c r="E1443" s="413" t="s">
        <v>11097</v>
      </c>
    </row>
    <row r="1444" spans="1:5" ht="12.75">
      <c r="A1444">
        <v>38847</v>
      </c>
      <c r="B1444" t="s">
        <v>11098</v>
      </c>
      <c r="C1444" t="s">
        <v>8369</v>
      </c>
      <c r="D1444" t="s">
        <v>8373</v>
      </c>
      <c r="E1444" s="413" t="s">
        <v>11099</v>
      </c>
    </row>
    <row r="1445" spans="1:5" ht="12.75">
      <c r="A1445">
        <v>38850</v>
      </c>
      <c r="B1445" t="s">
        <v>11100</v>
      </c>
      <c r="C1445" t="s">
        <v>8369</v>
      </c>
      <c r="D1445" t="s">
        <v>8373</v>
      </c>
      <c r="E1445" s="413" t="s">
        <v>11101</v>
      </c>
    </row>
    <row r="1446" spans="1:5" ht="12.75">
      <c r="A1446">
        <v>38848</v>
      </c>
      <c r="B1446" t="s">
        <v>11102</v>
      </c>
      <c r="C1446" t="s">
        <v>8369</v>
      </c>
      <c r="D1446" t="s">
        <v>8373</v>
      </c>
      <c r="E1446" s="413" t="s">
        <v>11103</v>
      </c>
    </row>
    <row r="1447" spans="1:5" ht="12.75">
      <c r="A1447">
        <v>38851</v>
      </c>
      <c r="B1447" t="s">
        <v>11104</v>
      </c>
      <c r="C1447" t="s">
        <v>8369</v>
      </c>
      <c r="D1447" t="s">
        <v>8373</v>
      </c>
      <c r="E1447" s="413" t="s">
        <v>11105</v>
      </c>
    </row>
    <row r="1448" spans="1:5" ht="12.75">
      <c r="A1448">
        <v>38860</v>
      </c>
      <c r="B1448" t="s">
        <v>11106</v>
      </c>
      <c r="C1448" t="s">
        <v>8369</v>
      </c>
      <c r="D1448" t="s">
        <v>8373</v>
      </c>
      <c r="E1448" s="413" t="s">
        <v>8506</v>
      </c>
    </row>
    <row r="1449" spans="1:5" ht="12.75">
      <c r="A1449">
        <v>38861</v>
      </c>
      <c r="B1449" t="s">
        <v>11107</v>
      </c>
      <c r="C1449" t="s">
        <v>8369</v>
      </c>
      <c r="D1449" t="s">
        <v>8373</v>
      </c>
      <c r="E1449" s="413" t="s">
        <v>11108</v>
      </c>
    </row>
    <row r="1450" spans="1:5" ht="12.75">
      <c r="A1450">
        <v>38862</v>
      </c>
      <c r="B1450" t="s">
        <v>11109</v>
      </c>
      <c r="C1450" t="s">
        <v>8369</v>
      </c>
      <c r="D1450" t="s">
        <v>8373</v>
      </c>
      <c r="E1450" s="413" t="s">
        <v>11110</v>
      </c>
    </row>
    <row r="1451" spans="1:5" ht="12.75">
      <c r="A1451">
        <v>38863</v>
      </c>
      <c r="B1451" t="s">
        <v>11111</v>
      </c>
      <c r="C1451" t="s">
        <v>8369</v>
      </c>
      <c r="D1451" t="s">
        <v>8373</v>
      </c>
      <c r="E1451" s="413" t="s">
        <v>11112</v>
      </c>
    </row>
    <row r="1452" spans="1:5" ht="12.75">
      <c r="A1452">
        <v>38865</v>
      </c>
      <c r="B1452" t="s">
        <v>11113</v>
      </c>
      <c r="C1452" t="s">
        <v>8369</v>
      </c>
      <c r="D1452" t="s">
        <v>8373</v>
      </c>
      <c r="E1452" s="413" t="s">
        <v>11114</v>
      </c>
    </row>
    <row r="1453" spans="1:5" ht="12.75">
      <c r="A1453">
        <v>38864</v>
      </c>
      <c r="B1453" t="s">
        <v>11115</v>
      </c>
      <c r="C1453" t="s">
        <v>8369</v>
      </c>
      <c r="D1453" t="s">
        <v>8373</v>
      </c>
      <c r="E1453" s="413" t="s">
        <v>11116</v>
      </c>
    </row>
    <row r="1454" spans="1:5" ht="12.75">
      <c r="A1454">
        <v>38866</v>
      </c>
      <c r="B1454" t="s">
        <v>11117</v>
      </c>
      <c r="C1454" t="s">
        <v>8369</v>
      </c>
      <c r="D1454" t="s">
        <v>8373</v>
      </c>
      <c r="E1454" s="413" t="s">
        <v>11118</v>
      </c>
    </row>
    <row r="1455" spans="1:5" ht="12.75">
      <c r="A1455">
        <v>38868</v>
      </c>
      <c r="B1455" t="s">
        <v>11119</v>
      </c>
      <c r="C1455" t="s">
        <v>8369</v>
      </c>
      <c r="D1455" t="s">
        <v>8373</v>
      </c>
      <c r="E1455" s="413" t="s">
        <v>11120</v>
      </c>
    </row>
    <row r="1456" spans="1:5" ht="12.75">
      <c r="A1456">
        <v>38853</v>
      </c>
      <c r="B1456" t="s">
        <v>11121</v>
      </c>
      <c r="C1456" t="s">
        <v>8369</v>
      </c>
      <c r="D1456" t="s">
        <v>8373</v>
      </c>
      <c r="E1456" s="413" t="s">
        <v>11122</v>
      </c>
    </row>
    <row r="1457" spans="1:5" ht="12.75">
      <c r="A1457">
        <v>38854</v>
      </c>
      <c r="B1457" t="s">
        <v>11123</v>
      </c>
      <c r="C1457" t="s">
        <v>8369</v>
      </c>
      <c r="D1457" t="s">
        <v>8373</v>
      </c>
      <c r="E1457" s="413" t="s">
        <v>11124</v>
      </c>
    </row>
    <row r="1458" spans="1:5" ht="12.75">
      <c r="A1458">
        <v>38855</v>
      </c>
      <c r="B1458" t="s">
        <v>11125</v>
      </c>
      <c r="C1458" t="s">
        <v>8369</v>
      </c>
      <c r="D1458" t="s">
        <v>8373</v>
      </c>
      <c r="E1458" s="413" t="s">
        <v>8514</v>
      </c>
    </row>
    <row r="1459" spans="1:5" ht="12.75">
      <c r="A1459">
        <v>38856</v>
      </c>
      <c r="B1459" t="s">
        <v>11126</v>
      </c>
      <c r="C1459" t="s">
        <v>8369</v>
      </c>
      <c r="D1459" t="s">
        <v>8373</v>
      </c>
      <c r="E1459" s="413" t="s">
        <v>11127</v>
      </c>
    </row>
    <row r="1460" spans="1:5" ht="12.75">
      <c r="A1460">
        <v>38857</v>
      </c>
      <c r="B1460" t="s">
        <v>11128</v>
      </c>
      <c r="C1460" t="s">
        <v>8369</v>
      </c>
      <c r="D1460" t="s">
        <v>8373</v>
      </c>
      <c r="E1460" s="413" t="s">
        <v>11129</v>
      </c>
    </row>
    <row r="1461" spans="1:5" ht="12.75">
      <c r="A1461">
        <v>38858</v>
      </c>
      <c r="B1461" t="s">
        <v>11130</v>
      </c>
      <c r="C1461" t="s">
        <v>8369</v>
      </c>
      <c r="D1461" t="s">
        <v>8373</v>
      </c>
      <c r="E1461" s="413" t="s">
        <v>11131</v>
      </c>
    </row>
    <row r="1462" spans="1:5" ht="12.75">
      <c r="A1462">
        <v>38859</v>
      </c>
      <c r="B1462" t="s">
        <v>11132</v>
      </c>
      <c r="C1462" t="s">
        <v>8369</v>
      </c>
      <c r="D1462" t="s">
        <v>8373</v>
      </c>
      <c r="E1462" s="413" t="s">
        <v>11133</v>
      </c>
    </row>
    <row r="1463" spans="1:5" ht="12.75">
      <c r="A1463">
        <v>3104</v>
      </c>
      <c r="B1463" t="s">
        <v>11134</v>
      </c>
      <c r="C1463" t="s">
        <v>11135</v>
      </c>
      <c r="D1463" t="s">
        <v>8373</v>
      </c>
      <c r="E1463" s="413" t="s">
        <v>11136</v>
      </c>
    </row>
    <row r="1464" spans="1:5" ht="12.75">
      <c r="A1464">
        <v>1607</v>
      </c>
      <c r="B1464" t="s">
        <v>11137</v>
      </c>
      <c r="C1464" t="s">
        <v>11135</v>
      </c>
      <c r="D1464" t="s">
        <v>8373</v>
      </c>
      <c r="E1464" s="413" t="s">
        <v>11138</v>
      </c>
    </row>
    <row r="1465" spans="1:5" ht="12.75">
      <c r="A1465">
        <v>38169</v>
      </c>
      <c r="B1465" t="s">
        <v>11139</v>
      </c>
      <c r="C1465" t="s">
        <v>11135</v>
      </c>
      <c r="D1465" t="s">
        <v>8373</v>
      </c>
      <c r="E1465" s="413" t="s">
        <v>11140</v>
      </c>
    </row>
    <row r="1466" spans="1:5" ht="12.75">
      <c r="A1466">
        <v>6142</v>
      </c>
      <c r="B1466" t="s">
        <v>11141</v>
      </c>
      <c r="C1466" t="s">
        <v>8369</v>
      </c>
      <c r="D1466" t="s">
        <v>8373</v>
      </c>
      <c r="E1466" s="413" t="s">
        <v>11142</v>
      </c>
    </row>
    <row r="1467" spans="1:5" ht="12.75">
      <c r="A1467">
        <v>11686</v>
      </c>
      <c r="B1467" t="s">
        <v>11143</v>
      </c>
      <c r="C1467" t="s">
        <v>8369</v>
      </c>
      <c r="D1467" t="s">
        <v>8373</v>
      </c>
      <c r="E1467" s="413" t="s">
        <v>11144</v>
      </c>
    </row>
    <row r="1468" spans="1:5" ht="12.75">
      <c r="A1468">
        <v>37598</v>
      </c>
      <c r="B1468" t="s">
        <v>11145</v>
      </c>
      <c r="C1468" t="s">
        <v>8369</v>
      </c>
      <c r="D1468" t="s">
        <v>8373</v>
      </c>
      <c r="E1468" s="413" t="s">
        <v>11146</v>
      </c>
    </row>
    <row r="1469" spans="1:5" ht="12.75">
      <c r="A1469">
        <v>25398</v>
      </c>
      <c r="B1469" t="s">
        <v>11147</v>
      </c>
      <c r="C1469" t="s">
        <v>8369</v>
      </c>
      <c r="D1469" t="s">
        <v>8373</v>
      </c>
      <c r="E1469" s="413" t="s">
        <v>11148</v>
      </c>
    </row>
    <row r="1470" spans="1:5" ht="12.75">
      <c r="A1470">
        <v>25399</v>
      </c>
      <c r="B1470" t="s">
        <v>11149</v>
      </c>
      <c r="C1470" t="s">
        <v>8369</v>
      </c>
      <c r="D1470" t="s">
        <v>8373</v>
      </c>
      <c r="E1470" s="413" t="s">
        <v>11150</v>
      </c>
    </row>
    <row r="1471" spans="1:5" ht="12.75">
      <c r="A1471">
        <v>43440</v>
      </c>
      <c r="B1471" t="s">
        <v>11151</v>
      </c>
      <c r="C1471" t="s">
        <v>8369</v>
      </c>
      <c r="D1471" t="s">
        <v>8373</v>
      </c>
      <c r="E1471" s="413" t="s">
        <v>11152</v>
      </c>
    </row>
    <row r="1472" spans="1:5" ht="12.75">
      <c r="A1472">
        <v>10667</v>
      </c>
      <c r="B1472" t="s">
        <v>11153</v>
      </c>
      <c r="C1472" t="s">
        <v>8369</v>
      </c>
      <c r="D1472" t="s">
        <v>8370</v>
      </c>
      <c r="E1472" s="413" t="s">
        <v>11154</v>
      </c>
    </row>
    <row r="1473" spans="1:5" ht="12.75">
      <c r="A1473">
        <v>1613</v>
      </c>
      <c r="B1473" t="s">
        <v>11155</v>
      </c>
      <c r="C1473" t="s">
        <v>8369</v>
      </c>
      <c r="D1473" t="s">
        <v>8373</v>
      </c>
      <c r="E1473" s="413" t="s">
        <v>11156</v>
      </c>
    </row>
    <row r="1474" spans="1:5" ht="12.75">
      <c r="A1474">
        <v>1626</v>
      </c>
      <c r="B1474" t="s">
        <v>11157</v>
      </c>
      <c r="C1474" t="s">
        <v>8369</v>
      </c>
      <c r="D1474" t="s">
        <v>8373</v>
      </c>
      <c r="E1474" s="413" t="s">
        <v>11158</v>
      </c>
    </row>
    <row r="1475" spans="1:5" ht="12.75">
      <c r="A1475">
        <v>1625</v>
      </c>
      <c r="B1475" t="s">
        <v>11159</v>
      </c>
      <c r="C1475" t="s">
        <v>8369</v>
      </c>
      <c r="D1475" t="s">
        <v>8373</v>
      </c>
      <c r="E1475" s="413" t="s">
        <v>11160</v>
      </c>
    </row>
    <row r="1476" spans="1:5" ht="12.75">
      <c r="A1476">
        <v>1622</v>
      </c>
      <c r="B1476" t="s">
        <v>11161</v>
      </c>
      <c r="C1476" t="s">
        <v>8369</v>
      </c>
      <c r="D1476" t="s">
        <v>8373</v>
      </c>
      <c r="E1476" s="413" t="s">
        <v>11162</v>
      </c>
    </row>
    <row r="1477" spans="1:5" ht="12.75">
      <c r="A1477">
        <v>1620</v>
      </c>
      <c r="B1477" t="s">
        <v>11163</v>
      </c>
      <c r="C1477" t="s">
        <v>8369</v>
      </c>
      <c r="D1477" t="s">
        <v>8373</v>
      </c>
      <c r="E1477" s="413" t="s">
        <v>10199</v>
      </c>
    </row>
    <row r="1478" spans="1:5" ht="12.75">
      <c r="A1478">
        <v>1629</v>
      </c>
      <c r="B1478" t="s">
        <v>11164</v>
      </c>
      <c r="C1478" t="s">
        <v>8369</v>
      </c>
      <c r="D1478" t="s">
        <v>8373</v>
      </c>
      <c r="E1478" s="413" t="s">
        <v>11165</v>
      </c>
    </row>
    <row r="1479" spans="1:5" ht="12.75">
      <c r="A1479">
        <v>1627</v>
      </c>
      <c r="B1479" t="s">
        <v>11166</v>
      </c>
      <c r="C1479" t="s">
        <v>8369</v>
      </c>
      <c r="D1479" t="s">
        <v>8373</v>
      </c>
      <c r="E1479" s="413" t="s">
        <v>11167</v>
      </c>
    </row>
    <row r="1480" spans="1:5" ht="12.75">
      <c r="A1480">
        <v>1623</v>
      </c>
      <c r="B1480" t="s">
        <v>11168</v>
      </c>
      <c r="C1480" t="s">
        <v>8369</v>
      </c>
      <c r="D1480" t="s">
        <v>8373</v>
      </c>
      <c r="E1480" s="413" t="s">
        <v>11169</v>
      </c>
    </row>
    <row r="1481" spans="1:5" ht="12.75">
      <c r="A1481">
        <v>1619</v>
      </c>
      <c r="B1481" t="s">
        <v>11170</v>
      </c>
      <c r="C1481" t="s">
        <v>8369</v>
      </c>
      <c r="D1481" t="s">
        <v>8373</v>
      </c>
      <c r="E1481" s="413" t="s">
        <v>11171</v>
      </c>
    </row>
    <row r="1482" spans="1:5" ht="12.75">
      <c r="A1482">
        <v>1630</v>
      </c>
      <c r="B1482" t="s">
        <v>11172</v>
      </c>
      <c r="C1482" t="s">
        <v>8369</v>
      </c>
      <c r="D1482" t="s">
        <v>8373</v>
      </c>
      <c r="E1482" s="413" t="s">
        <v>11173</v>
      </c>
    </row>
    <row r="1483" spans="1:5" ht="12.75">
      <c r="A1483">
        <v>1616</v>
      </c>
      <c r="B1483" t="s">
        <v>11174</v>
      </c>
      <c r="C1483" t="s">
        <v>8369</v>
      </c>
      <c r="D1483" t="s">
        <v>8373</v>
      </c>
      <c r="E1483" s="413" t="s">
        <v>11175</v>
      </c>
    </row>
    <row r="1484" spans="1:5" ht="12.75">
      <c r="A1484">
        <v>1614</v>
      </c>
      <c r="B1484" t="s">
        <v>11176</v>
      </c>
      <c r="C1484" t="s">
        <v>8369</v>
      </c>
      <c r="D1484" t="s">
        <v>8373</v>
      </c>
      <c r="E1484" s="413" t="s">
        <v>11177</v>
      </c>
    </row>
    <row r="1485" spans="1:5" ht="12.75">
      <c r="A1485">
        <v>1617</v>
      </c>
      <c r="B1485" t="s">
        <v>11178</v>
      </c>
      <c r="C1485" t="s">
        <v>8369</v>
      </c>
      <c r="D1485" t="s">
        <v>8373</v>
      </c>
      <c r="E1485" s="413" t="s">
        <v>11179</v>
      </c>
    </row>
    <row r="1486" spans="1:5" ht="12.75">
      <c r="A1486">
        <v>1621</v>
      </c>
      <c r="B1486" t="s">
        <v>11180</v>
      </c>
      <c r="C1486" t="s">
        <v>8369</v>
      </c>
      <c r="D1486" t="s">
        <v>8373</v>
      </c>
      <c r="E1486" s="413" t="s">
        <v>11181</v>
      </c>
    </row>
    <row r="1487" spans="1:5" ht="12.75">
      <c r="A1487">
        <v>1624</v>
      </c>
      <c r="B1487" t="s">
        <v>11182</v>
      </c>
      <c r="C1487" t="s">
        <v>8369</v>
      </c>
      <c r="D1487" t="s">
        <v>8373</v>
      </c>
      <c r="E1487" s="413" t="s">
        <v>11183</v>
      </c>
    </row>
    <row r="1488" spans="1:5" ht="12.75">
      <c r="A1488">
        <v>1615</v>
      </c>
      <c r="B1488" t="s">
        <v>11184</v>
      </c>
      <c r="C1488" t="s">
        <v>8369</v>
      </c>
      <c r="D1488" t="s">
        <v>8373</v>
      </c>
      <c r="E1488" s="413" t="s">
        <v>11185</v>
      </c>
    </row>
    <row r="1489" spans="1:5" ht="12.75">
      <c r="A1489">
        <v>1612</v>
      </c>
      <c r="B1489" t="s">
        <v>11186</v>
      </c>
      <c r="C1489" t="s">
        <v>8369</v>
      </c>
      <c r="D1489" t="s">
        <v>8370</v>
      </c>
      <c r="E1489" s="413" t="s">
        <v>11187</v>
      </c>
    </row>
    <row r="1490" spans="1:5" ht="12.75">
      <c r="A1490">
        <v>1618</v>
      </c>
      <c r="B1490" t="s">
        <v>11188</v>
      </c>
      <c r="C1490" t="s">
        <v>8369</v>
      </c>
      <c r="D1490" t="s">
        <v>8373</v>
      </c>
      <c r="E1490" s="413" t="s">
        <v>11189</v>
      </c>
    </row>
    <row r="1491" spans="1:5" ht="12.75">
      <c r="A1491">
        <v>14211</v>
      </c>
      <c r="B1491" t="s">
        <v>11190</v>
      </c>
      <c r="C1491" t="s">
        <v>8369</v>
      </c>
      <c r="D1491" t="s">
        <v>8373</v>
      </c>
      <c r="E1491" s="413" t="s">
        <v>11191</v>
      </c>
    </row>
    <row r="1492" spans="1:5" ht="12.75">
      <c r="A1492">
        <v>43657</v>
      </c>
      <c r="B1492" t="s">
        <v>11192</v>
      </c>
      <c r="C1492" t="s">
        <v>8389</v>
      </c>
      <c r="D1492" t="s">
        <v>8373</v>
      </c>
      <c r="E1492" s="413" t="s">
        <v>11193</v>
      </c>
    </row>
    <row r="1493" spans="1:5" ht="12.75">
      <c r="A1493">
        <v>34500</v>
      </c>
      <c r="B1493" t="s">
        <v>11194</v>
      </c>
      <c r="C1493" t="s">
        <v>8711</v>
      </c>
      <c r="D1493" t="s">
        <v>8373</v>
      </c>
      <c r="E1493" s="413" t="s">
        <v>11195</v>
      </c>
    </row>
    <row r="1494" spans="1:5" ht="12.75">
      <c r="A1494">
        <v>40934</v>
      </c>
      <c r="B1494" t="s">
        <v>11196</v>
      </c>
      <c r="C1494" t="s">
        <v>8714</v>
      </c>
      <c r="D1494" t="s">
        <v>8373</v>
      </c>
      <c r="E1494" s="413" t="s">
        <v>11197</v>
      </c>
    </row>
    <row r="1495" spans="1:5" ht="12.75">
      <c r="A1495">
        <v>38200</v>
      </c>
      <c r="B1495" t="s">
        <v>11198</v>
      </c>
      <c r="C1495" t="s">
        <v>11199</v>
      </c>
      <c r="D1495" t="s">
        <v>8373</v>
      </c>
      <c r="E1495" s="413" t="s">
        <v>11200</v>
      </c>
    </row>
    <row r="1496" spans="1:5" ht="12.75">
      <c r="A1496">
        <v>39269</v>
      </c>
      <c r="B1496" t="s">
        <v>11201</v>
      </c>
      <c r="C1496" t="s">
        <v>8389</v>
      </c>
      <c r="D1496" t="s">
        <v>8373</v>
      </c>
      <c r="E1496" s="413" t="s">
        <v>9949</v>
      </c>
    </row>
    <row r="1497" spans="1:5" ht="12.75">
      <c r="A1497">
        <v>11889</v>
      </c>
      <c r="B1497" t="s">
        <v>11202</v>
      </c>
      <c r="C1497" t="s">
        <v>8389</v>
      </c>
      <c r="D1497" t="s">
        <v>8373</v>
      </c>
      <c r="E1497" s="413" t="s">
        <v>8420</v>
      </c>
    </row>
    <row r="1498" spans="1:5" ht="12.75">
      <c r="A1498">
        <v>39270</v>
      </c>
      <c r="B1498" t="s">
        <v>11203</v>
      </c>
      <c r="C1498" t="s">
        <v>8389</v>
      </c>
      <c r="D1498" t="s">
        <v>8373</v>
      </c>
      <c r="E1498" s="413" t="s">
        <v>9911</v>
      </c>
    </row>
    <row r="1499" spans="1:5" ht="12.75">
      <c r="A1499">
        <v>11890</v>
      </c>
      <c r="B1499" t="s">
        <v>11204</v>
      </c>
      <c r="C1499" t="s">
        <v>8389</v>
      </c>
      <c r="D1499" t="s">
        <v>8373</v>
      </c>
      <c r="E1499" s="413" t="s">
        <v>8819</v>
      </c>
    </row>
    <row r="1500" spans="1:5" ht="12.75">
      <c r="A1500">
        <v>11891</v>
      </c>
      <c r="B1500" t="s">
        <v>11205</v>
      </c>
      <c r="C1500" t="s">
        <v>8389</v>
      </c>
      <c r="D1500" t="s">
        <v>8373</v>
      </c>
      <c r="E1500" s="413" t="s">
        <v>9399</v>
      </c>
    </row>
    <row r="1501" spans="1:5" ht="12.75">
      <c r="A1501">
        <v>11892</v>
      </c>
      <c r="B1501" t="s">
        <v>11206</v>
      </c>
      <c r="C1501" t="s">
        <v>8389</v>
      </c>
      <c r="D1501" t="s">
        <v>8373</v>
      </c>
      <c r="E1501" s="413" t="s">
        <v>11207</v>
      </c>
    </row>
    <row r="1502" spans="1:5" ht="12.75">
      <c r="A1502">
        <v>37601</v>
      </c>
      <c r="B1502" t="s">
        <v>11208</v>
      </c>
      <c r="C1502" t="s">
        <v>8389</v>
      </c>
      <c r="D1502" t="s">
        <v>8373</v>
      </c>
      <c r="E1502" s="413" t="s">
        <v>11209</v>
      </c>
    </row>
    <row r="1503" spans="1:5" ht="12.75">
      <c r="A1503">
        <v>1634</v>
      </c>
      <c r="B1503" t="s">
        <v>11210</v>
      </c>
      <c r="C1503" t="s">
        <v>8389</v>
      </c>
      <c r="D1503" t="s">
        <v>8373</v>
      </c>
      <c r="E1503" s="413" t="s">
        <v>11211</v>
      </c>
    </row>
    <row r="1504" spans="1:5" ht="12.75">
      <c r="A1504">
        <v>5086</v>
      </c>
      <c r="B1504" t="s">
        <v>11212</v>
      </c>
      <c r="C1504" t="s">
        <v>8488</v>
      </c>
      <c r="D1504" t="s">
        <v>8373</v>
      </c>
      <c r="E1504" s="413" t="s">
        <v>11213</v>
      </c>
    </row>
    <row r="1505" spans="1:5" ht="12.75">
      <c r="A1505">
        <v>11280</v>
      </c>
      <c r="B1505" t="s">
        <v>11214</v>
      </c>
      <c r="C1505" t="s">
        <v>8369</v>
      </c>
      <c r="D1505" t="s">
        <v>8373</v>
      </c>
      <c r="E1505" s="413" t="s">
        <v>11215</v>
      </c>
    </row>
    <row r="1506" spans="1:5" ht="12.75">
      <c r="A1506">
        <v>40519</v>
      </c>
      <c r="B1506" t="s">
        <v>11216</v>
      </c>
      <c r="C1506" t="s">
        <v>8369</v>
      </c>
      <c r="D1506" t="s">
        <v>8373</v>
      </c>
      <c r="E1506" s="413" t="s">
        <v>11217</v>
      </c>
    </row>
    <row r="1507" spans="1:5" ht="12.75">
      <c r="A1507">
        <v>39869</v>
      </c>
      <c r="B1507" t="s">
        <v>11218</v>
      </c>
      <c r="C1507" t="s">
        <v>8369</v>
      </c>
      <c r="D1507" t="s">
        <v>8373</v>
      </c>
      <c r="E1507" s="413" t="s">
        <v>11219</v>
      </c>
    </row>
    <row r="1508" spans="1:5" ht="12.75">
      <c r="A1508">
        <v>39870</v>
      </c>
      <c r="B1508" t="s">
        <v>11220</v>
      </c>
      <c r="C1508" t="s">
        <v>8369</v>
      </c>
      <c r="D1508" t="s">
        <v>8373</v>
      </c>
      <c r="E1508" s="413" t="s">
        <v>11221</v>
      </c>
    </row>
    <row r="1509" spans="1:5" ht="12.75">
      <c r="A1509">
        <v>39871</v>
      </c>
      <c r="B1509" t="s">
        <v>11222</v>
      </c>
      <c r="C1509" t="s">
        <v>8369</v>
      </c>
      <c r="D1509" t="s">
        <v>8373</v>
      </c>
      <c r="E1509" s="413" t="s">
        <v>11223</v>
      </c>
    </row>
    <row r="1510" spans="1:5" ht="12.75">
      <c r="A1510">
        <v>12722</v>
      </c>
      <c r="B1510" t="s">
        <v>11224</v>
      </c>
      <c r="C1510" t="s">
        <v>8369</v>
      </c>
      <c r="D1510" t="s">
        <v>8373</v>
      </c>
      <c r="E1510" s="413" t="s">
        <v>11225</v>
      </c>
    </row>
    <row r="1511" spans="1:5" ht="12.75">
      <c r="A1511">
        <v>12714</v>
      </c>
      <c r="B1511" t="s">
        <v>11226</v>
      </c>
      <c r="C1511" t="s">
        <v>8369</v>
      </c>
      <c r="D1511" t="s">
        <v>8373</v>
      </c>
      <c r="E1511" s="413" t="s">
        <v>11227</v>
      </c>
    </row>
    <row r="1512" spans="1:5" ht="12.75">
      <c r="A1512">
        <v>12715</v>
      </c>
      <c r="B1512" t="s">
        <v>11228</v>
      </c>
      <c r="C1512" t="s">
        <v>8369</v>
      </c>
      <c r="D1512" t="s">
        <v>8373</v>
      </c>
      <c r="E1512" s="413" t="s">
        <v>11229</v>
      </c>
    </row>
    <row r="1513" spans="1:5" ht="12.75">
      <c r="A1513">
        <v>12716</v>
      </c>
      <c r="B1513" t="s">
        <v>11230</v>
      </c>
      <c r="C1513" t="s">
        <v>8369</v>
      </c>
      <c r="D1513" t="s">
        <v>8373</v>
      </c>
      <c r="E1513" s="413" t="s">
        <v>11231</v>
      </c>
    </row>
    <row r="1514" spans="1:5" ht="12.75">
      <c r="A1514">
        <v>12717</v>
      </c>
      <c r="B1514" t="s">
        <v>11232</v>
      </c>
      <c r="C1514" t="s">
        <v>8369</v>
      </c>
      <c r="D1514" t="s">
        <v>8373</v>
      </c>
      <c r="E1514" s="413" t="s">
        <v>11233</v>
      </c>
    </row>
    <row r="1515" spans="1:5" ht="12.75">
      <c r="A1515">
        <v>12718</v>
      </c>
      <c r="B1515" t="s">
        <v>11234</v>
      </c>
      <c r="C1515" t="s">
        <v>8369</v>
      </c>
      <c r="D1515" t="s">
        <v>8373</v>
      </c>
      <c r="E1515" s="413" t="s">
        <v>11235</v>
      </c>
    </row>
    <row r="1516" spans="1:5" ht="12.75">
      <c r="A1516">
        <v>12719</v>
      </c>
      <c r="B1516" t="s">
        <v>11236</v>
      </c>
      <c r="C1516" t="s">
        <v>8369</v>
      </c>
      <c r="D1516" t="s">
        <v>8373</v>
      </c>
      <c r="E1516" s="413" t="s">
        <v>11237</v>
      </c>
    </row>
    <row r="1517" spans="1:5" ht="12.75">
      <c r="A1517">
        <v>12720</v>
      </c>
      <c r="B1517" t="s">
        <v>11238</v>
      </c>
      <c r="C1517" t="s">
        <v>8369</v>
      </c>
      <c r="D1517" t="s">
        <v>8373</v>
      </c>
      <c r="E1517" s="413" t="s">
        <v>11239</v>
      </c>
    </row>
    <row r="1518" spans="1:5" ht="12.75">
      <c r="A1518">
        <v>12721</v>
      </c>
      <c r="B1518" t="s">
        <v>11240</v>
      </c>
      <c r="C1518" t="s">
        <v>8369</v>
      </c>
      <c r="D1518" t="s">
        <v>8373</v>
      </c>
      <c r="E1518" s="413" t="s">
        <v>11241</v>
      </c>
    </row>
    <row r="1519" spans="1:5" ht="12.75">
      <c r="A1519">
        <v>3468</v>
      </c>
      <c r="B1519" t="s">
        <v>11242</v>
      </c>
      <c r="C1519" t="s">
        <v>8369</v>
      </c>
      <c r="D1519" t="s">
        <v>8373</v>
      </c>
      <c r="E1519" s="413" t="s">
        <v>11243</v>
      </c>
    </row>
    <row r="1520" spans="1:5" ht="12.75">
      <c r="A1520">
        <v>3465</v>
      </c>
      <c r="B1520" t="s">
        <v>11244</v>
      </c>
      <c r="C1520" t="s">
        <v>8369</v>
      </c>
      <c r="D1520" t="s">
        <v>8373</v>
      </c>
      <c r="E1520" s="413" t="s">
        <v>11245</v>
      </c>
    </row>
    <row r="1521" spans="1:5" ht="12.75">
      <c r="A1521">
        <v>12403</v>
      </c>
      <c r="B1521" t="s">
        <v>11246</v>
      </c>
      <c r="C1521" t="s">
        <v>8369</v>
      </c>
      <c r="D1521" t="s">
        <v>8373</v>
      </c>
      <c r="E1521" s="413" t="s">
        <v>11247</v>
      </c>
    </row>
    <row r="1522" spans="1:5" ht="12.75">
      <c r="A1522">
        <v>3463</v>
      </c>
      <c r="B1522" t="s">
        <v>11248</v>
      </c>
      <c r="C1522" t="s">
        <v>8369</v>
      </c>
      <c r="D1522" t="s">
        <v>8373</v>
      </c>
      <c r="E1522" s="413" t="s">
        <v>11249</v>
      </c>
    </row>
    <row r="1523" spans="1:5" ht="12.75">
      <c r="A1523">
        <v>3464</v>
      </c>
      <c r="B1523" t="s">
        <v>11250</v>
      </c>
      <c r="C1523" t="s">
        <v>8369</v>
      </c>
      <c r="D1523" t="s">
        <v>8373</v>
      </c>
      <c r="E1523" s="413" t="s">
        <v>11249</v>
      </c>
    </row>
    <row r="1524" spans="1:5" ht="12.75">
      <c r="A1524">
        <v>3466</v>
      </c>
      <c r="B1524" t="s">
        <v>11251</v>
      </c>
      <c r="C1524" t="s">
        <v>8369</v>
      </c>
      <c r="D1524" t="s">
        <v>8373</v>
      </c>
      <c r="E1524" s="413" t="s">
        <v>11252</v>
      </c>
    </row>
    <row r="1525" spans="1:5" ht="12.75">
      <c r="A1525">
        <v>3467</v>
      </c>
      <c r="B1525" t="s">
        <v>11253</v>
      </c>
      <c r="C1525" t="s">
        <v>8369</v>
      </c>
      <c r="D1525" t="s">
        <v>8373</v>
      </c>
      <c r="E1525" s="413" t="s">
        <v>11254</v>
      </c>
    </row>
    <row r="1526" spans="1:5" ht="12.75">
      <c r="A1526">
        <v>3462</v>
      </c>
      <c r="B1526" t="s">
        <v>11255</v>
      </c>
      <c r="C1526" t="s">
        <v>8369</v>
      </c>
      <c r="D1526" t="s">
        <v>8373</v>
      </c>
      <c r="E1526" s="413" t="s">
        <v>11256</v>
      </c>
    </row>
    <row r="1527" spans="1:5" ht="12.75">
      <c r="A1527">
        <v>3446</v>
      </c>
      <c r="B1527" t="s">
        <v>11257</v>
      </c>
      <c r="C1527" t="s">
        <v>8369</v>
      </c>
      <c r="D1527" t="s">
        <v>8373</v>
      </c>
      <c r="E1527" s="413" t="s">
        <v>11258</v>
      </c>
    </row>
    <row r="1528" spans="1:5" ht="12.75">
      <c r="A1528">
        <v>3445</v>
      </c>
      <c r="B1528" t="s">
        <v>11259</v>
      </c>
      <c r="C1528" t="s">
        <v>8369</v>
      </c>
      <c r="D1528" t="s">
        <v>8373</v>
      </c>
      <c r="E1528" s="413" t="s">
        <v>11260</v>
      </c>
    </row>
    <row r="1529" spans="1:5" ht="12.75">
      <c r="A1529">
        <v>3441</v>
      </c>
      <c r="B1529" t="s">
        <v>11261</v>
      </c>
      <c r="C1529" t="s">
        <v>8369</v>
      </c>
      <c r="D1529" t="s">
        <v>8373</v>
      </c>
      <c r="E1529" s="413" t="s">
        <v>11262</v>
      </c>
    </row>
    <row r="1530" spans="1:5" ht="12.75">
      <c r="A1530">
        <v>3444</v>
      </c>
      <c r="B1530" t="s">
        <v>11263</v>
      </c>
      <c r="C1530" t="s">
        <v>8369</v>
      </c>
      <c r="D1530" t="s">
        <v>8373</v>
      </c>
      <c r="E1530" s="413" t="s">
        <v>11264</v>
      </c>
    </row>
    <row r="1531" spans="1:5" ht="12.75">
      <c r="A1531">
        <v>12402</v>
      </c>
      <c r="B1531" t="s">
        <v>11265</v>
      </c>
      <c r="C1531" t="s">
        <v>8369</v>
      </c>
      <c r="D1531" t="s">
        <v>8373</v>
      </c>
      <c r="E1531" s="413" t="s">
        <v>11266</v>
      </c>
    </row>
    <row r="1532" spans="1:5" ht="12.75">
      <c r="A1532">
        <v>3447</v>
      </c>
      <c r="B1532" t="s">
        <v>11267</v>
      </c>
      <c r="C1532" t="s">
        <v>8369</v>
      </c>
      <c r="D1532" t="s">
        <v>8373</v>
      </c>
      <c r="E1532" s="413" t="s">
        <v>11268</v>
      </c>
    </row>
    <row r="1533" spans="1:5" ht="12.75">
      <c r="A1533">
        <v>3442</v>
      </c>
      <c r="B1533" t="s">
        <v>11269</v>
      </c>
      <c r="C1533" t="s">
        <v>8369</v>
      </c>
      <c r="D1533" t="s">
        <v>8373</v>
      </c>
      <c r="E1533" s="413" t="s">
        <v>11270</v>
      </c>
    </row>
    <row r="1534" spans="1:5" ht="12.75">
      <c r="A1534">
        <v>3448</v>
      </c>
      <c r="B1534" t="s">
        <v>11271</v>
      </c>
      <c r="C1534" t="s">
        <v>8369</v>
      </c>
      <c r="D1534" t="s">
        <v>8373</v>
      </c>
      <c r="E1534" s="413" t="s">
        <v>11272</v>
      </c>
    </row>
    <row r="1535" spans="1:5" ht="12.75">
      <c r="A1535">
        <v>3449</v>
      </c>
      <c r="B1535" t="s">
        <v>11273</v>
      </c>
      <c r="C1535" t="s">
        <v>8369</v>
      </c>
      <c r="D1535" t="s">
        <v>8373</v>
      </c>
      <c r="E1535" s="413" t="s">
        <v>11274</v>
      </c>
    </row>
    <row r="1536" spans="1:5" ht="12.75">
      <c r="A1536">
        <v>37438</v>
      </c>
      <c r="B1536" t="s">
        <v>11275</v>
      </c>
      <c r="C1536" t="s">
        <v>8369</v>
      </c>
      <c r="D1536" t="s">
        <v>8373</v>
      </c>
      <c r="E1536" s="413" t="s">
        <v>11276</v>
      </c>
    </row>
    <row r="1537" spans="1:5" ht="12.75">
      <c r="A1537">
        <v>37439</v>
      </c>
      <c r="B1537" t="s">
        <v>11277</v>
      </c>
      <c r="C1537" t="s">
        <v>8369</v>
      </c>
      <c r="D1537" t="s">
        <v>8373</v>
      </c>
      <c r="E1537" s="413" t="s">
        <v>11278</v>
      </c>
    </row>
    <row r="1538" spans="1:5" ht="12.75">
      <c r="A1538">
        <v>37435</v>
      </c>
      <c r="B1538" t="s">
        <v>11279</v>
      </c>
      <c r="C1538" t="s">
        <v>8369</v>
      </c>
      <c r="D1538" t="s">
        <v>8373</v>
      </c>
      <c r="E1538" s="413" t="s">
        <v>11280</v>
      </c>
    </row>
    <row r="1539" spans="1:5" ht="12.75">
      <c r="A1539">
        <v>37436</v>
      </c>
      <c r="B1539" t="s">
        <v>11281</v>
      </c>
      <c r="C1539" t="s">
        <v>8369</v>
      </c>
      <c r="D1539" t="s">
        <v>8373</v>
      </c>
      <c r="E1539" s="413" t="s">
        <v>11282</v>
      </c>
    </row>
    <row r="1540" spans="1:5" ht="12.75">
      <c r="A1540">
        <v>37437</v>
      </c>
      <c r="B1540" t="s">
        <v>11283</v>
      </c>
      <c r="C1540" t="s">
        <v>8369</v>
      </c>
      <c r="D1540" t="s">
        <v>8373</v>
      </c>
      <c r="E1540" s="413" t="s">
        <v>11284</v>
      </c>
    </row>
    <row r="1541" spans="1:5" ht="12.75">
      <c r="A1541">
        <v>3473</v>
      </c>
      <c r="B1541" t="s">
        <v>11285</v>
      </c>
      <c r="C1541" t="s">
        <v>8369</v>
      </c>
      <c r="D1541" t="s">
        <v>8373</v>
      </c>
      <c r="E1541" s="413" t="s">
        <v>11286</v>
      </c>
    </row>
    <row r="1542" spans="1:5" ht="12.75">
      <c r="A1542">
        <v>3474</v>
      </c>
      <c r="B1542" t="s">
        <v>11287</v>
      </c>
      <c r="C1542" t="s">
        <v>8369</v>
      </c>
      <c r="D1542" t="s">
        <v>8373</v>
      </c>
      <c r="E1542" s="413" t="s">
        <v>11288</v>
      </c>
    </row>
    <row r="1543" spans="1:5" ht="12.75">
      <c r="A1543">
        <v>3450</v>
      </c>
      <c r="B1543" t="s">
        <v>11289</v>
      </c>
      <c r="C1543" t="s">
        <v>8369</v>
      </c>
      <c r="D1543" t="s">
        <v>8373</v>
      </c>
      <c r="E1543" s="413" t="s">
        <v>9985</v>
      </c>
    </row>
    <row r="1544" spans="1:5" ht="12.75">
      <c r="A1544">
        <v>3443</v>
      </c>
      <c r="B1544" t="s">
        <v>11290</v>
      </c>
      <c r="C1544" t="s">
        <v>8369</v>
      </c>
      <c r="D1544" t="s">
        <v>8373</v>
      </c>
      <c r="E1544" s="413" t="s">
        <v>11291</v>
      </c>
    </row>
    <row r="1545" spans="1:5" ht="12.75">
      <c r="A1545">
        <v>3453</v>
      </c>
      <c r="B1545" t="s">
        <v>11292</v>
      </c>
      <c r="C1545" t="s">
        <v>8369</v>
      </c>
      <c r="D1545" t="s">
        <v>8373</v>
      </c>
      <c r="E1545" s="413" t="s">
        <v>11293</v>
      </c>
    </row>
    <row r="1546" spans="1:5" ht="12.75">
      <c r="A1546">
        <v>3452</v>
      </c>
      <c r="B1546" t="s">
        <v>11294</v>
      </c>
      <c r="C1546" t="s">
        <v>8369</v>
      </c>
      <c r="D1546" t="s">
        <v>8373</v>
      </c>
      <c r="E1546" s="413" t="s">
        <v>11295</v>
      </c>
    </row>
    <row r="1547" spans="1:5" ht="12.75">
      <c r="A1547">
        <v>3451</v>
      </c>
      <c r="B1547" t="s">
        <v>11296</v>
      </c>
      <c r="C1547" t="s">
        <v>8369</v>
      </c>
      <c r="D1547" t="s">
        <v>8373</v>
      </c>
      <c r="E1547" s="413" t="s">
        <v>11297</v>
      </c>
    </row>
    <row r="1548" spans="1:5" ht="12.75">
      <c r="A1548">
        <v>3454</v>
      </c>
      <c r="B1548" t="s">
        <v>11298</v>
      </c>
      <c r="C1548" t="s">
        <v>8369</v>
      </c>
      <c r="D1548" t="s">
        <v>8373</v>
      </c>
      <c r="E1548" s="413" t="s">
        <v>11299</v>
      </c>
    </row>
    <row r="1549" spans="1:5" ht="12.75">
      <c r="A1549">
        <v>3458</v>
      </c>
      <c r="B1549" t="s">
        <v>11300</v>
      </c>
      <c r="C1549" t="s">
        <v>8369</v>
      </c>
      <c r="D1549" t="s">
        <v>8373</v>
      </c>
      <c r="E1549" s="413" t="s">
        <v>11301</v>
      </c>
    </row>
    <row r="1550" spans="1:5" ht="12.75">
      <c r="A1550">
        <v>3457</v>
      </c>
      <c r="B1550" t="s">
        <v>11302</v>
      </c>
      <c r="C1550" t="s">
        <v>8369</v>
      </c>
      <c r="D1550" t="s">
        <v>8373</v>
      </c>
      <c r="E1550" s="413" t="s">
        <v>11303</v>
      </c>
    </row>
    <row r="1551" spans="1:5" ht="12.75">
      <c r="A1551">
        <v>3455</v>
      </c>
      <c r="B1551" t="s">
        <v>11304</v>
      </c>
      <c r="C1551" t="s">
        <v>8369</v>
      </c>
      <c r="D1551" t="s">
        <v>8373</v>
      </c>
      <c r="E1551" s="413" t="s">
        <v>11305</v>
      </c>
    </row>
    <row r="1552" spans="1:5" ht="12.75">
      <c r="A1552">
        <v>3472</v>
      </c>
      <c r="B1552" t="s">
        <v>11306</v>
      </c>
      <c r="C1552" t="s">
        <v>8369</v>
      </c>
      <c r="D1552" t="s">
        <v>8373</v>
      </c>
      <c r="E1552" s="413" t="s">
        <v>11307</v>
      </c>
    </row>
    <row r="1553" spans="1:5" ht="12.75">
      <c r="A1553">
        <v>3470</v>
      </c>
      <c r="B1553" t="s">
        <v>11308</v>
      </c>
      <c r="C1553" t="s">
        <v>8369</v>
      </c>
      <c r="D1553" t="s">
        <v>8373</v>
      </c>
      <c r="E1553" s="413" t="s">
        <v>11309</v>
      </c>
    </row>
    <row r="1554" spans="1:5" ht="12.75">
      <c r="A1554">
        <v>3471</v>
      </c>
      <c r="B1554" t="s">
        <v>11310</v>
      </c>
      <c r="C1554" t="s">
        <v>8369</v>
      </c>
      <c r="D1554" t="s">
        <v>8373</v>
      </c>
      <c r="E1554" s="413" t="s">
        <v>11311</v>
      </c>
    </row>
    <row r="1555" spans="1:5" ht="12.75">
      <c r="A1555">
        <v>3456</v>
      </c>
      <c r="B1555" t="s">
        <v>11312</v>
      </c>
      <c r="C1555" t="s">
        <v>8369</v>
      </c>
      <c r="D1555" t="s">
        <v>8373</v>
      </c>
      <c r="E1555" s="413" t="s">
        <v>11313</v>
      </c>
    </row>
    <row r="1556" spans="1:5" ht="12.75">
      <c r="A1556">
        <v>3459</v>
      </c>
      <c r="B1556" t="s">
        <v>11314</v>
      </c>
      <c r="C1556" t="s">
        <v>8369</v>
      </c>
      <c r="D1556" t="s">
        <v>8373</v>
      </c>
      <c r="E1556" s="413" t="s">
        <v>11315</v>
      </c>
    </row>
    <row r="1557" spans="1:5" ht="12.75">
      <c r="A1557">
        <v>3469</v>
      </c>
      <c r="B1557" t="s">
        <v>11316</v>
      </c>
      <c r="C1557" t="s">
        <v>8369</v>
      </c>
      <c r="D1557" t="s">
        <v>8373</v>
      </c>
      <c r="E1557" s="413" t="s">
        <v>11317</v>
      </c>
    </row>
    <row r="1558" spans="1:5" ht="12.75">
      <c r="A1558">
        <v>3460</v>
      </c>
      <c r="B1558" t="s">
        <v>11318</v>
      </c>
      <c r="C1558" t="s">
        <v>8369</v>
      </c>
      <c r="D1558" t="s">
        <v>8373</v>
      </c>
      <c r="E1558" s="413" t="s">
        <v>11319</v>
      </c>
    </row>
    <row r="1559" spans="1:5" ht="12.75">
      <c r="A1559">
        <v>3461</v>
      </c>
      <c r="B1559" t="s">
        <v>11320</v>
      </c>
      <c r="C1559" t="s">
        <v>8369</v>
      </c>
      <c r="D1559" t="s">
        <v>8373</v>
      </c>
      <c r="E1559" s="413" t="s">
        <v>11321</v>
      </c>
    </row>
    <row r="1560" spans="1:5" ht="12.75">
      <c r="A1560">
        <v>37433</v>
      </c>
      <c r="B1560" t="s">
        <v>11322</v>
      </c>
      <c r="C1560" t="s">
        <v>8369</v>
      </c>
      <c r="D1560" t="s">
        <v>8373</v>
      </c>
      <c r="E1560" s="413" t="s">
        <v>11276</v>
      </c>
    </row>
    <row r="1561" spans="1:5" ht="12.75">
      <c r="A1561">
        <v>37430</v>
      </c>
      <c r="B1561" t="s">
        <v>11323</v>
      </c>
      <c r="C1561" t="s">
        <v>8369</v>
      </c>
      <c r="D1561" t="s">
        <v>8373</v>
      </c>
      <c r="E1561" s="413" t="s">
        <v>11324</v>
      </c>
    </row>
    <row r="1562" spans="1:5" ht="12.75">
      <c r="A1562">
        <v>37434</v>
      </c>
      <c r="B1562" t="s">
        <v>11325</v>
      </c>
      <c r="C1562" t="s">
        <v>8369</v>
      </c>
      <c r="D1562" t="s">
        <v>8373</v>
      </c>
      <c r="E1562" s="413" t="s">
        <v>11326</v>
      </c>
    </row>
    <row r="1563" spans="1:5" ht="12.75">
      <c r="A1563">
        <v>37431</v>
      </c>
      <c r="B1563" t="s">
        <v>11327</v>
      </c>
      <c r="C1563" t="s">
        <v>8369</v>
      </c>
      <c r="D1563" t="s">
        <v>8373</v>
      </c>
      <c r="E1563" s="413" t="s">
        <v>11328</v>
      </c>
    </row>
    <row r="1564" spans="1:5" ht="12.75">
      <c r="A1564">
        <v>37432</v>
      </c>
      <c r="B1564" t="s">
        <v>11329</v>
      </c>
      <c r="C1564" t="s">
        <v>8369</v>
      </c>
      <c r="D1564" t="s">
        <v>8373</v>
      </c>
      <c r="E1564" s="413" t="s">
        <v>11330</v>
      </c>
    </row>
    <row r="1565" spans="1:5" ht="12.75">
      <c r="A1565">
        <v>37413</v>
      </c>
      <c r="B1565" t="s">
        <v>11331</v>
      </c>
      <c r="C1565" t="s">
        <v>8369</v>
      </c>
      <c r="D1565" t="s">
        <v>8373</v>
      </c>
      <c r="E1565" s="413" t="s">
        <v>9471</v>
      </c>
    </row>
    <row r="1566" spans="1:5" ht="12.75">
      <c r="A1566">
        <v>37414</v>
      </c>
      <c r="B1566" t="s">
        <v>11332</v>
      </c>
      <c r="C1566" t="s">
        <v>8369</v>
      </c>
      <c r="D1566" t="s">
        <v>8373</v>
      </c>
      <c r="E1566" s="413" t="s">
        <v>11333</v>
      </c>
    </row>
    <row r="1567" spans="1:5" ht="12.75">
      <c r="A1567">
        <v>37415</v>
      </c>
      <c r="B1567" t="s">
        <v>11334</v>
      </c>
      <c r="C1567" t="s">
        <v>8369</v>
      </c>
      <c r="D1567" t="s">
        <v>8373</v>
      </c>
      <c r="E1567" s="413" t="s">
        <v>11335</v>
      </c>
    </row>
    <row r="1568" spans="1:5" ht="12.75">
      <c r="A1568">
        <v>37416</v>
      </c>
      <c r="B1568" t="s">
        <v>11336</v>
      </c>
      <c r="C1568" t="s">
        <v>8369</v>
      </c>
      <c r="D1568" t="s">
        <v>8373</v>
      </c>
      <c r="E1568" s="413" t="s">
        <v>11337</v>
      </c>
    </row>
    <row r="1569" spans="1:5" ht="12.75">
      <c r="A1569">
        <v>37417</v>
      </c>
      <c r="B1569" t="s">
        <v>11338</v>
      </c>
      <c r="C1569" t="s">
        <v>8369</v>
      </c>
      <c r="D1569" t="s">
        <v>8373</v>
      </c>
      <c r="E1569" s="413" t="s">
        <v>11339</v>
      </c>
    </row>
    <row r="1570" spans="1:5" ht="12.75">
      <c r="A1570">
        <v>43590</v>
      </c>
      <c r="B1570" t="s">
        <v>11340</v>
      </c>
      <c r="C1570" t="s">
        <v>8369</v>
      </c>
      <c r="D1570" t="s">
        <v>8373</v>
      </c>
      <c r="E1570" s="413" t="s">
        <v>11341</v>
      </c>
    </row>
    <row r="1571" spans="1:5" ht="12.75">
      <c r="A1571">
        <v>43589</v>
      </c>
      <c r="B1571" t="s">
        <v>11342</v>
      </c>
      <c r="C1571" t="s">
        <v>8369</v>
      </c>
      <c r="D1571" t="s">
        <v>8373</v>
      </c>
      <c r="E1571" s="413" t="s">
        <v>11343</v>
      </c>
    </row>
    <row r="1572" spans="1:5" ht="12.75">
      <c r="A1572">
        <v>34519</v>
      </c>
      <c r="B1572" t="s">
        <v>11344</v>
      </c>
      <c r="C1572" t="s">
        <v>8369</v>
      </c>
      <c r="D1572" t="s">
        <v>8373</v>
      </c>
      <c r="E1572" s="413" t="s">
        <v>11345</v>
      </c>
    </row>
    <row r="1573" spans="1:5" ht="12.75">
      <c r="A1573">
        <v>1649</v>
      </c>
      <c r="B1573" t="s">
        <v>11346</v>
      </c>
      <c r="C1573" t="s">
        <v>8369</v>
      </c>
      <c r="D1573" t="s">
        <v>8373</v>
      </c>
      <c r="E1573" s="413" t="s">
        <v>11347</v>
      </c>
    </row>
    <row r="1574" spans="1:5" ht="12.75">
      <c r="A1574">
        <v>1653</v>
      </c>
      <c r="B1574" t="s">
        <v>11348</v>
      </c>
      <c r="C1574" t="s">
        <v>8369</v>
      </c>
      <c r="D1574" t="s">
        <v>8373</v>
      </c>
      <c r="E1574" s="413" t="s">
        <v>11349</v>
      </c>
    </row>
    <row r="1575" spans="1:5" ht="12.75">
      <c r="A1575">
        <v>1647</v>
      </c>
      <c r="B1575" t="s">
        <v>11350</v>
      </c>
      <c r="C1575" t="s">
        <v>8369</v>
      </c>
      <c r="D1575" t="s">
        <v>8373</v>
      </c>
      <c r="E1575" s="413" t="s">
        <v>11351</v>
      </c>
    </row>
    <row r="1576" spans="1:5" ht="12.75">
      <c r="A1576">
        <v>1648</v>
      </c>
      <c r="B1576" t="s">
        <v>11352</v>
      </c>
      <c r="C1576" t="s">
        <v>8369</v>
      </c>
      <c r="D1576" t="s">
        <v>8373</v>
      </c>
      <c r="E1576" s="413" t="s">
        <v>11353</v>
      </c>
    </row>
    <row r="1577" spans="1:5" ht="12.75">
      <c r="A1577">
        <v>1651</v>
      </c>
      <c r="B1577" t="s">
        <v>11354</v>
      </c>
      <c r="C1577" t="s">
        <v>8369</v>
      </c>
      <c r="D1577" t="s">
        <v>8373</v>
      </c>
      <c r="E1577" s="413" t="s">
        <v>11355</v>
      </c>
    </row>
    <row r="1578" spans="1:5" ht="12.75">
      <c r="A1578">
        <v>1650</v>
      </c>
      <c r="B1578" t="s">
        <v>11356</v>
      </c>
      <c r="C1578" t="s">
        <v>8369</v>
      </c>
      <c r="D1578" t="s">
        <v>8373</v>
      </c>
      <c r="E1578" s="413" t="s">
        <v>11357</v>
      </c>
    </row>
    <row r="1579" spans="1:5" ht="12.75">
      <c r="A1579">
        <v>1654</v>
      </c>
      <c r="B1579" t="s">
        <v>11358</v>
      </c>
      <c r="C1579" t="s">
        <v>8369</v>
      </c>
      <c r="D1579" t="s">
        <v>8373</v>
      </c>
      <c r="E1579" s="413" t="s">
        <v>11359</v>
      </c>
    </row>
    <row r="1580" spans="1:5" ht="12.75">
      <c r="A1580">
        <v>1652</v>
      </c>
      <c r="B1580" t="s">
        <v>11360</v>
      </c>
      <c r="C1580" t="s">
        <v>8369</v>
      </c>
      <c r="D1580" t="s">
        <v>8373</v>
      </c>
      <c r="E1580" s="413" t="s">
        <v>11361</v>
      </c>
    </row>
    <row r="1581" spans="1:5" ht="12.75">
      <c r="A1581">
        <v>10510</v>
      </c>
      <c r="B1581" t="s">
        <v>11362</v>
      </c>
      <c r="C1581" t="s">
        <v>8369</v>
      </c>
      <c r="D1581" t="s">
        <v>8373</v>
      </c>
      <c r="E1581" s="413" t="s">
        <v>11363</v>
      </c>
    </row>
    <row r="1582" spans="1:5" ht="12.75">
      <c r="A1582">
        <v>1747</v>
      </c>
      <c r="B1582" t="s">
        <v>11364</v>
      </c>
      <c r="C1582" t="s">
        <v>8369</v>
      </c>
      <c r="D1582" t="s">
        <v>8373</v>
      </c>
      <c r="E1582" s="413" t="s">
        <v>11365</v>
      </c>
    </row>
    <row r="1583" spans="1:5" ht="12.75">
      <c r="A1583">
        <v>1744</v>
      </c>
      <c r="B1583" t="s">
        <v>11366</v>
      </c>
      <c r="C1583" t="s">
        <v>8369</v>
      </c>
      <c r="D1583" t="s">
        <v>8373</v>
      </c>
      <c r="E1583" s="413" t="s">
        <v>11367</v>
      </c>
    </row>
    <row r="1584" spans="1:5" ht="12.75">
      <c r="A1584">
        <v>1743</v>
      </c>
      <c r="B1584" t="s">
        <v>11368</v>
      </c>
      <c r="C1584" t="s">
        <v>8369</v>
      </c>
      <c r="D1584" t="s">
        <v>8373</v>
      </c>
      <c r="E1584" s="413" t="s">
        <v>11369</v>
      </c>
    </row>
    <row r="1585" spans="1:5" ht="12.75">
      <c r="A1585">
        <v>39640</v>
      </c>
      <c r="B1585" t="s">
        <v>11370</v>
      </c>
      <c r="C1585" t="s">
        <v>8369</v>
      </c>
      <c r="D1585" t="s">
        <v>8373</v>
      </c>
      <c r="E1585" s="413" t="s">
        <v>11371</v>
      </c>
    </row>
    <row r="1586" spans="1:5" ht="12.75">
      <c r="A1586">
        <v>7216</v>
      </c>
      <c r="B1586" t="s">
        <v>11372</v>
      </c>
      <c r="C1586" t="s">
        <v>8369</v>
      </c>
      <c r="D1586" t="s">
        <v>8373</v>
      </c>
      <c r="E1586" s="413" t="s">
        <v>11373</v>
      </c>
    </row>
    <row r="1587" spans="1:5" ht="12.75">
      <c r="A1587">
        <v>20235</v>
      </c>
      <c r="B1587" t="s">
        <v>11374</v>
      </c>
      <c r="C1587" t="s">
        <v>8369</v>
      </c>
      <c r="D1587" t="s">
        <v>8373</v>
      </c>
      <c r="E1587" s="413" t="s">
        <v>11375</v>
      </c>
    </row>
    <row r="1588" spans="1:5" ht="12.75">
      <c r="A1588">
        <v>7181</v>
      </c>
      <c r="B1588" t="s">
        <v>11376</v>
      </c>
      <c r="C1588" t="s">
        <v>8369</v>
      </c>
      <c r="D1588" t="s">
        <v>8373</v>
      </c>
      <c r="E1588" s="413" t="s">
        <v>11377</v>
      </c>
    </row>
    <row r="1589" spans="1:5" ht="12.75">
      <c r="A1589">
        <v>40742</v>
      </c>
      <c r="B1589" t="s">
        <v>11378</v>
      </c>
      <c r="C1589" t="s">
        <v>8369</v>
      </c>
      <c r="D1589" t="s">
        <v>8373</v>
      </c>
      <c r="E1589" s="413" t="s">
        <v>11379</v>
      </c>
    </row>
    <row r="1590" spans="1:5" ht="12.75">
      <c r="A1590">
        <v>7214</v>
      </c>
      <c r="B1590" t="s">
        <v>11380</v>
      </c>
      <c r="C1590" t="s">
        <v>8369</v>
      </c>
      <c r="D1590" t="s">
        <v>8373</v>
      </c>
      <c r="E1590" s="413" t="s">
        <v>11381</v>
      </c>
    </row>
    <row r="1591" spans="1:5" ht="12.75">
      <c r="A1591">
        <v>7219</v>
      </c>
      <c r="B1591" t="s">
        <v>11382</v>
      </c>
      <c r="C1591" t="s">
        <v>8369</v>
      </c>
      <c r="D1591" t="s">
        <v>8373</v>
      </c>
      <c r="E1591" s="413" t="s">
        <v>11383</v>
      </c>
    </row>
    <row r="1592" spans="1:5" ht="12.75">
      <c r="A1592">
        <v>37972</v>
      </c>
      <c r="B1592" t="s">
        <v>11384</v>
      </c>
      <c r="C1592" t="s">
        <v>8369</v>
      </c>
      <c r="D1592" t="s">
        <v>8373</v>
      </c>
      <c r="E1592" s="413" t="s">
        <v>11385</v>
      </c>
    </row>
    <row r="1593" spans="1:5" ht="12.75">
      <c r="A1593">
        <v>37973</v>
      </c>
      <c r="B1593" t="s">
        <v>11386</v>
      </c>
      <c r="C1593" t="s">
        <v>8369</v>
      </c>
      <c r="D1593" t="s">
        <v>8373</v>
      </c>
      <c r="E1593" s="413" t="s">
        <v>11387</v>
      </c>
    </row>
    <row r="1594" spans="1:5" ht="12.75">
      <c r="A1594">
        <v>37971</v>
      </c>
      <c r="B1594" t="s">
        <v>11388</v>
      </c>
      <c r="C1594" t="s">
        <v>8369</v>
      </c>
      <c r="D1594" t="s">
        <v>8373</v>
      </c>
      <c r="E1594" s="413" t="s">
        <v>11389</v>
      </c>
    </row>
    <row r="1595" spans="1:5" ht="12.75">
      <c r="A1595">
        <v>20094</v>
      </c>
      <c r="B1595" t="s">
        <v>11390</v>
      </c>
      <c r="C1595" t="s">
        <v>8369</v>
      </c>
      <c r="D1595" t="s">
        <v>8373</v>
      </c>
      <c r="E1595" s="413" t="s">
        <v>11391</v>
      </c>
    </row>
    <row r="1596" spans="1:5" ht="12.75">
      <c r="A1596">
        <v>20095</v>
      </c>
      <c r="B1596" t="s">
        <v>11392</v>
      </c>
      <c r="C1596" t="s">
        <v>8369</v>
      </c>
      <c r="D1596" t="s">
        <v>8373</v>
      </c>
      <c r="E1596" s="413" t="s">
        <v>11393</v>
      </c>
    </row>
    <row r="1597" spans="1:5" ht="12.75">
      <c r="A1597">
        <v>1954</v>
      </c>
      <c r="B1597" t="s">
        <v>11394</v>
      </c>
      <c r="C1597" t="s">
        <v>8369</v>
      </c>
      <c r="D1597" t="s">
        <v>8373</v>
      </c>
      <c r="E1597" s="413" t="s">
        <v>11395</v>
      </c>
    </row>
    <row r="1598" spans="1:5" ht="12.75">
      <c r="A1598">
        <v>1926</v>
      </c>
      <c r="B1598" t="s">
        <v>11396</v>
      </c>
      <c r="C1598" t="s">
        <v>8369</v>
      </c>
      <c r="D1598" t="s">
        <v>8373</v>
      </c>
      <c r="E1598" s="413" t="s">
        <v>11397</v>
      </c>
    </row>
    <row r="1599" spans="1:5" ht="12.75">
      <c r="A1599">
        <v>1927</v>
      </c>
      <c r="B1599" t="s">
        <v>11398</v>
      </c>
      <c r="C1599" t="s">
        <v>8369</v>
      </c>
      <c r="D1599" t="s">
        <v>8373</v>
      </c>
      <c r="E1599" s="413" t="s">
        <v>10365</v>
      </c>
    </row>
    <row r="1600" spans="1:5" ht="12.75">
      <c r="A1600">
        <v>1923</v>
      </c>
      <c r="B1600" t="s">
        <v>11399</v>
      </c>
      <c r="C1600" t="s">
        <v>8369</v>
      </c>
      <c r="D1600" t="s">
        <v>8373</v>
      </c>
      <c r="E1600" s="413" t="s">
        <v>11400</v>
      </c>
    </row>
    <row r="1601" spans="1:5" ht="12.75">
      <c r="A1601">
        <v>1929</v>
      </c>
      <c r="B1601" t="s">
        <v>11401</v>
      </c>
      <c r="C1601" t="s">
        <v>8369</v>
      </c>
      <c r="D1601" t="s">
        <v>8373</v>
      </c>
      <c r="E1601" s="413" t="s">
        <v>9758</v>
      </c>
    </row>
    <row r="1602" spans="1:5" ht="12.75">
      <c r="A1602">
        <v>1930</v>
      </c>
      <c r="B1602" t="s">
        <v>11402</v>
      </c>
      <c r="C1602" t="s">
        <v>8369</v>
      </c>
      <c r="D1602" t="s">
        <v>8373</v>
      </c>
      <c r="E1602" s="413" t="s">
        <v>10271</v>
      </c>
    </row>
    <row r="1603" spans="1:5" ht="12.75">
      <c r="A1603">
        <v>1924</v>
      </c>
      <c r="B1603" t="s">
        <v>11403</v>
      </c>
      <c r="C1603" t="s">
        <v>8369</v>
      </c>
      <c r="D1603" t="s">
        <v>8373</v>
      </c>
      <c r="E1603" s="413" t="s">
        <v>11404</v>
      </c>
    </row>
    <row r="1604" spans="1:5" ht="12.75">
      <c r="A1604">
        <v>1922</v>
      </c>
      <c r="B1604" t="s">
        <v>11405</v>
      </c>
      <c r="C1604" t="s">
        <v>8369</v>
      </c>
      <c r="D1604" t="s">
        <v>8373</v>
      </c>
      <c r="E1604" s="413" t="s">
        <v>11406</v>
      </c>
    </row>
    <row r="1605" spans="1:5" ht="12.75">
      <c r="A1605">
        <v>1953</v>
      </c>
      <c r="B1605" t="s">
        <v>11407</v>
      </c>
      <c r="C1605" t="s">
        <v>8369</v>
      </c>
      <c r="D1605" t="s">
        <v>8373</v>
      </c>
      <c r="E1605" s="413" t="s">
        <v>11408</v>
      </c>
    </row>
    <row r="1606" spans="1:5" ht="12.75">
      <c r="A1606">
        <v>1962</v>
      </c>
      <c r="B1606" t="s">
        <v>11409</v>
      </c>
      <c r="C1606" t="s">
        <v>8369</v>
      </c>
      <c r="D1606" t="s">
        <v>8373</v>
      </c>
      <c r="E1606" s="413" t="s">
        <v>11410</v>
      </c>
    </row>
    <row r="1607" spans="1:5" ht="12.75">
      <c r="A1607">
        <v>1955</v>
      </c>
      <c r="B1607" t="s">
        <v>11411</v>
      </c>
      <c r="C1607" t="s">
        <v>8369</v>
      </c>
      <c r="D1607" t="s">
        <v>8373</v>
      </c>
      <c r="E1607" s="413" t="s">
        <v>11412</v>
      </c>
    </row>
    <row r="1608" spans="1:5" ht="12.75">
      <c r="A1608">
        <v>1956</v>
      </c>
      <c r="B1608" t="s">
        <v>11413</v>
      </c>
      <c r="C1608" t="s">
        <v>8369</v>
      </c>
      <c r="D1608" t="s">
        <v>8373</v>
      </c>
      <c r="E1608" s="413" t="s">
        <v>11414</v>
      </c>
    </row>
    <row r="1609" spans="1:5" ht="12.75">
      <c r="A1609">
        <v>1957</v>
      </c>
      <c r="B1609" t="s">
        <v>11415</v>
      </c>
      <c r="C1609" t="s">
        <v>8369</v>
      </c>
      <c r="D1609" t="s">
        <v>8373</v>
      </c>
      <c r="E1609" s="413" t="s">
        <v>11416</v>
      </c>
    </row>
    <row r="1610" spans="1:5" ht="12.75">
      <c r="A1610">
        <v>1958</v>
      </c>
      <c r="B1610" t="s">
        <v>11417</v>
      </c>
      <c r="C1610" t="s">
        <v>8369</v>
      </c>
      <c r="D1610" t="s">
        <v>8373</v>
      </c>
      <c r="E1610" s="413" t="s">
        <v>11418</v>
      </c>
    </row>
    <row r="1611" spans="1:5" ht="12.75">
      <c r="A1611">
        <v>1959</v>
      </c>
      <c r="B1611" t="s">
        <v>11419</v>
      </c>
      <c r="C1611" t="s">
        <v>8369</v>
      </c>
      <c r="D1611" t="s">
        <v>8373</v>
      </c>
      <c r="E1611" s="413" t="s">
        <v>9874</v>
      </c>
    </row>
    <row r="1612" spans="1:5" ht="12.75">
      <c r="A1612">
        <v>1925</v>
      </c>
      <c r="B1612" t="s">
        <v>11420</v>
      </c>
      <c r="C1612" t="s">
        <v>8369</v>
      </c>
      <c r="D1612" t="s">
        <v>8373</v>
      </c>
      <c r="E1612" s="413" t="s">
        <v>11421</v>
      </c>
    </row>
    <row r="1613" spans="1:5" ht="12.75">
      <c r="A1613">
        <v>1960</v>
      </c>
      <c r="B1613" t="s">
        <v>11422</v>
      </c>
      <c r="C1613" t="s">
        <v>8369</v>
      </c>
      <c r="D1613" t="s">
        <v>8373</v>
      </c>
      <c r="E1613" s="413" t="s">
        <v>11423</v>
      </c>
    </row>
    <row r="1614" spans="1:5" ht="12.75">
      <c r="A1614">
        <v>1961</v>
      </c>
      <c r="B1614" t="s">
        <v>11424</v>
      </c>
      <c r="C1614" t="s">
        <v>8369</v>
      </c>
      <c r="D1614" t="s">
        <v>8373</v>
      </c>
      <c r="E1614" s="413" t="s">
        <v>11425</v>
      </c>
    </row>
    <row r="1615" spans="1:5" ht="12.75">
      <c r="A1615">
        <v>38426</v>
      </c>
      <c r="B1615" t="s">
        <v>11426</v>
      </c>
      <c r="C1615" t="s">
        <v>8369</v>
      </c>
      <c r="D1615" t="s">
        <v>8373</v>
      </c>
      <c r="E1615" s="413" t="s">
        <v>11427</v>
      </c>
    </row>
    <row r="1616" spans="1:5" ht="12.75">
      <c r="A1616">
        <v>38423</v>
      </c>
      <c r="B1616" t="s">
        <v>11428</v>
      </c>
      <c r="C1616" t="s">
        <v>8369</v>
      </c>
      <c r="D1616" t="s">
        <v>8373</v>
      </c>
      <c r="E1616" s="413" t="s">
        <v>11429</v>
      </c>
    </row>
    <row r="1617" spans="1:5" ht="12.75">
      <c r="A1617">
        <v>38421</v>
      </c>
      <c r="B1617" t="s">
        <v>11430</v>
      </c>
      <c r="C1617" t="s">
        <v>8369</v>
      </c>
      <c r="D1617" t="s">
        <v>8373</v>
      </c>
      <c r="E1617" s="413" t="s">
        <v>11431</v>
      </c>
    </row>
    <row r="1618" spans="1:5" ht="12.75">
      <c r="A1618">
        <v>38422</v>
      </c>
      <c r="B1618" t="s">
        <v>11432</v>
      </c>
      <c r="C1618" t="s">
        <v>8369</v>
      </c>
      <c r="D1618" t="s">
        <v>8373</v>
      </c>
      <c r="E1618" s="413" t="s">
        <v>11433</v>
      </c>
    </row>
    <row r="1619" spans="1:5" ht="12.75">
      <c r="A1619">
        <v>39866</v>
      </c>
      <c r="B1619" t="s">
        <v>11434</v>
      </c>
      <c r="C1619" t="s">
        <v>8369</v>
      </c>
      <c r="D1619" t="s">
        <v>8373</v>
      </c>
      <c r="E1619" s="413" t="s">
        <v>11435</v>
      </c>
    </row>
    <row r="1620" spans="1:5" ht="12.75">
      <c r="A1620">
        <v>39867</v>
      </c>
      <c r="B1620" t="s">
        <v>11436</v>
      </c>
      <c r="C1620" t="s">
        <v>8369</v>
      </c>
      <c r="D1620" t="s">
        <v>8373</v>
      </c>
      <c r="E1620" s="413" t="s">
        <v>11437</v>
      </c>
    </row>
    <row r="1621" spans="1:5" ht="12.75">
      <c r="A1621">
        <v>39868</v>
      </c>
      <c r="B1621" t="s">
        <v>11438</v>
      </c>
      <c r="C1621" t="s">
        <v>8369</v>
      </c>
      <c r="D1621" t="s">
        <v>8373</v>
      </c>
      <c r="E1621" s="413" t="s">
        <v>11439</v>
      </c>
    </row>
    <row r="1622" spans="1:5" ht="12.75">
      <c r="A1622">
        <v>37999</v>
      </c>
      <c r="B1622" t="s">
        <v>11440</v>
      </c>
      <c r="C1622" t="s">
        <v>8369</v>
      </c>
      <c r="D1622" t="s">
        <v>8373</v>
      </c>
      <c r="E1622" s="413" t="s">
        <v>11441</v>
      </c>
    </row>
    <row r="1623" spans="1:5" ht="12.75">
      <c r="A1623">
        <v>38000</v>
      </c>
      <c r="B1623" t="s">
        <v>11442</v>
      </c>
      <c r="C1623" t="s">
        <v>8369</v>
      </c>
      <c r="D1623" t="s">
        <v>8373</v>
      </c>
      <c r="E1623" s="413" t="s">
        <v>11443</v>
      </c>
    </row>
    <row r="1624" spans="1:5" ht="12.75">
      <c r="A1624">
        <v>38129</v>
      </c>
      <c r="B1624" t="s">
        <v>11444</v>
      </c>
      <c r="C1624" t="s">
        <v>8369</v>
      </c>
      <c r="D1624" t="s">
        <v>8373</v>
      </c>
      <c r="E1624" s="413" t="s">
        <v>10449</v>
      </c>
    </row>
    <row r="1625" spans="1:5" ht="12.75">
      <c r="A1625">
        <v>38025</v>
      </c>
      <c r="B1625" t="s">
        <v>11445</v>
      </c>
      <c r="C1625" t="s">
        <v>8369</v>
      </c>
      <c r="D1625" t="s">
        <v>8373</v>
      </c>
      <c r="E1625" s="413" t="s">
        <v>11446</v>
      </c>
    </row>
    <row r="1626" spans="1:5" ht="12.75">
      <c r="A1626">
        <v>38026</v>
      </c>
      <c r="B1626" t="s">
        <v>11447</v>
      </c>
      <c r="C1626" t="s">
        <v>8369</v>
      </c>
      <c r="D1626" t="s">
        <v>8373</v>
      </c>
      <c r="E1626" s="413" t="s">
        <v>11448</v>
      </c>
    </row>
    <row r="1627" spans="1:5" ht="12.75">
      <c r="A1627">
        <v>1858</v>
      </c>
      <c r="B1627" t="s">
        <v>11449</v>
      </c>
      <c r="C1627" t="s">
        <v>8369</v>
      </c>
      <c r="D1627" t="s">
        <v>8373</v>
      </c>
      <c r="E1627" s="413" t="s">
        <v>11450</v>
      </c>
    </row>
    <row r="1628" spans="1:5" ht="12.75">
      <c r="A1628">
        <v>1844</v>
      </c>
      <c r="B1628" t="s">
        <v>11451</v>
      </c>
      <c r="C1628" t="s">
        <v>8369</v>
      </c>
      <c r="D1628" t="s">
        <v>8373</v>
      </c>
      <c r="E1628" s="413" t="s">
        <v>11452</v>
      </c>
    </row>
    <row r="1629" spans="1:5" ht="12.75">
      <c r="A1629">
        <v>1863</v>
      </c>
      <c r="B1629" t="s">
        <v>11453</v>
      </c>
      <c r="C1629" t="s">
        <v>8369</v>
      </c>
      <c r="D1629" t="s">
        <v>8373</v>
      </c>
      <c r="E1629" s="413" t="s">
        <v>11454</v>
      </c>
    </row>
    <row r="1630" spans="1:5" ht="12.75">
      <c r="A1630">
        <v>1865</v>
      </c>
      <c r="B1630" t="s">
        <v>11455</v>
      </c>
      <c r="C1630" t="s">
        <v>8369</v>
      </c>
      <c r="D1630" t="s">
        <v>8373</v>
      </c>
      <c r="E1630" s="413" t="s">
        <v>11456</v>
      </c>
    </row>
    <row r="1631" spans="1:5" ht="12.75">
      <c r="A1631">
        <v>36355</v>
      </c>
      <c r="B1631" t="s">
        <v>11457</v>
      </c>
      <c r="C1631" t="s">
        <v>8369</v>
      </c>
      <c r="D1631" t="s">
        <v>8373</v>
      </c>
      <c r="E1631" s="413" t="s">
        <v>11458</v>
      </c>
    </row>
    <row r="1632" spans="1:5" ht="12.75">
      <c r="A1632">
        <v>36356</v>
      </c>
      <c r="B1632" t="s">
        <v>11459</v>
      </c>
      <c r="C1632" t="s">
        <v>8369</v>
      </c>
      <c r="D1632" t="s">
        <v>8373</v>
      </c>
      <c r="E1632" s="413" t="s">
        <v>11460</v>
      </c>
    </row>
    <row r="1633" spans="1:5" ht="12.75">
      <c r="A1633">
        <v>1932</v>
      </c>
      <c r="B1633" t="s">
        <v>11461</v>
      </c>
      <c r="C1633" t="s">
        <v>8369</v>
      </c>
      <c r="D1633" t="s">
        <v>8373</v>
      </c>
      <c r="E1633" s="413" t="s">
        <v>11462</v>
      </c>
    </row>
    <row r="1634" spans="1:5" ht="12.75">
      <c r="A1634">
        <v>1933</v>
      </c>
      <c r="B1634" t="s">
        <v>11463</v>
      </c>
      <c r="C1634" t="s">
        <v>8369</v>
      </c>
      <c r="D1634" t="s">
        <v>8373</v>
      </c>
      <c r="E1634" s="413" t="s">
        <v>8636</v>
      </c>
    </row>
    <row r="1635" spans="1:5" ht="12.75">
      <c r="A1635">
        <v>1951</v>
      </c>
      <c r="B1635" t="s">
        <v>11464</v>
      </c>
      <c r="C1635" t="s">
        <v>8369</v>
      </c>
      <c r="D1635" t="s">
        <v>8373</v>
      </c>
      <c r="E1635" s="413" t="s">
        <v>11465</v>
      </c>
    </row>
    <row r="1636" spans="1:5" ht="12.75">
      <c r="A1636">
        <v>1966</v>
      </c>
      <c r="B1636" t="s">
        <v>11466</v>
      </c>
      <c r="C1636" t="s">
        <v>8369</v>
      </c>
      <c r="D1636" t="s">
        <v>8373</v>
      </c>
      <c r="E1636" s="413" t="s">
        <v>11467</v>
      </c>
    </row>
    <row r="1637" spans="1:5" ht="12.75">
      <c r="A1637">
        <v>1952</v>
      </c>
      <c r="B1637" t="s">
        <v>11468</v>
      </c>
      <c r="C1637" t="s">
        <v>8369</v>
      </c>
      <c r="D1637" t="s">
        <v>8373</v>
      </c>
      <c r="E1637" s="413" t="s">
        <v>11469</v>
      </c>
    </row>
    <row r="1638" spans="1:5" ht="12.75">
      <c r="A1638">
        <v>20104</v>
      </c>
      <c r="B1638" t="s">
        <v>11470</v>
      </c>
      <c r="C1638" t="s">
        <v>8369</v>
      </c>
      <c r="D1638" t="s">
        <v>8373</v>
      </c>
      <c r="E1638" s="413" t="s">
        <v>11471</v>
      </c>
    </row>
    <row r="1639" spans="1:5" ht="12.75">
      <c r="A1639">
        <v>20105</v>
      </c>
      <c r="B1639" t="s">
        <v>11472</v>
      </c>
      <c r="C1639" t="s">
        <v>8369</v>
      </c>
      <c r="D1639" t="s">
        <v>8373</v>
      </c>
      <c r="E1639" s="413" t="s">
        <v>11473</v>
      </c>
    </row>
    <row r="1640" spans="1:5" ht="12.75">
      <c r="A1640">
        <v>1965</v>
      </c>
      <c r="B1640" t="s">
        <v>11474</v>
      </c>
      <c r="C1640" t="s">
        <v>8369</v>
      </c>
      <c r="D1640" t="s">
        <v>8373</v>
      </c>
      <c r="E1640" s="413" t="s">
        <v>11475</v>
      </c>
    </row>
    <row r="1641" spans="1:5" ht="12.75">
      <c r="A1641">
        <v>10765</v>
      </c>
      <c r="B1641" t="s">
        <v>11476</v>
      </c>
      <c r="C1641" t="s">
        <v>8369</v>
      </c>
      <c r="D1641" t="s">
        <v>8373</v>
      </c>
      <c r="E1641" s="413" t="s">
        <v>11477</v>
      </c>
    </row>
    <row r="1642" spans="1:5" ht="12.75">
      <c r="A1642">
        <v>10767</v>
      </c>
      <c r="B1642" t="s">
        <v>11478</v>
      </c>
      <c r="C1642" t="s">
        <v>8369</v>
      </c>
      <c r="D1642" t="s">
        <v>8373</v>
      </c>
      <c r="E1642" s="413" t="s">
        <v>11479</v>
      </c>
    </row>
    <row r="1643" spans="1:5" ht="12.75">
      <c r="A1643">
        <v>1970</v>
      </c>
      <c r="B1643" t="s">
        <v>11480</v>
      </c>
      <c r="C1643" t="s">
        <v>8369</v>
      </c>
      <c r="D1643" t="s">
        <v>8373</v>
      </c>
      <c r="E1643" s="413" t="s">
        <v>11481</v>
      </c>
    </row>
    <row r="1644" spans="1:5" ht="12.75">
      <c r="A1644">
        <v>1967</v>
      </c>
      <c r="B1644" t="s">
        <v>11482</v>
      </c>
      <c r="C1644" t="s">
        <v>8369</v>
      </c>
      <c r="D1644" t="s">
        <v>8373</v>
      </c>
      <c r="E1644" s="413" t="s">
        <v>11483</v>
      </c>
    </row>
    <row r="1645" spans="1:5" ht="12.75">
      <c r="A1645">
        <v>1968</v>
      </c>
      <c r="B1645" t="s">
        <v>11484</v>
      </c>
      <c r="C1645" t="s">
        <v>8369</v>
      </c>
      <c r="D1645" t="s">
        <v>8373</v>
      </c>
      <c r="E1645" s="413" t="s">
        <v>10590</v>
      </c>
    </row>
    <row r="1646" spans="1:5" ht="12.75">
      <c r="A1646">
        <v>1969</v>
      </c>
      <c r="B1646" t="s">
        <v>11485</v>
      </c>
      <c r="C1646" t="s">
        <v>8369</v>
      </c>
      <c r="D1646" t="s">
        <v>8373</v>
      </c>
      <c r="E1646" s="413" t="s">
        <v>11486</v>
      </c>
    </row>
    <row r="1647" spans="1:5" ht="12.75">
      <c r="A1647">
        <v>1839</v>
      </c>
      <c r="B1647" t="s">
        <v>11487</v>
      </c>
      <c r="C1647" t="s">
        <v>8369</v>
      </c>
      <c r="D1647" t="s">
        <v>8373</v>
      </c>
      <c r="E1647" s="413" t="s">
        <v>11488</v>
      </c>
    </row>
    <row r="1648" spans="1:5" ht="12.75">
      <c r="A1648">
        <v>1835</v>
      </c>
      <c r="B1648" t="s">
        <v>11489</v>
      </c>
      <c r="C1648" t="s">
        <v>8369</v>
      </c>
      <c r="D1648" t="s">
        <v>8373</v>
      </c>
      <c r="E1648" s="413" t="s">
        <v>10371</v>
      </c>
    </row>
    <row r="1649" spans="1:5" ht="12.75">
      <c r="A1649">
        <v>1823</v>
      </c>
      <c r="B1649" t="s">
        <v>11490</v>
      </c>
      <c r="C1649" t="s">
        <v>8369</v>
      </c>
      <c r="D1649" t="s">
        <v>8373</v>
      </c>
      <c r="E1649" s="413" t="s">
        <v>11491</v>
      </c>
    </row>
    <row r="1650" spans="1:5" ht="12.75">
      <c r="A1650">
        <v>1827</v>
      </c>
      <c r="B1650" t="s">
        <v>11492</v>
      </c>
      <c r="C1650" t="s">
        <v>8369</v>
      </c>
      <c r="D1650" t="s">
        <v>8373</v>
      </c>
      <c r="E1650" s="413" t="s">
        <v>11493</v>
      </c>
    </row>
    <row r="1651" spans="1:5" ht="12.75">
      <c r="A1651">
        <v>1831</v>
      </c>
      <c r="B1651" t="s">
        <v>11494</v>
      </c>
      <c r="C1651" t="s">
        <v>8369</v>
      </c>
      <c r="D1651" t="s">
        <v>8373</v>
      </c>
      <c r="E1651" s="413" t="s">
        <v>11495</v>
      </c>
    </row>
    <row r="1652" spans="1:5" ht="12.75">
      <c r="A1652">
        <v>1825</v>
      </c>
      <c r="B1652" t="s">
        <v>11496</v>
      </c>
      <c r="C1652" t="s">
        <v>8369</v>
      </c>
      <c r="D1652" t="s">
        <v>8373</v>
      </c>
      <c r="E1652" s="413" t="s">
        <v>11497</v>
      </c>
    </row>
    <row r="1653" spans="1:5" ht="12.75">
      <c r="A1653">
        <v>1828</v>
      </c>
      <c r="B1653" t="s">
        <v>11498</v>
      </c>
      <c r="C1653" t="s">
        <v>8369</v>
      </c>
      <c r="D1653" t="s">
        <v>8373</v>
      </c>
      <c r="E1653" s="413" t="s">
        <v>11499</v>
      </c>
    </row>
    <row r="1654" spans="1:5" ht="12.75">
      <c r="A1654">
        <v>1845</v>
      </c>
      <c r="B1654" t="s">
        <v>11500</v>
      </c>
      <c r="C1654" t="s">
        <v>8369</v>
      </c>
      <c r="D1654" t="s">
        <v>8373</v>
      </c>
      <c r="E1654" s="413" t="s">
        <v>11501</v>
      </c>
    </row>
    <row r="1655" spans="1:5" ht="12.75">
      <c r="A1655">
        <v>1824</v>
      </c>
      <c r="B1655" t="s">
        <v>11502</v>
      </c>
      <c r="C1655" t="s">
        <v>8369</v>
      </c>
      <c r="D1655" t="s">
        <v>8373</v>
      </c>
      <c r="E1655" s="413" t="s">
        <v>11503</v>
      </c>
    </row>
    <row r="1656" spans="1:5" ht="12.75">
      <c r="A1656">
        <v>1941</v>
      </c>
      <c r="B1656" t="s">
        <v>11504</v>
      </c>
      <c r="C1656" t="s">
        <v>8369</v>
      </c>
      <c r="D1656" t="s">
        <v>8373</v>
      </c>
      <c r="E1656" s="413" t="s">
        <v>11505</v>
      </c>
    </row>
    <row r="1657" spans="1:5" ht="12.75">
      <c r="A1657">
        <v>1940</v>
      </c>
      <c r="B1657" t="s">
        <v>11506</v>
      </c>
      <c r="C1657" t="s">
        <v>8369</v>
      </c>
      <c r="D1657" t="s">
        <v>8373</v>
      </c>
      <c r="E1657" s="413" t="s">
        <v>11507</v>
      </c>
    </row>
    <row r="1658" spans="1:5" ht="12.75">
      <c r="A1658">
        <v>1937</v>
      </c>
      <c r="B1658" t="s">
        <v>11508</v>
      </c>
      <c r="C1658" t="s">
        <v>8369</v>
      </c>
      <c r="D1658" t="s">
        <v>8373</v>
      </c>
      <c r="E1658" s="413" t="s">
        <v>11509</v>
      </c>
    </row>
    <row r="1659" spans="1:5" ht="12.75">
      <c r="A1659">
        <v>1939</v>
      </c>
      <c r="B1659" t="s">
        <v>11510</v>
      </c>
      <c r="C1659" t="s">
        <v>8369</v>
      </c>
      <c r="D1659" t="s">
        <v>8373</v>
      </c>
      <c r="E1659" s="413" t="s">
        <v>11511</v>
      </c>
    </row>
    <row r="1660" spans="1:5" ht="12.75">
      <c r="A1660">
        <v>1942</v>
      </c>
      <c r="B1660" t="s">
        <v>11512</v>
      </c>
      <c r="C1660" t="s">
        <v>8369</v>
      </c>
      <c r="D1660" t="s">
        <v>8373</v>
      </c>
      <c r="E1660" s="413" t="s">
        <v>11513</v>
      </c>
    </row>
    <row r="1661" spans="1:5" ht="12.75">
      <c r="A1661">
        <v>1938</v>
      </c>
      <c r="B1661" t="s">
        <v>11514</v>
      </c>
      <c r="C1661" t="s">
        <v>8369</v>
      </c>
      <c r="D1661" t="s">
        <v>8373</v>
      </c>
      <c r="E1661" s="413" t="s">
        <v>9649</v>
      </c>
    </row>
    <row r="1662" spans="1:5" ht="12.75">
      <c r="A1662">
        <v>42692</v>
      </c>
      <c r="B1662" t="s">
        <v>11515</v>
      </c>
      <c r="C1662" t="s">
        <v>8369</v>
      </c>
      <c r="D1662" t="s">
        <v>8373</v>
      </c>
      <c r="E1662" s="413" t="s">
        <v>11516</v>
      </c>
    </row>
    <row r="1663" spans="1:5" ht="12.75">
      <c r="A1663">
        <v>42693</v>
      </c>
      <c r="B1663" t="s">
        <v>11517</v>
      </c>
      <c r="C1663" t="s">
        <v>8369</v>
      </c>
      <c r="D1663" t="s">
        <v>8373</v>
      </c>
      <c r="E1663" s="413" t="s">
        <v>11518</v>
      </c>
    </row>
    <row r="1664" spans="1:5" ht="12.75">
      <c r="A1664">
        <v>42695</v>
      </c>
      <c r="B1664" t="s">
        <v>11519</v>
      </c>
      <c r="C1664" t="s">
        <v>8369</v>
      </c>
      <c r="D1664" t="s">
        <v>8373</v>
      </c>
      <c r="E1664" s="413" t="s">
        <v>11520</v>
      </c>
    </row>
    <row r="1665" spans="1:5" ht="12.75">
      <c r="A1665">
        <v>42694</v>
      </c>
      <c r="B1665" t="s">
        <v>11521</v>
      </c>
      <c r="C1665" t="s">
        <v>8369</v>
      </c>
      <c r="D1665" t="s">
        <v>8373</v>
      </c>
      <c r="E1665" s="413" t="s">
        <v>11522</v>
      </c>
    </row>
    <row r="1666" spans="1:5" ht="12.75">
      <c r="A1666">
        <v>20097</v>
      </c>
      <c r="B1666" t="s">
        <v>11523</v>
      </c>
      <c r="C1666" t="s">
        <v>8369</v>
      </c>
      <c r="D1666" t="s">
        <v>8373</v>
      </c>
      <c r="E1666" s="413" t="s">
        <v>11524</v>
      </c>
    </row>
    <row r="1667" spans="1:5" ht="12.75">
      <c r="A1667">
        <v>20098</v>
      </c>
      <c r="B1667" t="s">
        <v>11525</v>
      </c>
      <c r="C1667" t="s">
        <v>8369</v>
      </c>
      <c r="D1667" t="s">
        <v>8373</v>
      </c>
      <c r="E1667" s="413" t="s">
        <v>11526</v>
      </c>
    </row>
    <row r="1668" spans="1:5" ht="12.75">
      <c r="A1668">
        <v>20096</v>
      </c>
      <c r="B1668" t="s">
        <v>11527</v>
      </c>
      <c r="C1668" t="s">
        <v>8369</v>
      </c>
      <c r="D1668" t="s">
        <v>8373</v>
      </c>
      <c r="E1668" s="413" t="s">
        <v>11528</v>
      </c>
    </row>
    <row r="1669" spans="1:5" ht="12.75">
      <c r="A1669">
        <v>1964</v>
      </c>
      <c r="B1669" t="s">
        <v>11529</v>
      </c>
      <c r="C1669" t="s">
        <v>8369</v>
      </c>
      <c r="D1669" t="s">
        <v>8373</v>
      </c>
      <c r="E1669" s="413" t="s">
        <v>11530</v>
      </c>
    </row>
    <row r="1670" spans="1:5" ht="12.75">
      <c r="A1670">
        <v>1880</v>
      </c>
      <c r="B1670" t="s">
        <v>11531</v>
      </c>
      <c r="C1670" t="s">
        <v>8369</v>
      </c>
      <c r="D1670" t="s">
        <v>8373</v>
      </c>
      <c r="E1670" s="413" t="s">
        <v>8811</v>
      </c>
    </row>
    <row r="1671" spans="1:5" ht="12.75">
      <c r="A1671">
        <v>39274</v>
      </c>
      <c r="B1671" t="s">
        <v>11532</v>
      </c>
      <c r="C1671" t="s">
        <v>8369</v>
      </c>
      <c r="D1671" t="s">
        <v>8373</v>
      </c>
      <c r="E1671" s="413" t="s">
        <v>8796</v>
      </c>
    </row>
    <row r="1672" spans="1:5" ht="12.75">
      <c r="A1672">
        <v>2628</v>
      </c>
      <c r="B1672" t="s">
        <v>11533</v>
      </c>
      <c r="C1672" t="s">
        <v>8369</v>
      </c>
      <c r="D1672" t="s">
        <v>8373</v>
      </c>
      <c r="E1672" s="413" t="s">
        <v>11534</v>
      </c>
    </row>
    <row r="1673" spans="1:5" ht="12.75">
      <c r="A1673">
        <v>2622</v>
      </c>
      <c r="B1673" t="s">
        <v>11535</v>
      </c>
      <c r="C1673" t="s">
        <v>8369</v>
      </c>
      <c r="D1673" t="s">
        <v>8373</v>
      </c>
      <c r="E1673" s="413" t="s">
        <v>11536</v>
      </c>
    </row>
    <row r="1674" spans="1:5" ht="12.75">
      <c r="A1674">
        <v>2623</v>
      </c>
      <c r="B1674" t="s">
        <v>11537</v>
      </c>
      <c r="C1674" t="s">
        <v>8369</v>
      </c>
      <c r="D1674" t="s">
        <v>8373</v>
      </c>
      <c r="E1674" s="413" t="s">
        <v>11538</v>
      </c>
    </row>
    <row r="1675" spans="1:5" ht="12.75">
      <c r="A1675">
        <v>2624</v>
      </c>
      <c r="B1675" t="s">
        <v>11539</v>
      </c>
      <c r="C1675" t="s">
        <v>8369</v>
      </c>
      <c r="D1675" t="s">
        <v>8373</v>
      </c>
      <c r="E1675" s="413" t="s">
        <v>11540</v>
      </c>
    </row>
    <row r="1676" spans="1:5" ht="12.75">
      <c r="A1676">
        <v>2625</v>
      </c>
      <c r="B1676" t="s">
        <v>11541</v>
      </c>
      <c r="C1676" t="s">
        <v>8369</v>
      </c>
      <c r="D1676" t="s">
        <v>8373</v>
      </c>
      <c r="E1676" s="413" t="s">
        <v>11542</v>
      </c>
    </row>
    <row r="1677" spans="1:5" ht="12.75">
      <c r="A1677">
        <v>2626</v>
      </c>
      <c r="B1677" t="s">
        <v>11543</v>
      </c>
      <c r="C1677" t="s">
        <v>8369</v>
      </c>
      <c r="D1677" t="s">
        <v>8373</v>
      </c>
      <c r="E1677" s="413" t="s">
        <v>11544</v>
      </c>
    </row>
    <row r="1678" spans="1:5" ht="12.75">
      <c r="A1678">
        <v>2630</v>
      </c>
      <c r="B1678" t="s">
        <v>11545</v>
      </c>
      <c r="C1678" t="s">
        <v>8369</v>
      </c>
      <c r="D1678" t="s">
        <v>8373</v>
      </c>
      <c r="E1678" s="413" t="s">
        <v>11546</v>
      </c>
    </row>
    <row r="1679" spans="1:5" ht="12.75">
      <c r="A1679">
        <v>2627</v>
      </c>
      <c r="B1679" t="s">
        <v>11547</v>
      </c>
      <c r="C1679" t="s">
        <v>8369</v>
      </c>
      <c r="D1679" t="s">
        <v>8373</v>
      </c>
      <c r="E1679" s="413" t="s">
        <v>11548</v>
      </c>
    </row>
    <row r="1680" spans="1:5" ht="12.75">
      <c r="A1680">
        <v>2629</v>
      </c>
      <c r="B1680" t="s">
        <v>11549</v>
      </c>
      <c r="C1680" t="s">
        <v>8369</v>
      </c>
      <c r="D1680" t="s">
        <v>8373</v>
      </c>
      <c r="E1680" s="413" t="s">
        <v>11550</v>
      </c>
    </row>
    <row r="1681" spans="1:5" ht="12.75">
      <c r="A1681">
        <v>12033</v>
      </c>
      <c r="B1681" t="s">
        <v>11551</v>
      </c>
      <c r="C1681" t="s">
        <v>8369</v>
      </c>
      <c r="D1681" t="s">
        <v>8373</v>
      </c>
      <c r="E1681" s="413" t="s">
        <v>11552</v>
      </c>
    </row>
    <row r="1682" spans="1:5" ht="12.75">
      <c r="A1682">
        <v>40408</v>
      </c>
      <c r="B1682" t="s">
        <v>11553</v>
      </c>
      <c r="C1682" t="s">
        <v>8369</v>
      </c>
      <c r="D1682" t="s">
        <v>8373</v>
      </c>
      <c r="E1682" s="413" t="s">
        <v>11554</v>
      </c>
    </row>
    <row r="1683" spans="1:5" ht="12.75">
      <c r="A1683">
        <v>40409</v>
      </c>
      <c r="B1683" t="s">
        <v>11555</v>
      </c>
      <c r="C1683" t="s">
        <v>8369</v>
      </c>
      <c r="D1683" t="s">
        <v>8373</v>
      </c>
      <c r="E1683" s="413" t="s">
        <v>11556</v>
      </c>
    </row>
    <row r="1684" spans="1:5" ht="12.75">
      <c r="A1684">
        <v>39276</v>
      </c>
      <c r="B1684" t="s">
        <v>11557</v>
      </c>
      <c r="C1684" t="s">
        <v>8369</v>
      </c>
      <c r="D1684" t="s">
        <v>8373</v>
      </c>
      <c r="E1684" s="413" t="s">
        <v>11558</v>
      </c>
    </row>
    <row r="1685" spans="1:5" ht="12.75">
      <c r="A1685">
        <v>39277</v>
      </c>
      <c r="B1685" t="s">
        <v>11559</v>
      </c>
      <c r="C1685" t="s">
        <v>8369</v>
      </c>
      <c r="D1685" t="s">
        <v>8373</v>
      </c>
      <c r="E1685" s="413" t="s">
        <v>10749</v>
      </c>
    </row>
    <row r="1686" spans="1:5" ht="12.75">
      <c r="A1686">
        <v>12034</v>
      </c>
      <c r="B1686" t="s">
        <v>11560</v>
      </c>
      <c r="C1686" t="s">
        <v>8369</v>
      </c>
      <c r="D1686" t="s">
        <v>8373</v>
      </c>
      <c r="E1686" s="413" t="s">
        <v>10224</v>
      </c>
    </row>
    <row r="1687" spans="1:5" ht="12.75">
      <c r="A1687">
        <v>39879</v>
      </c>
      <c r="B1687" t="s">
        <v>11561</v>
      </c>
      <c r="C1687" t="s">
        <v>8369</v>
      </c>
      <c r="D1687" t="s">
        <v>8373</v>
      </c>
      <c r="E1687" s="413" t="s">
        <v>11562</v>
      </c>
    </row>
    <row r="1688" spans="1:5" ht="12.75">
      <c r="A1688">
        <v>39880</v>
      </c>
      <c r="B1688" t="s">
        <v>11563</v>
      </c>
      <c r="C1688" t="s">
        <v>8369</v>
      </c>
      <c r="D1688" t="s">
        <v>8373</v>
      </c>
      <c r="E1688" s="413" t="s">
        <v>11564</v>
      </c>
    </row>
    <row r="1689" spans="1:5" ht="12.75">
      <c r="A1689">
        <v>39881</v>
      </c>
      <c r="B1689" t="s">
        <v>11565</v>
      </c>
      <c r="C1689" t="s">
        <v>8369</v>
      </c>
      <c r="D1689" t="s">
        <v>8373</v>
      </c>
      <c r="E1689" s="413" t="s">
        <v>11566</v>
      </c>
    </row>
    <row r="1690" spans="1:5" ht="12.75">
      <c r="A1690">
        <v>39882</v>
      </c>
      <c r="B1690" t="s">
        <v>11567</v>
      </c>
      <c r="C1690" t="s">
        <v>8369</v>
      </c>
      <c r="D1690" t="s">
        <v>8373</v>
      </c>
      <c r="E1690" s="413" t="s">
        <v>11568</v>
      </c>
    </row>
    <row r="1691" spans="1:5" ht="12.75">
      <c r="A1691">
        <v>39883</v>
      </c>
      <c r="B1691" t="s">
        <v>11569</v>
      </c>
      <c r="C1691" t="s">
        <v>8369</v>
      </c>
      <c r="D1691" t="s">
        <v>8373</v>
      </c>
      <c r="E1691" s="413" t="s">
        <v>11570</v>
      </c>
    </row>
    <row r="1692" spans="1:5" ht="12.75">
      <c r="A1692">
        <v>39884</v>
      </c>
      <c r="B1692" t="s">
        <v>11571</v>
      </c>
      <c r="C1692" t="s">
        <v>8369</v>
      </c>
      <c r="D1692" t="s">
        <v>8373</v>
      </c>
      <c r="E1692" s="413" t="s">
        <v>11572</v>
      </c>
    </row>
    <row r="1693" spans="1:5" ht="12.75">
      <c r="A1693">
        <v>39885</v>
      </c>
      <c r="B1693" t="s">
        <v>11573</v>
      </c>
      <c r="C1693" t="s">
        <v>8369</v>
      </c>
      <c r="D1693" t="s">
        <v>8373</v>
      </c>
      <c r="E1693" s="413" t="s">
        <v>11574</v>
      </c>
    </row>
    <row r="1694" spans="1:5" ht="12.75">
      <c r="A1694">
        <v>1777</v>
      </c>
      <c r="B1694" t="s">
        <v>11575</v>
      </c>
      <c r="C1694" t="s">
        <v>8369</v>
      </c>
      <c r="D1694" t="s">
        <v>8373</v>
      </c>
      <c r="E1694" s="413" t="s">
        <v>11576</v>
      </c>
    </row>
    <row r="1695" spans="1:5" ht="12.75">
      <c r="A1695">
        <v>1819</v>
      </c>
      <c r="B1695" t="s">
        <v>11577</v>
      </c>
      <c r="C1695" t="s">
        <v>8369</v>
      </c>
      <c r="D1695" t="s">
        <v>8373</v>
      </c>
      <c r="E1695" s="413" t="s">
        <v>11578</v>
      </c>
    </row>
    <row r="1696" spans="1:5" ht="12.75">
      <c r="A1696">
        <v>1775</v>
      </c>
      <c r="B1696" t="s">
        <v>11579</v>
      </c>
      <c r="C1696" t="s">
        <v>8369</v>
      </c>
      <c r="D1696" t="s">
        <v>8373</v>
      </c>
      <c r="E1696" s="413" t="s">
        <v>11580</v>
      </c>
    </row>
    <row r="1697" spans="1:5" ht="12.75">
      <c r="A1697">
        <v>1776</v>
      </c>
      <c r="B1697" t="s">
        <v>11581</v>
      </c>
      <c r="C1697" t="s">
        <v>8369</v>
      </c>
      <c r="D1697" t="s">
        <v>8373</v>
      </c>
      <c r="E1697" s="413" t="s">
        <v>11582</v>
      </c>
    </row>
    <row r="1698" spans="1:5" ht="12.75">
      <c r="A1698">
        <v>1778</v>
      </c>
      <c r="B1698" t="s">
        <v>11583</v>
      </c>
      <c r="C1698" t="s">
        <v>8369</v>
      </c>
      <c r="D1698" t="s">
        <v>8373</v>
      </c>
      <c r="E1698" s="413" t="s">
        <v>11584</v>
      </c>
    </row>
    <row r="1699" spans="1:5" ht="12.75">
      <c r="A1699">
        <v>1818</v>
      </c>
      <c r="B1699" t="s">
        <v>11585</v>
      </c>
      <c r="C1699" t="s">
        <v>8369</v>
      </c>
      <c r="D1699" t="s">
        <v>8373</v>
      </c>
      <c r="E1699" s="413" t="s">
        <v>11586</v>
      </c>
    </row>
    <row r="1700" spans="1:5" ht="12.75">
      <c r="A1700">
        <v>1820</v>
      </c>
      <c r="B1700" t="s">
        <v>11587</v>
      </c>
      <c r="C1700" t="s">
        <v>8369</v>
      </c>
      <c r="D1700" t="s">
        <v>8373</v>
      </c>
      <c r="E1700" s="413" t="s">
        <v>11588</v>
      </c>
    </row>
    <row r="1701" spans="1:5" ht="12.75">
      <c r="A1701">
        <v>1779</v>
      </c>
      <c r="B1701" t="s">
        <v>11589</v>
      </c>
      <c r="C1701" t="s">
        <v>8369</v>
      </c>
      <c r="D1701" t="s">
        <v>8373</v>
      </c>
      <c r="E1701" s="413" t="s">
        <v>11590</v>
      </c>
    </row>
    <row r="1702" spans="1:5" ht="12.75">
      <c r="A1702">
        <v>1780</v>
      </c>
      <c r="B1702" t="s">
        <v>11591</v>
      </c>
      <c r="C1702" t="s">
        <v>8369</v>
      </c>
      <c r="D1702" t="s">
        <v>8373</v>
      </c>
      <c r="E1702" s="413" t="s">
        <v>11592</v>
      </c>
    </row>
    <row r="1703" spans="1:5" ht="12.75">
      <c r="A1703">
        <v>1783</v>
      </c>
      <c r="B1703" t="s">
        <v>11593</v>
      </c>
      <c r="C1703" t="s">
        <v>8369</v>
      </c>
      <c r="D1703" t="s">
        <v>8373</v>
      </c>
      <c r="E1703" s="413" t="s">
        <v>11594</v>
      </c>
    </row>
    <row r="1704" spans="1:5" ht="12.75">
      <c r="A1704">
        <v>1782</v>
      </c>
      <c r="B1704" t="s">
        <v>11595</v>
      </c>
      <c r="C1704" t="s">
        <v>8369</v>
      </c>
      <c r="D1704" t="s">
        <v>8373</v>
      </c>
      <c r="E1704" s="413" t="s">
        <v>11596</v>
      </c>
    </row>
    <row r="1705" spans="1:5" ht="12.75">
      <c r="A1705">
        <v>1817</v>
      </c>
      <c r="B1705" t="s">
        <v>11597</v>
      </c>
      <c r="C1705" t="s">
        <v>8369</v>
      </c>
      <c r="D1705" t="s">
        <v>8373</v>
      </c>
      <c r="E1705" s="413" t="s">
        <v>11598</v>
      </c>
    </row>
    <row r="1706" spans="1:5" ht="12.75">
      <c r="A1706">
        <v>1781</v>
      </c>
      <c r="B1706" t="s">
        <v>11599</v>
      </c>
      <c r="C1706" t="s">
        <v>8369</v>
      </c>
      <c r="D1706" t="s">
        <v>8373</v>
      </c>
      <c r="E1706" s="413" t="s">
        <v>11600</v>
      </c>
    </row>
    <row r="1707" spans="1:5" ht="12.75">
      <c r="A1707">
        <v>1784</v>
      </c>
      <c r="B1707" t="s">
        <v>11601</v>
      </c>
      <c r="C1707" t="s">
        <v>8369</v>
      </c>
      <c r="D1707" t="s">
        <v>8373</v>
      </c>
      <c r="E1707" s="413" t="s">
        <v>11602</v>
      </c>
    </row>
    <row r="1708" spans="1:5" ht="12.75">
      <c r="A1708">
        <v>1810</v>
      </c>
      <c r="B1708" t="s">
        <v>11603</v>
      </c>
      <c r="C1708" t="s">
        <v>8369</v>
      </c>
      <c r="D1708" t="s">
        <v>8373</v>
      </c>
      <c r="E1708" s="413" t="s">
        <v>11604</v>
      </c>
    </row>
    <row r="1709" spans="1:5" ht="12.75">
      <c r="A1709">
        <v>1811</v>
      </c>
      <c r="B1709" t="s">
        <v>11605</v>
      </c>
      <c r="C1709" t="s">
        <v>8369</v>
      </c>
      <c r="D1709" t="s">
        <v>8373</v>
      </c>
      <c r="E1709" s="413" t="s">
        <v>11606</v>
      </c>
    </row>
    <row r="1710" spans="1:5" ht="12.75">
      <c r="A1710">
        <v>1812</v>
      </c>
      <c r="B1710" t="s">
        <v>11607</v>
      </c>
      <c r="C1710" t="s">
        <v>8369</v>
      </c>
      <c r="D1710" t="s">
        <v>8373</v>
      </c>
      <c r="E1710" s="413" t="s">
        <v>11608</v>
      </c>
    </row>
    <row r="1711" spans="1:5" ht="12.75">
      <c r="A1711">
        <v>40386</v>
      </c>
      <c r="B1711" t="s">
        <v>11609</v>
      </c>
      <c r="C1711" t="s">
        <v>8369</v>
      </c>
      <c r="D1711" t="s">
        <v>8373</v>
      </c>
      <c r="E1711" s="413" t="s">
        <v>11610</v>
      </c>
    </row>
    <row r="1712" spans="1:5" ht="12.75">
      <c r="A1712">
        <v>40384</v>
      </c>
      <c r="B1712" t="s">
        <v>11611</v>
      </c>
      <c r="C1712" t="s">
        <v>8369</v>
      </c>
      <c r="D1712" t="s">
        <v>8373</v>
      </c>
      <c r="E1712" s="413" t="s">
        <v>11612</v>
      </c>
    </row>
    <row r="1713" spans="1:5" ht="12.75">
      <c r="A1713">
        <v>40379</v>
      </c>
      <c r="B1713" t="s">
        <v>11613</v>
      </c>
      <c r="C1713" t="s">
        <v>8369</v>
      </c>
      <c r="D1713" t="s">
        <v>8373</v>
      </c>
      <c r="E1713" s="413" t="s">
        <v>11614</v>
      </c>
    </row>
    <row r="1714" spans="1:5" ht="12.75">
      <c r="A1714">
        <v>40423</v>
      </c>
      <c r="B1714" t="s">
        <v>11615</v>
      </c>
      <c r="C1714" t="s">
        <v>8369</v>
      </c>
      <c r="D1714" t="s">
        <v>8373</v>
      </c>
      <c r="E1714" s="413" t="s">
        <v>11616</v>
      </c>
    </row>
    <row r="1715" spans="1:5" ht="12.75">
      <c r="A1715">
        <v>40389</v>
      </c>
      <c r="B1715" t="s">
        <v>11617</v>
      </c>
      <c r="C1715" t="s">
        <v>8369</v>
      </c>
      <c r="D1715" t="s">
        <v>8373</v>
      </c>
      <c r="E1715" s="413" t="s">
        <v>11618</v>
      </c>
    </row>
    <row r="1716" spans="1:5" ht="12.75">
      <c r="A1716">
        <v>40388</v>
      </c>
      <c r="B1716" t="s">
        <v>11619</v>
      </c>
      <c r="C1716" t="s">
        <v>8369</v>
      </c>
      <c r="D1716" t="s">
        <v>8373</v>
      </c>
      <c r="E1716" s="413" t="s">
        <v>11620</v>
      </c>
    </row>
    <row r="1717" spans="1:5" ht="12.75">
      <c r="A1717">
        <v>40381</v>
      </c>
      <c r="B1717" t="s">
        <v>11621</v>
      </c>
      <c r="C1717" t="s">
        <v>8369</v>
      </c>
      <c r="D1717" t="s">
        <v>8373</v>
      </c>
      <c r="E1717" s="413" t="s">
        <v>11622</v>
      </c>
    </row>
    <row r="1718" spans="1:5" ht="12.75">
      <c r="A1718">
        <v>40391</v>
      </c>
      <c r="B1718" t="s">
        <v>11623</v>
      </c>
      <c r="C1718" t="s">
        <v>8369</v>
      </c>
      <c r="D1718" t="s">
        <v>8373</v>
      </c>
      <c r="E1718" s="413" t="s">
        <v>11624</v>
      </c>
    </row>
    <row r="1719" spans="1:5" ht="12.75">
      <c r="A1719">
        <v>40414</v>
      </c>
      <c r="B1719" t="s">
        <v>11625</v>
      </c>
      <c r="C1719" t="s">
        <v>8369</v>
      </c>
      <c r="D1719" t="s">
        <v>8373</v>
      </c>
      <c r="E1719" s="413" t="s">
        <v>10076</v>
      </c>
    </row>
    <row r="1720" spans="1:5" ht="12.75">
      <c r="A1720">
        <v>40416</v>
      </c>
      <c r="B1720" t="s">
        <v>11626</v>
      </c>
      <c r="C1720" t="s">
        <v>8369</v>
      </c>
      <c r="D1720" t="s">
        <v>8373</v>
      </c>
      <c r="E1720" s="413" t="s">
        <v>11627</v>
      </c>
    </row>
    <row r="1721" spans="1:5" ht="12.75">
      <c r="A1721">
        <v>40418</v>
      </c>
      <c r="B1721" t="s">
        <v>11628</v>
      </c>
      <c r="C1721" t="s">
        <v>8369</v>
      </c>
      <c r="D1721" t="s">
        <v>8373</v>
      </c>
      <c r="E1721" s="413" t="s">
        <v>11629</v>
      </c>
    </row>
    <row r="1722" spans="1:5" ht="12.75">
      <c r="A1722">
        <v>2609</v>
      </c>
      <c r="B1722" t="s">
        <v>11630</v>
      </c>
      <c r="C1722" t="s">
        <v>8369</v>
      </c>
      <c r="D1722" t="s">
        <v>8373</v>
      </c>
      <c r="E1722" s="413" t="s">
        <v>11631</v>
      </c>
    </row>
    <row r="1723" spans="1:5" ht="12.75">
      <c r="A1723">
        <v>2634</v>
      </c>
      <c r="B1723" t="s">
        <v>11632</v>
      </c>
      <c r="C1723" t="s">
        <v>8369</v>
      </c>
      <c r="D1723" t="s">
        <v>8373</v>
      </c>
      <c r="E1723" s="413" t="s">
        <v>11633</v>
      </c>
    </row>
    <row r="1724" spans="1:5" ht="12.75">
      <c r="A1724">
        <v>2611</v>
      </c>
      <c r="B1724" t="s">
        <v>11634</v>
      </c>
      <c r="C1724" t="s">
        <v>8369</v>
      </c>
      <c r="D1724" t="s">
        <v>8373</v>
      </c>
      <c r="E1724" s="413" t="s">
        <v>11606</v>
      </c>
    </row>
    <row r="1725" spans="1:5" ht="12.75">
      <c r="A1725">
        <v>34359</v>
      </c>
      <c r="B1725" t="s">
        <v>11635</v>
      </c>
      <c r="C1725" t="s">
        <v>8369</v>
      </c>
      <c r="D1725" t="s">
        <v>8373</v>
      </c>
      <c r="E1725" s="413" t="s">
        <v>11636</v>
      </c>
    </row>
    <row r="1726" spans="1:5" ht="12.75">
      <c r="A1726">
        <v>1789</v>
      </c>
      <c r="B1726" t="s">
        <v>11637</v>
      </c>
      <c r="C1726" t="s">
        <v>8369</v>
      </c>
      <c r="D1726" t="s">
        <v>8373</v>
      </c>
      <c r="E1726" s="413" t="s">
        <v>11638</v>
      </c>
    </row>
    <row r="1727" spans="1:5" ht="12.75">
      <c r="A1727">
        <v>1788</v>
      </c>
      <c r="B1727" t="s">
        <v>11639</v>
      </c>
      <c r="C1727" t="s">
        <v>8369</v>
      </c>
      <c r="D1727" t="s">
        <v>8373</v>
      </c>
      <c r="E1727" s="413" t="s">
        <v>11640</v>
      </c>
    </row>
    <row r="1728" spans="1:5" ht="12.75">
      <c r="A1728">
        <v>1786</v>
      </c>
      <c r="B1728" t="s">
        <v>11641</v>
      </c>
      <c r="C1728" t="s">
        <v>8369</v>
      </c>
      <c r="D1728" t="s">
        <v>8373</v>
      </c>
      <c r="E1728" s="413" t="s">
        <v>11642</v>
      </c>
    </row>
    <row r="1729" spans="1:5" ht="12.75">
      <c r="A1729">
        <v>1787</v>
      </c>
      <c r="B1729" t="s">
        <v>11643</v>
      </c>
      <c r="C1729" t="s">
        <v>8369</v>
      </c>
      <c r="D1729" t="s">
        <v>8373</v>
      </c>
      <c r="E1729" s="413" t="s">
        <v>11644</v>
      </c>
    </row>
    <row r="1730" spans="1:5" ht="12.75">
      <c r="A1730">
        <v>1791</v>
      </c>
      <c r="B1730" t="s">
        <v>11645</v>
      </c>
      <c r="C1730" t="s">
        <v>8369</v>
      </c>
      <c r="D1730" t="s">
        <v>8373</v>
      </c>
      <c r="E1730" s="413" t="s">
        <v>11646</v>
      </c>
    </row>
    <row r="1731" spans="1:5" ht="12.75">
      <c r="A1731">
        <v>1790</v>
      </c>
      <c r="B1731" t="s">
        <v>11647</v>
      </c>
      <c r="C1731" t="s">
        <v>8369</v>
      </c>
      <c r="D1731" t="s">
        <v>8373</v>
      </c>
      <c r="E1731" s="413" t="s">
        <v>11648</v>
      </c>
    </row>
    <row r="1732" spans="1:5" ht="12.75">
      <c r="A1732">
        <v>1813</v>
      </c>
      <c r="B1732" t="s">
        <v>11649</v>
      </c>
      <c r="C1732" t="s">
        <v>8369</v>
      </c>
      <c r="D1732" t="s">
        <v>8373</v>
      </c>
      <c r="E1732" s="413" t="s">
        <v>11650</v>
      </c>
    </row>
    <row r="1733" spans="1:5" ht="12.75">
      <c r="A1733">
        <v>1792</v>
      </c>
      <c r="B1733" t="s">
        <v>11651</v>
      </c>
      <c r="C1733" t="s">
        <v>8369</v>
      </c>
      <c r="D1733" t="s">
        <v>8373</v>
      </c>
      <c r="E1733" s="413" t="s">
        <v>11652</v>
      </c>
    </row>
    <row r="1734" spans="1:5" ht="12.75">
      <c r="A1734">
        <v>1793</v>
      </c>
      <c r="B1734" t="s">
        <v>11653</v>
      </c>
      <c r="C1734" t="s">
        <v>8369</v>
      </c>
      <c r="D1734" t="s">
        <v>8373</v>
      </c>
      <c r="E1734" s="413" t="s">
        <v>11654</v>
      </c>
    </row>
    <row r="1735" spans="1:5" ht="12.75">
      <c r="A1735">
        <v>1809</v>
      </c>
      <c r="B1735" t="s">
        <v>11655</v>
      </c>
      <c r="C1735" t="s">
        <v>8369</v>
      </c>
      <c r="D1735" t="s">
        <v>8373</v>
      </c>
      <c r="E1735" s="413" t="s">
        <v>11656</v>
      </c>
    </row>
    <row r="1736" spans="1:5" ht="12.75">
      <c r="A1736">
        <v>1814</v>
      </c>
      <c r="B1736" t="s">
        <v>11657</v>
      </c>
      <c r="C1736" t="s">
        <v>8369</v>
      </c>
      <c r="D1736" t="s">
        <v>8373</v>
      </c>
      <c r="E1736" s="413" t="s">
        <v>11658</v>
      </c>
    </row>
    <row r="1737" spans="1:5" ht="12.75">
      <c r="A1737">
        <v>1803</v>
      </c>
      <c r="B1737" t="s">
        <v>11659</v>
      </c>
      <c r="C1737" t="s">
        <v>8369</v>
      </c>
      <c r="D1737" t="s">
        <v>8373</v>
      </c>
      <c r="E1737" s="413" t="s">
        <v>11660</v>
      </c>
    </row>
    <row r="1738" spans="1:5" ht="12.75">
      <c r="A1738">
        <v>1805</v>
      </c>
      <c r="B1738" t="s">
        <v>11661</v>
      </c>
      <c r="C1738" t="s">
        <v>8369</v>
      </c>
      <c r="D1738" t="s">
        <v>8373</v>
      </c>
      <c r="E1738" s="413" t="s">
        <v>11662</v>
      </c>
    </row>
    <row r="1739" spans="1:5" ht="12.75">
      <c r="A1739">
        <v>1821</v>
      </c>
      <c r="B1739" t="s">
        <v>11663</v>
      </c>
      <c r="C1739" t="s">
        <v>8369</v>
      </c>
      <c r="D1739" t="s">
        <v>8373</v>
      </c>
      <c r="E1739" s="413" t="s">
        <v>11664</v>
      </c>
    </row>
    <row r="1740" spans="1:5" ht="12.75">
      <c r="A1740">
        <v>1806</v>
      </c>
      <c r="B1740" t="s">
        <v>11665</v>
      </c>
      <c r="C1740" t="s">
        <v>8369</v>
      </c>
      <c r="D1740" t="s">
        <v>8373</v>
      </c>
      <c r="E1740" s="413" t="s">
        <v>11666</v>
      </c>
    </row>
    <row r="1741" spans="1:5" ht="12.75">
      <c r="A1741">
        <v>1804</v>
      </c>
      <c r="B1741" t="s">
        <v>11667</v>
      </c>
      <c r="C1741" t="s">
        <v>8369</v>
      </c>
      <c r="D1741" t="s">
        <v>8373</v>
      </c>
      <c r="E1741" s="413" t="s">
        <v>11668</v>
      </c>
    </row>
    <row r="1742" spans="1:5" ht="12.75">
      <c r="A1742">
        <v>1807</v>
      </c>
      <c r="B1742" t="s">
        <v>11669</v>
      </c>
      <c r="C1742" t="s">
        <v>8369</v>
      </c>
      <c r="D1742" t="s">
        <v>8373</v>
      </c>
      <c r="E1742" s="413" t="s">
        <v>11670</v>
      </c>
    </row>
    <row r="1743" spans="1:5" ht="12.75">
      <c r="A1743">
        <v>1808</v>
      </c>
      <c r="B1743" t="s">
        <v>11671</v>
      </c>
      <c r="C1743" t="s">
        <v>8369</v>
      </c>
      <c r="D1743" t="s">
        <v>8373</v>
      </c>
      <c r="E1743" s="413" t="s">
        <v>11672</v>
      </c>
    </row>
    <row r="1744" spans="1:5" ht="12.75">
      <c r="A1744">
        <v>1797</v>
      </c>
      <c r="B1744" t="s">
        <v>11673</v>
      </c>
      <c r="C1744" t="s">
        <v>8369</v>
      </c>
      <c r="D1744" t="s">
        <v>8373</v>
      </c>
      <c r="E1744" s="413" t="s">
        <v>11674</v>
      </c>
    </row>
    <row r="1745" spans="1:5" ht="12.75">
      <c r="A1745">
        <v>1796</v>
      </c>
      <c r="B1745" t="s">
        <v>11675</v>
      </c>
      <c r="C1745" t="s">
        <v>8369</v>
      </c>
      <c r="D1745" t="s">
        <v>8373</v>
      </c>
      <c r="E1745" s="413" t="s">
        <v>11676</v>
      </c>
    </row>
    <row r="1746" spans="1:5" ht="12.75">
      <c r="A1746">
        <v>1794</v>
      </c>
      <c r="B1746" t="s">
        <v>11677</v>
      </c>
      <c r="C1746" t="s">
        <v>8369</v>
      </c>
      <c r="D1746" t="s">
        <v>8373</v>
      </c>
      <c r="E1746" s="413" t="s">
        <v>11678</v>
      </c>
    </row>
    <row r="1747" spans="1:5" ht="12.75">
      <c r="A1747">
        <v>1816</v>
      </c>
      <c r="B1747" t="s">
        <v>11679</v>
      </c>
      <c r="C1747" t="s">
        <v>8369</v>
      </c>
      <c r="D1747" t="s">
        <v>8373</v>
      </c>
      <c r="E1747" s="413" t="s">
        <v>11680</v>
      </c>
    </row>
    <row r="1748" spans="1:5" ht="12.75">
      <c r="A1748">
        <v>1815</v>
      </c>
      <c r="B1748" t="s">
        <v>11681</v>
      </c>
      <c r="C1748" t="s">
        <v>8369</v>
      </c>
      <c r="D1748" t="s">
        <v>8373</v>
      </c>
      <c r="E1748" s="413" t="s">
        <v>11682</v>
      </c>
    </row>
    <row r="1749" spans="1:5" ht="12.75">
      <c r="A1749">
        <v>1798</v>
      </c>
      <c r="B1749" t="s">
        <v>11683</v>
      </c>
      <c r="C1749" t="s">
        <v>8369</v>
      </c>
      <c r="D1749" t="s">
        <v>8373</v>
      </c>
      <c r="E1749" s="413" t="s">
        <v>11684</v>
      </c>
    </row>
    <row r="1750" spans="1:5" ht="12.75">
      <c r="A1750">
        <v>1795</v>
      </c>
      <c r="B1750" t="s">
        <v>11685</v>
      </c>
      <c r="C1750" t="s">
        <v>8369</v>
      </c>
      <c r="D1750" t="s">
        <v>8373</v>
      </c>
      <c r="E1750" s="413" t="s">
        <v>11034</v>
      </c>
    </row>
    <row r="1751" spans="1:5" ht="12.75">
      <c r="A1751">
        <v>1799</v>
      </c>
      <c r="B1751" t="s">
        <v>11686</v>
      </c>
      <c r="C1751" t="s">
        <v>8369</v>
      </c>
      <c r="D1751" t="s">
        <v>8373</v>
      </c>
      <c r="E1751" s="413" t="s">
        <v>11687</v>
      </c>
    </row>
    <row r="1752" spans="1:5" ht="12.75">
      <c r="A1752">
        <v>1800</v>
      </c>
      <c r="B1752" t="s">
        <v>11688</v>
      </c>
      <c r="C1752" t="s">
        <v>8369</v>
      </c>
      <c r="D1752" t="s">
        <v>8373</v>
      </c>
      <c r="E1752" s="413" t="s">
        <v>11689</v>
      </c>
    </row>
    <row r="1753" spans="1:5" ht="12.75">
      <c r="A1753">
        <v>1802</v>
      </c>
      <c r="B1753" t="s">
        <v>11690</v>
      </c>
      <c r="C1753" t="s">
        <v>8369</v>
      </c>
      <c r="D1753" t="s">
        <v>8373</v>
      </c>
      <c r="E1753" s="413" t="s">
        <v>11691</v>
      </c>
    </row>
    <row r="1754" spans="1:5" ht="12.75">
      <c r="A1754">
        <v>40385</v>
      </c>
      <c r="B1754" t="s">
        <v>11692</v>
      </c>
      <c r="C1754" t="s">
        <v>8369</v>
      </c>
      <c r="D1754" t="s">
        <v>8373</v>
      </c>
      <c r="E1754" s="413" t="s">
        <v>11610</v>
      </c>
    </row>
    <row r="1755" spans="1:5" ht="12.75">
      <c r="A1755">
        <v>40383</v>
      </c>
      <c r="B1755" t="s">
        <v>11693</v>
      </c>
      <c r="C1755" t="s">
        <v>8369</v>
      </c>
      <c r="D1755" t="s">
        <v>8373</v>
      </c>
      <c r="E1755" s="413" t="s">
        <v>11612</v>
      </c>
    </row>
    <row r="1756" spans="1:5" ht="12.75">
      <c r="A1756">
        <v>40378</v>
      </c>
      <c r="B1756" t="s">
        <v>11694</v>
      </c>
      <c r="C1756" t="s">
        <v>8369</v>
      </c>
      <c r="D1756" t="s">
        <v>8373</v>
      </c>
      <c r="E1756" s="413" t="s">
        <v>11614</v>
      </c>
    </row>
    <row r="1757" spans="1:5" ht="12.75">
      <c r="A1757">
        <v>40382</v>
      </c>
      <c r="B1757" t="s">
        <v>11695</v>
      </c>
      <c r="C1757" t="s">
        <v>8369</v>
      </c>
      <c r="D1757" t="s">
        <v>8373</v>
      </c>
      <c r="E1757" s="413" t="s">
        <v>11616</v>
      </c>
    </row>
    <row r="1758" spans="1:5" ht="12.75">
      <c r="A1758">
        <v>40422</v>
      </c>
      <c r="B1758" t="s">
        <v>11696</v>
      </c>
      <c r="C1758" t="s">
        <v>8369</v>
      </c>
      <c r="D1758" t="s">
        <v>8373</v>
      </c>
      <c r="E1758" s="413" t="s">
        <v>11697</v>
      </c>
    </row>
    <row r="1759" spans="1:5" ht="12.75">
      <c r="A1759">
        <v>40387</v>
      </c>
      <c r="B1759" t="s">
        <v>11698</v>
      </c>
      <c r="C1759" t="s">
        <v>8369</v>
      </c>
      <c r="D1759" t="s">
        <v>8373</v>
      </c>
      <c r="E1759" s="413" t="s">
        <v>11699</v>
      </c>
    </row>
    <row r="1760" spans="1:5" ht="12.75">
      <c r="A1760">
        <v>40380</v>
      </c>
      <c r="B1760" t="s">
        <v>11700</v>
      </c>
      <c r="C1760" t="s">
        <v>8369</v>
      </c>
      <c r="D1760" t="s">
        <v>8373</v>
      </c>
      <c r="E1760" s="413" t="s">
        <v>11622</v>
      </c>
    </row>
    <row r="1761" spans="1:5" ht="12.75">
      <c r="A1761">
        <v>40390</v>
      </c>
      <c r="B1761" t="s">
        <v>11701</v>
      </c>
      <c r="C1761" t="s">
        <v>8369</v>
      </c>
      <c r="D1761" t="s">
        <v>8373</v>
      </c>
      <c r="E1761" s="413" t="s">
        <v>11702</v>
      </c>
    </row>
    <row r="1762" spans="1:5" ht="12.75">
      <c r="A1762">
        <v>40413</v>
      </c>
      <c r="B1762" t="s">
        <v>11703</v>
      </c>
      <c r="C1762" t="s">
        <v>8369</v>
      </c>
      <c r="D1762" t="s">
        <v>8373</v>
      </c>
      <c r="E1762" s="413" t="s">
        <v>11704</v>
      </c>
    </row>
    <row r="1763" spans="1:5" ht="12.75">
      <c r="A1763">
        <v>40415</v>
      </c>
      <c r="B1763" t="s">
        <v>11705</v>
      </c>
      <c r="C1763" t="s">
        <v>8369</v>
      </c>
      <c r="D1763" t="s">
        <v>8373</v>
      </c>
      <c r="E1763" s="413" t="s">
        <v>11706</v>
      </c>
    </row>
    <row r="1764" spans="1:5" ht="12.75">
      <c r="A1764">
        <v>40417</v>
      </c>
      <c r="B1764" t="s">
        <v>11707</v>
      </c>
      <c r="C1764" t="s">
        <v>8369</v>
      </c>
      <c r="D1764" t="s">
        <v>8373</v>
      </c>
      <c r="E1764" s="413" t="s">
        <v>11708</v>
      </c>
    </row>
    <row r="1765" spans="1:5" ht="12.75">
      <c r="A1765">
        <v>39271</v>
      </c>
      <c r="B1765" t="s">
        <v>11709</v>
      </c>
      <c r="C1765" t="s">
        <v>8369</v>
      </c>
      <c r="D1765" t="s">
        <v>8373</v>
      </c>
      <c r="E1765" s="413" t="s">
        <v>11710</v>
      </c>
    </row>
    <row r="1766" spans="1:5" ht="12.75">
      <c r="A1766">
        <v>39273</v>
      </c>
      <c r="B1766" t="s">
        <v>11711</v>
      </c>
      <c r="C1766" t="s">
        <v>8369</v>
      </c>
      <c r="D1766" t="s">
        <v>8373</v>
      </c>
      <c r="E1766" s="413" t="s">
        <v>11712</v>
      </c>
    </row>
    <row r="1767" spans="1:5" ht="12.75">
      <c r="A1767">
        <v>39272</v>
      </c>
      <c r="B1767" t="s">
        <v>11713</v>
      </c>
      <c r="C1767" t="s">
        <v>8369</v>
      </c>
      <c r="D1767" t="s">
        <v>8373</v>
      </c>
      <c r="E1767" s="413" t="s">
        <v>11714</v>
      </c>
    </row>
    <row r="1768" spans="1:5" ht="12.75">
      <c r="A1768">
        <v>1875</v>
      </c>
      <c r="B1768" t="s">
        <v>11715</v>
      </c>
      <c r="C1768" t="s">
        <v>8369</v>
      </c>
      <c r="D1768" t="s">
        <v>8373</v>
      </c>
      <c r="E1768" s="413" t="s">
        <v>11716</v>
      </c>
    </row>
    <row r="1769" spans="1:5" ht="12.75">
      <c r="A1769">
        <v>1874</v>
      </c>
      <c r="B1769" t="s">
        <v>11717</v>
      </c>
      <c r="C1769" t="s">
        <v>8369</v>
      </c>
      <c r="D1769" t="s">
        <v>8373</v>
      </c>
      <c r="E1769" s="413" t="s">
        <v>11718</v>
      </c>
    </row>
    <row r="1770" spans="1:5" ht="12.75">
      <c r="A1770">
        <v>1870</v>
      </c>
      <c r="B1770" t="s">
        <v>11719</v>
      </c>
      <c r="C1770" t="s">
        <v>8369</v>
      </c>
      <c r="D1770" t="s">
        <v>8370</v>
      </c>
      <c r="E1770" s="413" t="s">
        <v>11720</v>
      </c>
    </row>
    <row r="1771" spans="1:5" ht="12.75">
      <c r="A1771">
        <v>1884</v>
      </c>
      <c r="B1771" t="s">
        <v>11721</v>
      </c>
      <c r="C1771" t="s">
        <v>8369</v>
      </c>
      <c r="D1771" t="s">
        <v>8373</v>
      </c>
      <c r="E1771" s="413" t="s">
        <v>11722</v>
      </c>
    </row>
    <row r="1772" spans="1:5" ht="12.75">
      <c r="A1772">
        <v>1887</v>
      </c>
      <c r="B1772" t="s">
        <v>11723</v>
      </c>
      <c r="C1772" t="s">
        <v>8369</v>
      </c>
      <c r="D1772" t="s">
        <v>8373</v>
      </c>
      <c r="E1772" s="413" t="s">
        <v>11724</v>
      </c>
    </row>
    <row r="1773" spans="1:5" ht="12.75">
      <c r="A1773">
        <v>1876</v>
      </c>
      <c r="B1773" t="s">
        <v>11725</v>
      </c>
      <c r="C1773" t="s">
        <v>8369</v>
      </c>
      <c r="D1773" t="s">
        <v>8373</v>
      </c>
      <c r="E1773" s="413" t="s">
        <v>11726</v>
      </c>
    </row>
    <row r="1774" spans="1:5" ht="12.75">
      <c r="A1774">
        <v>1879</v>
      </c>
      <c r="B1774" t="s">
        <v>11727</v>
      </c>
      <c r="C1774" t="s">
        <v>8369</v>
      </c>
      <c r="D1774" t="s">
        <v>8373</v>
      </c>
      <c r="E1774" s="413" t="s">
        <v>9388</v>
      </c>
    </row>
    <row r="1775" spans="1:5" ht="12.75">
      <c r="A1775">
        <v>1877</v>
      </c>
      <c r="B1775" t="s">
        <v>11728</v>
      </c>
      <c r="C1775" t="s">
        <v>8369</v>
      </c>
      <c r="D1775" t="s">
        <v>8373</v>
      </c>
      <c r="E1775" s="413" t="s">
        <v>9776</v>
      </c>
    </row>
    <row r="1776" spans="1:5" ht="12.75">
      <c r="A1776">
        <v>1878</v>
      </c>
      <c r="B1776" t="s">
        <v>11729</v>
      </c>
      <c r="C1776" t="s">
        <v>8369</v>
      </c>
      <c r="D1776" t="s">
        <v>8373</v>
      </c>
      <c r="E1776" s="413" t="s">
        <v>11730</v>
      </c>
    </row>
    <row r="1777" spans="1:5" ht="12.75">
      <c r="A1777">
        <v>2621</v>
      </c>
      <c r="B1777" t="s">
        <v>11731</v>
      </c>
      <c r="C1777" t="s">
        <v>8369</v>
      </c>
      <c r="D1777" t="s">
        <v>8373</v>
      </c>
      <c r="E1777" s="413" t="s">
        <v>11732</v>
      </c>
    </row>
    <row r="1778" spans="1:5" ht="12.75">
      <c r="A1778">
        <v>2616</v>
      </c>
      <c r="B1778" t="s">
        <v>11733</v>
      </c>
      <c r="C1778" t="s">
        <v>8369</v>
      </c>
      <c r="D1778" t="s">
        <v>8373</v>
      </c>
      <c r="E1778" s="413" t="s">
        <v>8445</v>
      </c>
    </row>
    <row r="1779" spans="1:5" ht="12.75">
      <c r="A1779">
        <v>2633</v>
      </c>
      <c r="B1779" t="s">
        <v>11734</v>
      </c>
      <c r="C1779" t="s">
        <v>8369</v>
      </c>
      <c r="D1779" t="s">
        <v>8373</v>
      </c>
      <c r="E1779" s="413" t="s">
        <v>8572</v>
      </c>
    </row>
    <row r="1780" spans="1:5" ht="12.75">
      <c r="A1780">
        <v>2617</v>
      </c>
      <c r="B1780" t="s">
        <v>11735</v>
      </c>
      <c r="C1780" t="s">
        <v>8369</v>
      </c>
      <c r="D1780" t="s">
        <v>8373</v>
      </c>
      <c r="E1780" s="413" t="s">
        <v>11736</v>
      </c>
    </row>
    <row r="1781" spans="1:5" ht="12.75">
      <c r="A1781">
        <v>2618</v>
      </c>
      <c r="B1781" t="s">
        <v>11737</v>
      </c>
      <c r="C1781" t="s">
        <v>8369</v>
      </c>
      <c r="D1781" t="s">
        <v>8373</v>
      </c>
      <c r="E1781" s="413" t="s">
        <v>11738</v>
      </c>
    </row>
    <row r="1782" spans="1:5" ht="12.75">
      <c r="A1782">
        <v>2632</v>
      </c>
      <c r="B1782" t="s">
        <v>11739</v>
      </c>
      <c r="C1782" t="s">
        <v>8369</v>
      </c>
      <c r="D1782" t="s">
        <v>8373</v>
      </c>
      <c r="E1782" s="413" t="s">
        <v>11740</v>
      </c>
    </row>
    <row r="1783" spans="1:5" ht="12.75">
      <c r="A1783">
        <v>2631</v>
      </c>
      <c r="B1783" t="s">
        <v>11741</v>
      </c>
      <c r="C1783" t="s">
        <v>8369</v>
      </c>
      <c r="D1783" t="s">
        <v>8373</v>
      </c>
      <c r="E1783" s="413" t="s">
        <v>11742</v>
      </c>
    </row>
    <row r="1784" spans="1:5" ht="12.75">
      <c r="A1784">
        <v>2619</v>
      </c>
      <c r="B1784" t="s">
        <v>11743</v>
      </c>
      <c r="C1784" t="s">
        <v>8369</v>
      </c>
      <c r="D1784" t="s">
        <v>8373</v>
      </c>
      <c r="E1784" s="413" t="s">
        <v>11744</v>
      </c>
    </row>
    <row r="1785" spans="1:5" ht="12.75">
      <c r="A1785">
        <v>2620</v>
      </c>
      <c r="B1785" t="s">
        <v>11745</v>
      </c>
      <c r="C1785" t="s">
        <v>8369</v>
      </c>
      <c r="D1785" t="s">
        <v>8373</v>
      </c>
      <c r="E1785" s="413" t="s">
        <v>11746</v>
      </c>
    </row>
    <row r="1786" spans="1:5" ht="12.75">
      <c r="A1786">
        <v>44472</v>
      </c>
      <c r="B1786" t="s">
        <v>11747</v>
      </c>
      <c r="C1786" t="s">
        <v>8369</v>
      </c>
      <c r="D1786" t="s">
        <v>8373</v>
      </c>
      <c r="E1786" s="413" t="s">
        <v>11748</v>
      </c>
    </row>
    <row r="1787" spans="1:5" ht="12.75">
      <c r="A1787">
        <v>38369</v>
      </c>
      <c r="B1787" t="s">
        <v>11749</v>
      </c>
      <c r="C1787" t="s">
        <v>8369</v>
      </c>
      <c r="D1787" t="s">
        <v>8373</v>
      </c>
      <c r="E1787" s="413" t="s">
        <v>11750</v>
      </c>
    </row>
    <row r="1788" spans="1:5" ht="12.75">
      <c r="A1788">
        <v>38370</v>
      </c>
      <c r="B1788" t="s">
        <v>11751</v>
      </c>
      <c r="C1788" t="s">
        <v>8369</v>
      </c>
      <c r="D1788" t="s">
        <v>8373</v>
      </c>
      <c r="E1788" s="413" t="s">
        <v>11750</v>
      </c>
    </row>
    <row r="1789" spans="1:5" ht="12.75">
      <c r="A1789">
        <v>38372</v>
      </c>
      <c r="B1789" t="s">
        <v>11752</v>
      </c>
      <c r="C1789" t="s">
        <v>8369</v>
      </c>
      <c r="D1789" t="s">
        <v>8373</v>
      </c>
      <c r="E1789" s="413" t="s">
        <v>11753</v>
      </c>
    </row>
    <row r="1790" spans="1:5" ht="12.75">
      <c r="A1790">
        <v>2357</v>
      </c>
      <c r="B1790" t="s">
        <v>11754</v>
      </c>
      <c r="C1790" t="s">
        <v>8711</v>
      </c>
      <c r="D1790" t="s">
        <v>8373</v>
      </c>
      <c r="E1790" s="413" t="s">
        <v>11755</v>
      </c>
    </row>
    <row r="1791" spans="1:5" ht="12.75">
      <c r="A1791">
        <v>40806</v>
      </c>
      <c r="B1791" t="s">
        <v>11756</v>
      </c>
      <c r="C1791" t="s">
        <v>8714</v>
      </c>
      <c r="D1791" t="s">
        <v>8373</v>
      </c>
      <c r="E1791" s="413" t="s">
        <v>11757</v>
      </c>
    </row>
    <row r="1792" spans="1:5" ht="12.75">
      <c r="A1792">
        <v>2355</v>
      </c>
      <c r="B1792" t="s">
        <v>11758</v>
      </c>
      <c r="C1792" t="s">
        <v>8711</v>
      </c>
      <c r="D1792" t="s">
        <v>8373</v>
      </c>
      <c r="E1792" s="413" t="s">
        <v>11759</v>
      </c>
    </row>
    <row r="1793" spans="1:5" ht="12.75">
      <c r="A1793">
        <v>40805</v>
      </c>
      <c r="B1793" t="s">
        <v>11760</v>
      </c>
      <c r="C1793" t="s">
        <v>8714</v>
      </c>
      <c r="D1793" t="s">
        <v>8373</v>
      </c>
      <c r="E1793" s="413" t="s">
        <v>11761</v>
      </c>
    </row>
    <row r="1794" spans="1:5" ht="12.75">
      <c r="A1794">
        <v>2358</v>
      </c>
      <c r="B1794" t="s">
        <v>11762</v>
      </c>
      <c r="C1794" t="s">
        <v>8711</v>
      </c>
      <c r="D1794" t="s">
        <v>8373</v>
      </c>
      <c r="E1794" s="413" t="s">
        <v>11763</v>
      </c>
    </row>
    <row r="1795" spans="1:5" ht="12.75">
      <c r="A1795">
        <v>40807</v>
      </c>
      <c r="B1795" t="s">
        <v>11764</v>
      </c>
      <c r="C1795" t="s">
        <v>8714</v>
      </c>
      <c r="D1795" t="s">
        <v>8373</v>
      </c>
      <c r="E1795" s="413" t="s">
        <v>11765</v>
      </c>
    </row>
    <row r="1796" spans="1:5" ht="12.75">
      <c r="A1796">
        <v>2359</v>
      </c>
      <c r="B1796" t="s">
        <v>11766</v>
      </c>
      <c r="C1796" t="s">
        <v>8711</v>
      </c>
      <c r="D1796" t="s">
        <v>8373</v>
      </c>
      <c r="E1796" s="413" t="s">
        <v>11767</v>
      </c>
    </row>
    <row r="1797" spans="1:5" ht="12.75">
      <c r="A1797">
        <v>40808</v>
      </c>
      <c r="B1797" t="s">
        <v>11768</v>
      </c>
      <c r="C1797" t="s">
        <v>8714</v>
      </c>
      <c r="D1797" t="s">
        <v>8373</v>
      </c>
      <c r="E1797" s="413" t="s">
        <v>11769</v>
      </c>
    </row>
    <row r="1798" spans="1:5" ht="12.75">
      <c r="A1798">
        <v>44330</v>
      </c>
      <c r="B1798" t="s">
        <v>11770</v>
      </c>
      <c r="C1798" t="s">
        <v>8491</v>
      </c>
      <c r="D1798" t="s">
        <v>8373</v>
      </c>
      <c r="E1798" s="413" t="s">
        <v>11771</v>
      </c>
    </row>
    <row r="1799" spans="1:5" ht="12.75">
      <c r="A1799">
        <v>43144</v>
      </c>
      <c r="B1799" t="s">
        <v>11772</v>
      </c>
      <c r="C1799" t="s">
        <v>8488</v>
      </c>
      <c r="D1799" t="s">
        <v>8373</v>
      </c>
      <c r="E1799" s="413" t="s">
        <v>11773</v>
      </c>
    </row>
    <row r="1800" spans="1:5" ht="12.75">
      <c r="A1800">
        <v>39397</v>
      </c>
      <c r="B1800" t="s">
        <v>11774</v>
      </c>
      <c r="C1800" t="s">
        <v>8491</v>
      </c>
      <c r="D1800" t="s">
        <v>8373</v>
      </c>
      <c r="E1800" s="413" t="s">
        <v>11775</v>
      </c>
    </row>
    <row r="1801" spans="1:5" ht="12.75">
      <c r="A1801">
        <v>2692</v>
      </c>
      <c r="B1801" t="s">
        <v>11776</v>
      </c>
      <c r="C1801" t="s">
        <v>8491</v>
      </c>
      <c r="D1801" t="s">
        <v>8373</v>
      </c>
      <c r="E1801" s="413" t="s">
        <v>11777</v>
      </c>
    </row>
    <row r="1802" spans="1:5" ht="12.75">
      <c r="A1802">
        <v>44329</v>
      </c>
      <c r="B1802" t="s">
        <v>11778</v>
      </c>
      <c r="C1802" t="s">
        <v>8491</v>
      </c>
      <c r="D1802" t="s">
        <v>8373</v>
      </c>
      <c r="E1802" s="413" t="s">
        <v>11112</v>
      </c>
    </row>
    <row r="1803" spans="1:5" ht="12.75">
      <c r="A1803">
        <v>5318</v>
      </c>
      <c r="B1803" t="s">
        <v>11779</v>
      </c>
      <c r="C1803" t="s">
        <v>8491</v>
      </c>
      <c r="D1803" t="s">
        <v>8370</v>
      </c>
      <c r="E1803" s="413" t="s">
        <v>11780</v>
      </c>
    </row>
    <row r="1804" spans="1:5" ht="12.75">
      <c r="A1804">
        <v>5330</v>
      </c>
      <c r="B1804" t="s">
        <v>11781</v>
      </c>
      <c r="C1804" t="s">
        <v>8491</v>
      </c>
      <c r="D1804" t="s">
        <v>8373</v>
      </c>
      <c r="E1804" s="413" t="s">
        <v>11353</v>
      </c>
    </row>
    <row r="1805" spans="1:5" ht="12.75">
      <c r="A1805">
        <v>44532</v>
      </c>
      <c r="B1805" t="s">
        <v>11782</v>
      </c>
      <c r="C1805" t="s">
        <v>8369</v>
      </c>
      <c r="D1805" t="s">
        <v>8373</v>
      </c>
      <c r="E1805" s="413" t="s">
        <v>11783</v>
      </c>
    </row>
    <row r="1806" spans="1:5" ht="12.75">
      <c r="A1806">
        <v>44531</v>
      </c>
      <c r="B1806" t="s">
        <v>11784</v>
      </c>
      <c r="C1806" t="s">
        <v>8369</v>
      </c>
      <c r="D1806" t="s">
        <v>8373</v>
      </c>
      <c r="E1806" s="413" t="s">
        <v>11785</v>
      </c>
    </row>
    <row r="1807" spans="1:5" ht="12.75">
      <c r="A1807">
        <v>38140</v>
      </c>
      <c r="B1807" t="s">
        <v>11786</v>
      </c>
      <c r="C1807" t="s">
        <v>8369</v>
      </c>
      <c r="D1807" t="s">
        <v>8370</v>
      </c>
      <c r="E1807" s="413" t="s">
        <v>11787</v>
      </c>
    </row>
    <row r="1808" spans="1:5" ht="12.75">
      <c r="A1808">
        <v>13887</v>
      </c>
      <c r="B1808" t="s">
        <v>11788</v>
      </c>
      <c r="C1808" t="s">
        <v>8369</v>
      </c>
      <c r="D1808" t="s">
        <v>8373</v>
      </c>
      <c r="E1808" s="413" t="s">
        <v>11789</v>
      </c>
    </row>
    <row r="1809" spans="1:5" ht="12.75">
      <c r="A1809">
        <v>44495</v>
      </c>
      <c r="B1809" t="s">
        <v>11790</v>
      </c>
      <c r="C1809" t="s">
        <v>8369</v>
      </c>
      <c r="D1809" t="s">
        <v>8373</v>
      </c>
      <c r="E1809" s="413" t="s">
        <v>11791</v>
      </c>
    </row>
    <row r="1810" spans="1:5" ht="12.75">
      <c r="A1810">
        <v>44533</v>
      </c>
      <c r="B1810" t="s">
        <v>11792</v>
      </c>
      <c r="C1810" t="s">
        <v>8369</v>
      </c>
      <c r="D1810" t="s">
        <v>8373</v>
      </c>
      <c r="E1810" s="413" t="s">
        <v>11793</v>
      </c>
    </row>
    <row r="1811" spans="1:5" ht="12.75">
      <c r="A1811">
        <v>44534</v>
      </c>
      <c r="B1811" t="s">
        <v>11794</v>
      </c>
      <c r="C1811" t="s">
        <v>8369</v>
      </c>
      <c r="D1811" t="s">
        <v>8373</v>
      </c>
      <c r="E1811" s="413" t="s">
        <v>11795</v>
      </c>
    </row>
    <row r="1812" spans="1:5" ht="12.75">
      <c r="A1812">
        <v>34544</v>
      </c>
      <c r="B1812" t="s">
        <v>11796</v>
      </c>
      <c r="C1812" t="s">
        <v>8369</v>
      </c>
      <c r="D1812" t="s">
        <v>8373</v>
      </c>
      <c r="E1812" s="413" t="s">
        <v>11797</v>
      </c>
    </row>
    <row r="1813" spans="1:5" ht="12.75">
      <c r="A1813">
        <v>34729</v>
      </c>
      <c r="B1813" t="s">
        <v>11798</v>
      </c>
      <c r="C1813" t="s">
        <v>8369</v>
      </c>
      <c r="D1813" t="s">
        <v>8373</v>
      </c>
      <c r="E1813" s="413" t="s">
        <v>11799</v>
      </c>
    </row>
    <row r="1814" spans="1:5" ht="12.75">
      <c r="A1814">
        <v>34734</v>
      </c>
      <c r="B1814" t="s">
        <v>11800</v>
      </c>
      <c r="C1814" t="s">
        <v>8369</v>
      </c>
      <c r="D1814" t="s">
        <v>8373</v>
      </c>
      <c r="E1814" s="413" t="s">
        <v>11801</v>
      </c>
    </row>
    <row r="1815" spans="1:5" ht="12.75">
      <c r="A1815">
        <v>34738</v>
      </c>
      <c r="B1815" t="s">
        <v>11802</v>
      </c>
      <c r="C1815" t="s">
        <v>8369</v>
      </c>
      <c r="D1815" t="s">
        <v>8373</v>
      </c>
      <c r="E1815" s="413" t="s">
        <v>11803</v>
      </c>
    </row>
    <row r="1816" spans="1:5" ht="12.75">
      <c r="A1816">
        <v>2391</v>
      </c>
      <c r="B1816" t="s">
        <v>11804</v>
      </c>
      <c r="C1816" t="s">
        <v>8369</v>
      </c>
      <c r="D1816" t="s">
        <v>8373</v>
      </c>
      <c r="E1816" s="413" t="s">
        <v>11805</v>
      </c>
    </row>
    <row r="1817" spans="1:5" ht="12.75">
      <c r="A1817">
        <v>2374</v>
      </c>
      <c r="B1817" t="s">
        <v>11806</v>
      </c>
      <c r="C1817" t="s">
        <v>8369</v>
      </c>
      <c r="D1817" t="s">
        <v>8373</v>
      </c>
      <c r="E1817" s="413" t="s">
        <v>11807</v>
      </c>
    </row>
    <row r="1818" spans="1:5" ht="12.75">
      <c r="A1818">
        <v>2377</v>
      </c>
      <c r="B1818" t="s">
        <v>11808</v>
      </c>
      <c r="C1818" t="s">
        <v>8369</v>
      </c>
      <c r="D1818" t="s">
        <v>8373</v>
      </c>
      <c r="E1818" s="413" t="s">
        <v>11809</v>
      </c>
    </row>
    <row r="1819" spans="1:5" ht="12.75">
      <c r="A1819">
        <v>2393</v>
      </c>
      <c r="B1819" t="s">
        <v>11810</v>
      </c>
      <c r="C1819" t="s">
        <v>8369</v>
      </c>
      <c r="D1819" t="s">
        <v>8373</v>
      </c>
      <c r="E1819" s="413" t="s">
        <v>11811</v>
      </c>
    </row>
    <row r="1820" spans="1:5" ht="12.75">
      <c r="A1820">
        <v>34705</v>
      </c>
      <c r="B1820" t="s">
        <v>11812</v>
      </c>
      <c r="C1820" t="s">
        <v>8369</v>
      </c>
      <c r="D1820" t="s">
        <v>8373</v>
      </c>
      <c r="E1820" s="413" t="s">
        <v>11813</v>
      </c>
    </row>
    <row r="1821" spans="1:5" ht="12.75">
      <c r="A1821">
        <v>34707</v>
      </c>
      <c r="B1821" t="s">
        <v>11814</v>
      </c>
      <c r="C1821" t="s">
        <v>8369</v>
      </c>
      <c r="D1821" t="s">
        <v>8373</v>
      </c>
      <c r="E1821" s="413" t="s">
        <v>11815</v>
      </c>
    </row>
    <row r="1822" spans="1:5" ht="12.75">
      <c r="A1822">
        <v>2378</v>
      </c>
      <c r="B1822" t="s">
        <v>11816</v>
      </c>
      <c r="C1822" t="s">
        <v>8369</v>
      </c>
      <c r="D1822" t="s">
        <v>8373</v>
      </c>
      <c r="E1822" s="413" t="s">
        <v>11817</v>
      </c>
    </row>
    <row r="1823" spans="1:5" ht="12.75">
      <c r="A1823">
        <v>2379</v>
      </c>
      <c r="B1823" t="s">
        <v>11818</v>
      </c>
      <c r="C1823" t="s">
        <v>8369</v>
      </c>
      <c r="D1823" t="s">
        <v>8373</v>
      </c>
      <c r="E1823" s="413" t="s">
        <v>11817</v>
      </c>
    </row>
    <row r="1824" spans="1:5" ht="12.75">
      <c r="A1824">
        <v>2376</v>
      </c>
      <c r="B1824" t="s">
        <v>11819</v>
      </c>
      <c r="C1824" t="s">
        <v>8369</v>
      </c>
      <c r="D1824" t="s">
        <v>8373</v>
      </c>
      <c r="E1824" s="413" t="s">
        <v>11820</v>
      </c>
    </row>
    <row r="1825" spans="1:5" ht="12.75">
      <c r="A1825">
        <v>2394</v>
      </c>
      <c r="B1825" t="s">
        <v>11821</v>
      </c>
      <c r="C1825" t="s">
        <v>8369</v>
      </c>
      <c r="D1825" t="s">
        <v>8373</v>
      </c>
      <c r="E1825" s="413" t="s">
        <v>11822</v>
      </c>
    </row>
    <row r="1826" spans="1:5" ht="12.75">
      <c r="A1826">
        <v>34686</v>
      </c>
      <c r="B1826" t="s">
        <v>11823</v>
      </c>
      <c r="C1826" t="s">
        <v>8369</v>
      </c>
      <c r="D1826" t="s">
        <v>8373</v>
      </c>
      <c r="E1826" s="413" t="s">
        <v>11229</v>
      </c>
    </row>
    <row r="1827" spans="1:5" ht="12.75">
      <c r="A1827">
        <v>34616</v>
      </c>
      <c r="B1827" t="s">
        <v>11824</v>
      </c>
      <c r="C1827" t="s">
        <v>8369</v>
      </c>
      <c r="D1827" t="s">
        <v>8373</v>
      </c>
      <c r="E1827" s="413" t="s">
        <v>11825</v>
      </c>
    </row>
    <row r="1828" spans="1:5" ht="12.75">
      <c r="A1828">
        <v>34623</v>
      </c>
      <c r="B1828" t="s">
        <v>11826</v>
      </c>
      <c r="C1828" t="s">
        <v>8369</v>
      </c>
      <c r="D1828" t="s">
        <v>8373</v>
      </c>
      <c r="E1828" s="413" t="s">
        <v>11827</v>
      </c>
    </row>
    <row r="1829" spans="1:5" ht="12.75">
      <c r="A1829">
        <v>34628</v>
      </c>
      <c r="B1829" t="s">
        <v>11828</v>
      </c>
      <c r="C1829" t="s">
        <v>8369</v>
      </c>
      <c r="D1829" t="s">
        <v>8373</v>
      </c>
      <c r="E1829" s="413" t="s">
        <v>11829</v>
      </c>
    </row>
    <row r="1830" spans="1:5" ht="12.75">
      <c r="A1830">
        <v>34653</v>
      </c>
      <c r="B1830" t="s">
        <v>11830</v>
      </c>
      <c r="C1830" t="s">
        <v>8369</v>
      </c>
      <c r="D1830" t="s">
        <v>8373</v>
      </c>
      <c r="E1830" s="413" t="s">
        <v>11831</v>
      </c>
    </row>
    <row r="1831" spans="1:5" ht="12.75">
      <c r="A1831">
        <v>34688</v>
      </c>
      <c r="B1831" t="s">
        <v>11832</v>
      </c>
      <c r="C1831" t="s">
        <v>8369</v>
      </c>
      <c r="D1831" t="s">
        <v>8373</v>
      </c>
      <c r="E1831" s="413" t="s">
        <v>11833</v>
      </c>
    </row>
    <row r="1832" spans="1:5" ht="12.75">
      <c r="A1832">
        <v>34709</v>
      </c>
      <c r="B1832" t="s">
        <v>11834</v>
      </c>
      <c r="C1832" t="s">
        <v>8369</v>
      </c>
      <c r="D1832" t="s">
        <v>8373</v>
      </c>
      <c r="E1832" s="413" t="s">
        <v>11835</v>
      </c>
    </row>
    <row r="1833" spans="1:5" ht="12.75">
      <c r="A1833">
        <v>34714</v>
      </c>
      <c r="B1833" t="s">
        <v>11836</v>
      </c>
      <c r="C1833" t="s">
        <v>8369</v>
      </c>
      <c r="D1833" t="s">
        <v>8373</v>
      </c>
      <c r="E1833" s="413" t="s">
        <v>11837</v>
      </c>
    </row>
    <row r="1834" spans="1:5" ht="12.75">
      <c r="A1834">
        <v>2388</v>
      </c>
      <c r="B1834" t="s">
        <v>11838</v>
      </c>
      <c r="C1834" t="s">
        <v>8369</v>
      </c>
      <c r="D1834" t="s">
        <v>8373</v>
      </c>
      <c r="E1834" s="413" t="s">
        <v>11839</v>
      </c>
    </row>
    <row r="1835" spans="1:5" ht="12.75">
      <c r="A1835">
        <v>34606</v>
      </c>
      <c r="B1835" t="s">
        <v>11840</v>
      </c>
      <c r="C1835" t="s">
        <v>8369</v>
      </c>
      <c r="D1835" t="s">
        <v>8373</v>
      </c>
      <c r="E1835" s="413" t="s">
        <v>11841</v>
      </c>
    </row>
    <row r="1836" spans="1:5" ht="12.75">
      <c r="A1836">
        <v>34689</v>
      </c>
      <c r="B1836" t="s">
        <v>11842</v>
      </c>
      <c r="C1836" t="s">
        <v>8369</v>
      </c>
      <c r="D1836" t="s">
        <v>8373</v>
      </c>
      <c r="E1836" s="413" t="s">
        <v>11843</v>
      </c>
    </row>
    <row r="1837" spans="1:5" ht="12.75">
      <c r="A1837">
        <v>2370</v>
      </c>
      <c r="B1837" t="s">
        <v>11844</v>
      </c>
      <c r="C1837" t="s">
        <v>8369</v>
      </c>
      <c r="D1837" t="s">
        <v>8370</v>
      </c>
      <c r="E1837" s="413" t="s">
        <v>11845</v>
      </c>
    </row>
    <row r="1838" spans="1:5" ht="12.75">
      <c r="A1838">
        <v>2386</v>
      </c>
      <c r="B1838" t="s">
        <v>11846</v>
      </c>
      <c r="C1838" t="s">
        <v>8369</v>
      </c>
      <c r="D1838" t="s">
        <v>8373</v>
      </c>
      <c r="E1838" s="413" t="s">
        <v>10558</v>
      </c>
    </row>
    <row r="1839" spans="1:5" ht="12.75">
      <c r="A1839">
        <v>2392</v>
      </c>
      <c r="B1839" t="s">
        <v>11847</v>
      </c>
      <c r="C1839" t="s">
        <v>8369</v>
      </c>
      <c r="D1839" t="s">
        <v>8373</v>
      </c>
      <c r="E1839" s="413" t="s">
        <v>11848</v>
      </c>
    </row>
    <row r="1840" spans="1:5" ht="12.75">
      <c r="A1840">
        <v>2373</v>
      </c>
      <c r="B1840" t="s">
        <v>11849</v>
      </c>
      <c r="C1840" t="s">
        <v>8369</v>
      </c>
      <c r="D1840" t="s">
        <v>8373</v>
      </c>
      <c r="E1840" s="413" t="s">
        <v>11850</v>
      </c>
    </row>
    <row r="1841" spans="1:5" ht="12.75">
      <c r="A1841">
        <v>39465</v>
      </c>
      <c r="B1841" t="s">
        <v>11851</v>
      </c>
      <c r="C1841" t="s">
        <v>8369</v>
      </c>
      <c r="D1841" t="s">
        <v>8373</v>
      </c>
      <c r="E1841" s="413" t="s">
        <v>11852</v>
      </c>
    </row>
    <row r="1842" spans="1:5" ht="12.75">
      <c r="A1842">
        <v>39466</v>
      </c>
      <c r="B1842" t="s">
        <v>11853</v>
      </c>
      <c r="C1842" t="s">
        <v>8369</v>
      </c>
      <c r="D1842" t="s">
        <v>8373</v>
      </c>
      <c r="E1842" s="413" t="s">
        <v>11854</v>
      </c>
    </row>
    <row r="1843" spans="1:5" ht="12.75">
      <c r="A1843">
        <v>39467</v>
      </c>
      <c r="B1843" t="s">
        <v>11855</v>
      </c>
      <c r="C1843" t="s">
        <v>8369</v>
      </c>
      <c r="D1843" t="s">
        <v>8373</v>
      </c>
      <c r="E1843" s="413" t="s">
        <v>11856</v>
      </c>
    </row>
    <row r="1844" spans="1:5" ht="12.75">
      <c r="A1844">
        <v>39468</v>
      </c>
      <c r="B1844" t="s">
        <v>11857</v>
      </c>
      <c r="C1844" t="s">
        <v>8369</v>
      </c>
      <c r="D1844" t="s">
        <v>8373</v>
      </c>
      <c r="E1844" s="413" t="s">
        <v>11858</v>
      </c>
    </row>
    <row r="1845" spans="1:5" ht="12.75">
      <c r="A1845">
        <v>39469</v>
      </c>
      <c r="B1845" t="s">
        <v>11859</v>
      </c>
      <c r="C1845" t="s">
        <v>8369</v>
      </c>
      <c r="D1845" t="s">
        <v>8373</v>
      </c>
      <c r="E1845" s="413" t="s">
        <v>11860</v>
      </c>
    </row>
    <row r="1846" spans="1:5" ht="12.75">
      <c r="A1846">
        <v>39470</v>
      </c>
      <c r="B1846" t="s">
        <v>11861</v>
      </c>
      <c r="C1846" t="s">
        <v>8369</v>
      </c>
      <c r="D1846" t="s">
        <v>8373</v>
      </c>
      <c r="E1846" s="413" t="s">
        <v>11862</v>
      </c>
    </row>
    <row r="1847" spans="1:5" ht="12.75">
      <c r="A1847">
        <v>39471</v>
      </c>
      <c r="B1847" t="s">
        <v>11863</v>
      </c>
      <c r="C1847" t="s">
        <v>8369</v>
      </c>
      <c r="D1847" t="s">
        <v>8373</v>
      </c>
      <c r="E1847" s="413" t="s">
        <v>11864</v>
      </c>
    </row>
    <row r="1848" spans="1:5" ht="12.75">
      <c r="A1848">
        <v>39472</v>
      </c>
      <c r="B1848" t="s">
        <v>11865</v>
      </c>
      <c r="C1848" t="s">
        <v>8369</v>
      </c>
      <c r="D1848" t="s">
        <v>8373</v>
      </c>
      <c r="E1848" s="413" t="s">
        <v>11866</v>
      </c>
    </row>
    <row r="1849" spans="1:5" ht="12.75">
      <c r="A1849">
        <v>39473</v>
      </c>
      <c r="B1849" t="s">
        <v>11867</v>
      </c>
      <c r="C1849" t="s">
        <v>8369</v>
      </c>
      <c r="D1849" t="s">
        <v>8373</v>
      </c>
      <c r="E1849" s="413" t="s">
        <v>11868</v>
      </c>
    </row>
    <row r="1850" spans="1:5" ht="12.75">
      <c r="A1850">
        <v>39474</v>
      </c>
      <c r="B1850" t="s">
        <v>11869</v>
      </c>
      <c r="C1850" t="s">
        <v>8369</v>
      </c>
      <c r="D1850" t="s">
        <v>8373</v>
      </c>
      <c r="E1850" s="413" t="s">
        <v>11870</v>
      </c>
    </row>
    <row r="1851" spans="1:5" ht="12.75">
      <c r="A1851">
        <v>39475</v>
      </c>
      <c r="B1851" t="s">
        <v>11871</v>
      </c>
      <c r="C1851" t="s">
        <v>8369</v>
      </c>
      <c r="D1851" t="s">
        <v>8373</v>
      </c>
      <c r="E1851" s="413" t="s">
        <v>11872</v>
      </c>
    </row>
    <row r="1852" spans="1:5" ht="12.75">
      <c r="A1852">
        <v>39476</v>
      </c>
      <c r="B1852" t="s">
        <v>11873</v>
      </c>
      <c r="C1852" t="s">
        <v>8369</v>
      </c>
      <c r="D1852" t="s">
        <v>8373</v>
      </c>
      <c r="E1852" s="413" t="s">
        <v>11874</v>
      </c>
    </row>
    <row r="1853" spans="1:5" ht="12.75">
      <c r="A1853">
        <v>39477</v>
      </c>
      <c r="B1853" t="s">
        <v>11875</v>
      </c>
      <c r="C1853" t="s">
        <v>8369</v>
      </c>
      <c r="D1853" t="s">
        <v>8373</v>
      </c>
      <c r="E1853" s="413" t="s">
        <v>11876</v>
      </c>
    </row>
    <row r="1854" spans="1:5" ht="12.75">
      <c r="A1854">
        <v>39478</v>
      </c>
      <c r="B1854" t="s">
        <v>11877</v>
      </c>
      <c r="C1854" t="s">
        <v>8369</v>
      </c>
      <c r="D1854" t="s">
        <v>8373</v>
      </c>
      <c r="E1854" s="413" t="s">
        <v>11878</v>
      </c>
    </row>
    <row r="1855" spans="1:5" ht="12.75">
      <c r="A1855">
        <v>39479</v>
      </c>
      <c r="B1855" t="s">
        <v>11879</v>
      </c>
      <c r="C1855" t="s">
        <v>8369</v>
      </c>
      <c r="D1855" t="s">
        <v>8373</v>
      </c>
      <c r="E1855" s="413" t="s">
        <v>11880</v>
      </c>
    </row>
    <row r="1856" spans="1:5" ht="12.75">
      <c r="A1856">
        <v>39480</v>
      </c>
      <c r="B1856" t="s">
        <v>11881</v>
      </c>
      <c r="C1856" t="s">
        <v>8369</v>
      </c>
      <c r="D1856" t="s">
        <v>8373</v>
      </c>
      <c r="E1856" s="413" t="s">
        <v>11882</v>
      </c>
    </row>
    <row r="1857" spans="1:5" ht="12.75">
      <c r="A1857">
        <v>39459</v>
      </c>
      <c r="B1857" t="s">
        <v>11883</v>
      </c>
      <c r="C1857" t="s">
        <v>8369</v>
      </c>
      <c r="D1857" t="s">
        <v>8373</v>
      </c>
      <c r="E1857" s="413" t="s">
        <v>11884</v>
      </c>
    </row>
    <row r="1858" spans="1:5" ht="12.75">
      <c r="A1858">
        <v>39445</v>
      </c>
      <c r="B1858" t="s">
        <v>11885</v>
      </c>
      <c r="C1858" t="s">
        <v>8369</v>
      </c>
      <c r="D1858" t="s">
        <v>8373</v>
      </c>
      <c r="E1858" s="413" t="s">
        <v>11886</v>
      </c>
    </row>
    <row r="1859" spans="1:5" ht="12.75">
      <c r="A1859">
        <v>39446</v>
      </c>
      <c r="B1859" t="s">
        <v>11887</v>
      </c>
      <c r="C1859" t="s">
        <v>8369</v>
      </c>
      <c r="D1859" t="s">
        <v>8373</v>
      </c>
      <c r="E1859" s="413" t="s">
        <v>11888</v>
      </c>
    </row>
    <row r="1860" spans="1:5" ht="12.75">
      <c r="A1860">
        <v>39447</v>
      </c>
      <c r="B1860" t="s">
        <v>11889</v>
      </c>
      <c r="C1860" t="s">
        <v>8369</v>
      </c>
      <c r="D1860" t="s">
        <v>8373</v>
      </c>
      <c r="E1860" s="413" t="s">
        <v>11890</v>
      </c>
    </row>
    <row r="1861" spans="1:5" ht="12.75">
      <c r="A1861">
        <v>39448</v>
      </c>
      <c r="B1861" t="s">
        <v>11891</v>
      </c>
      <c r="C1861" t="s">
        <v>8369</v>
      </c>
      <c r="D1861" t="s">
        <v>8373</v>
      </c>
      <c r="E1861" s="413" t="s">
        <v>11892</v>
      </c>
    </row>
    <row r="1862" spans="1:5" ht="12.75">
      <c r="A1862">
        <v>39450</v>
      </c>
      <c r="B1862" t="s">
        <v>11893</v>
      </c>
      <c r="C1862" t="s">
        <v>8369</v>
      </c>
      <c r="D1862" t="s">
        <v>8373</v>
      </c>
      <c r="E1862" s="413" t="s">
        <v>11894</v>
      </c>
    </row>
    <row r="1863" spans="1:5" ht="12.75">
      <c r="A1863">
        <v>39451</v>
      </c>
      <c r="B1863" t="s">
        <v>11895</v>
      </c>
      <c r="C1863" t="s">
        <v>8369</v>
      </c>
      <c r="D1863" t="s">
        <v>8373</v>
      </c>
      <c r="E1863" s="413" t="s">
        <v>11896</v>
      </c>
    </row>
    <row r="1864" spans="1:5" ht="12.75">
      <c r="A1864">
        <v>39452</v>
      </c>
      <c r="B1864" t="s">
        <v>11897</v>
      </c>
      <c r="C1864" t="s">
        <v>8369</v>
      </c>
      <c r="D1864" t="s">
        <v>8373</v>
      </c>
      <c r="E1864" s="413" t="s">
        <v>11898</v>
      </c>
    </row>
    <row r="1865" spans="1:5" ht="12.75">
      <c r="A1865">
        <v>39523</v>
      </c>
      <c r="B1865" t="s">
        <v>11899</v>
      </c>
      <c r="C1865" t="s">
        <v>8369</v>
      </c>
      <c r="D1865" t="s">
        <v>8373</v>
      </c>
      <c r="E1865" s="413" t="s">
        <v>11900</v>
      </c>
    </row>
    <row r="1866" spans="1:5" ht="12.75">
      <c r="A1866">
        <v>39449</v>
      </c>
      <c r="B1866" t="s">
        <v>11901</v>
      </c>
      <c r="C1866" t="s">
        <v>8369</v>
      </c>
      <c r="D1866" t="s">
        <v>8373</v>
      </c>
      <c r="E1866" s="413" t="s">
        <v>11902</v>
      </c>
    </row>
    <row r="1867" spans="1:5" ht="12.75">
      <c r="A1867">
        <v>39455</v>
      </c>
      <c r="B1867" t="s">
        <v>11903</v>
      </c>
      <c r="C1867" t="s">
        <v>8369</v>
      </c>
      <c r="D1867" t="s">
        <v>8373</v>
      </c>
      <c r="E1867" s="413" t="s">
        <v>11904</v>
      </c>
    </row>
    <row r="1868" spans="1:5" ht="12.75">
      <c r="A1868">
        <v>39456</v>
      </c>
      <c r="B1868" t="s">
        <v>11905</v>
      </c>
      <c r="C1868" t="s">
        <v>8369</v>
      </c>
      <c r="D1868" t="s">
        <v>8373</v>
      </c>
      <c r="E1868" s="413" t="s">
        <v>11906</v>
      </c>
    </row>
    <row r="1869" spans="1:5" ht="12.75">
      <c r="A1869">
        <v>39457</v>
      </c>
      <c r="B1869" t="s">
        <v>11907</v>
      </c>
      <c r="C1869" t="s">
        <v>8369</v>
      </c>
      <c r="D1869" t="s">
        <v>8373</v>
      </c>
      <c r="E1869" s="413" t="s">
        <v>11858</v>
      </c>
    </row>
    <row r="1870" spans="1:5" ht="12.75">
      <c r="A1870">
        <v>39458</v>
      </c>
      <c r="B1870" t="s">
        <v>11908</v>
      </c>
      <c r="C1870" t="s">
        <v>8369</v>
      </c>
      <c r="D1870" t="s">
        <v>8373</v>
      </c>
      <c r="E1870" s="413" t="s">
        <v>11909</v>
      </c>
    </row>
    <row r="1871" spans="1:5" ht="12.75">
      <c r="A1871">
        <v>39464</v>
      </c>
      <c r="B1871" t="s">
        <v>11910</v>
      </c>
      <c r="C1871" t="s">
        <v>8369</v>
      </c>
      <c r="D1871" t="s">
        <v>8373</v>
      </c>
      <c r="E1871" s="413" t="s">
        <v>11911</v>
      </c>
    </row>
    <row r="1872" spans="1:5" ht="12.75">
      <c r="A1872">
        <v>39460</v>
      </c>
      <c r="B1872" t="s">
        <v>11912</v>
      </c>
      <c r="C1872" t="s">
        <v>8369</v>
      </c>
      <c r="D1872" t="s">
        <v>8373</v>
      </c>
      <c r="E1872" s="413" t="s">
        <v>11913</v>
      </c>
    </row>
    <row r="1873" spans="1:5" ht="12.75">
      <c r="A1873">
        <v>39461</v>
      </c>
      <c r="B1873" t="s">
        <v>11914</v>
      </c>
      <c r="C1873" t="s">
        <v>8369</v>
      </c>
      <c r="D1873" t="s">
        <v>8373</v>
      </c>
      <c r="E1873" s="413" t="s">
        <v>11915</v>
      </c>
    </row>
    <row r="1874" spans="1:5" ht="12.75">
      <c r="A1874">
        <v>39462</v>
      </c>
      <c r="B1874" t="s">
        <v>11916</v>
      </c>
      <c r="C1874" t="s">
        <v>8369</v>
      </c>
      <c r="D1874" t="s">
        <v>8373</v>
      </c>
      <c r="E1874" s="413" t="s">
        <v>11917</v>
      </c>
    </row>
    <row r="1875" spans="1:5" ht="12.75">
      <c r="A1875">
        <v>39463</v>
      </c>
      <c r="B1875" t="s">
        <v>11918</v>
      </c>
      <c r="C1875" t="s">
        <v>8369</v>
      </c>
      <c r="D1875" t="s">
        <v>8373</v>
      </c>
      <c r="E1875" s="413" t="s">
        <v>11919</v>
      </c>
    </row>
    <row r="1876" spans="1:5" ht="12.75">
      <c r="A1876">
        <v>26039</v>
      </c>
      <c r="B1876" t="s">
        <v>11920</v>
      </c>
      <c r="C1876" t="s">
        <v>8369</v>
      </c>
      <c r="D1876" t="s">
        <v>8373</v>
      </c>
      <c r="E1876" s="413" t="s">
        <v>11921</v>
      </c>
    </row>
    <row r="1877" spans="1:5" ht="12.75">
      <c r="A1877">
        <v>2401</v>
      </c>
      <c r="B1877" t="s">
        <v>11922</v>
      </c>
      <c r="C1877" t="s">
        <v>8369</v>
      </c>
      <c r="D1877" t="s">
        <v>8373</v>
      </c>
      <c r="E1877" s="413" t="s">
        <v>11923</v>
      </c>
    </row>
    <row r="1878" spans="1:5" ht="12.75">
      <c r="A1878">
        <v>38870</v>
      </c>
      <c r="B1878" t="s">
        <v>11924</v>
      </c>
      <c r="C1878" t="s">
        <v>8369</v>
      </c>
      <c r="D1878" t="s">
        <v>8373</v>
      </c>
      <c r="E1878" s="413" t="s">
        <v>11925</v>
      </c>
    </row>
    <row r="1879" spans="1:5" ht="12.75">
      <c r="A1879">
        <v>38869</v>
      </c>
      <c r="B1879" t="s">
        <v>11926</v>
      </c>
      <c r="C1879" t="s">
        <v>8369</v>
      </c>
      <c r="D1879" t="s">
        <v>8373</v>
      </c>
      <c r="E1879" s="413" t="s">
        <v>11927</v>
      </c>
    </row>
    <row r="1880" spans="1:5" ht="12.75">
      <c r="A1880">
        <v>38872</v>
      </c>
      <c r="B1880" t="s">
        <v>11928</v>
      </c>
      <c r="C1880" t="s">
        <v>8369</v>
      </c>
      <c r="D1880" t="s">
        <v>8373</v>
      </c>
      <c r="E1880" s="413" t="s">
        <v>11929</v>
      </c>
    </row>
    <row r="1881" spans="1:5" ht="12.75">
      <c r="A1881">
        <v>38871</v>
      </c>
      <c r="B1881" t="s">
        <v>11930</v>
      </c>
      <c r="C1881" t="s">
        <v>8369</v>
      </c>
      <c r="D1881" t="s">
        <v>8373</v>
      </c>
      <c r="E1881" s="413" t="s">
        <v>11931</v>
      </c>
    </row>
    <row r="1882" spans="1:5" ht="12.75">
      <c r="A1882">
        <v>39283</v>
      </c>
      <c r="B1882" t="s">
        <v>11932</v>
      </c>
      <c r="C1882" t="s">
        <v>8369</v>
      </c>
      <c r="D1882" t="s">
        <v>8373</v>
      </c>
      <c r="E1882" s="413" t="s">
        <v>11933</v>
      </c>
    </row>
    <row r="1883" spans="1:5" ht="12.75">
      <c r="A1883">
        <v>39284</v>
      </c>
      <c r="B1883" t="s">
        <v>11934</v>
      </c>
      <c r="C1883" t="s">
        <v>8369</v>
      </c>
      <c r="D1883" t="s">
        <v>8373</v>
      </c>
      <c r="E1883" s="413" t="s">
        <v>11935</v>
      </c>
    </row>
    <row r="1884" spans="1:5" ht="12.75">
      <c r="A1884">
        <v>39285</v>
      </c>
      <c r="B1884" t="s">
        <v>11936</v>
      </c>
      <c r="C1884" t="s">
        <v>8369</v>
      </c>
      <c r="D1884" t="s">
        <v>8373</v>
      </c>
      <c r="E1884" s="413" t="s">
        <v>11937</v>
      </c>
    </row>
    <row r="1885" spans="1:5" ht="12.75">
      <c r="A1885">
        <v>39286</v>
      </c>
      <c r="B1885" t="s">
        <v>11938</v>
      </c>
      <c r="C1885" t="s">
        <v>8369</v>
      </c>
      <c r="D1885" t="s">
        <v>8373</v>
      </c>
      <c r="E1885" s="413" t="s">
        <v>11939</v>
      </c>
    </row>
    <row r="1886" spans="1:5" ht="12.75">
      <c r="A1886">
        <v>39287</v>
      </c>
      <c r="B1886" t="s">
        <v>11940</v>
      </c>
      <c r="C1886" t="s">
        <v>8369</v>
      </c>
      <c r="D1886" t="s">
        <v>8373</v>
      </c>
      <c r="E1886" s="413" t="s">
        <v>11941</v>
      </c>
    </row>
    <row r="1887" spans="1:5" ht="12.75">
      <c r="A1887">
        <v>39288</v>
      </c>
      <c r="B1887" t="s">
        <v>11942</v>
      </c>
      <c r="C1887" t="s">
        <v>8369</v>
      </c>
      <c r="D1887" t="s">
        <v>8373</v>
      </c>
      <c r="E1887" s="413" t="s">
        <v>11943</v>
      </c>
    </row>
    <row r="1888" spans="1:5" ht="12.75">
      <c r="A1888">
        <v>44476</v>
      </c>
      <c r="B1888" t="s">
        <v>11944</v>
      </c>
      <c r="C1888" t="s">
        <v>8380</v>
      </c>
      <c r="D1888" t="s">
        <v>8373</v>
      </c>
      <c r="E1888" s="413" t="s">
        <v>11945</v>
      </c>
    </row>
    <row r="1889" spans="1:5" ht="12.75">
      <c r="A1889">
        <v>10629</v>
      </c>
      <c r="B1889" t="s">
        <v>11946</v>
      </c>
      <c r="C1889" t="s">
        <v>8380</v>
      </c>
      <c r="D1889" t="s">
        <v>8373</v>
      </c>
      <c r="E1889" s="413" t="s">
        <v>11947</v>
      </c>
    </row>
    <row r="1890" spans="1:5" ht="12.75">
      <c r="A1890">
        <v>10698</v>
      </c>
      <c r="B1890" t="s">
        <v>11948</v>
      </c>
      <c r="C1890" t="s">
        <v>8380</v>
      </c>
      <c r="D1890" t="s">
        <v>8373</v>
      </c>
      <c r="E1890" s="413" t="s">
        <v>11949</v>
      </c>
    </row>
    <row r="1891" spans="1:5" ht="12.75">
      <c r="A1891">
        <v>40521</v>
      </c>
      <c r="B1891" t="s">
        <v>11950</v>
      </c>
      <c r="C1891" t="s">
        <v>8369</v>
      </c>
      <c r="D1891" t="s">
        <v>8373</v>
      </c>
      <c r="E1891" s="413" t="s">
        <v>11951</v>
      </c>
    </row>
    <row r="1892" spans="1:5" ht="12.75">
      <c r="A1892">
        <v>2432</v>
      </c>
      <c r="B1892" t="s">
        <v>11952</v>
      </c>
      <c r="C1892" t="s">
        <v>8369</v>
      </c>
      <c r="D1892" t="s">
        <v>8373</v>
      </c>
      <c r="E1892" s="413" t="s">
        <v>11953</v>
      </c>
    </row>
    <row r="1893" spans="1:5" ht="12.75">
      <c r="A1893">
        <v>2433</v>
      </c>
      <c r="B1893" t="s">
        <v>11954</v>
      </c>
      <c r="C1893" t="s">
        <v>8369</v>
      </c>
      <c r="D1893" t="s">
        <v>8373</v>
      </c>
      <c r="E1893" s="413" t="s">
        <v>11955</v>
      </c>
    </row>
    <row r="1894" spans="1:5" ht="12.75">
      <c r="A1894">
        <v>2420</v>
      </c>
      <c r="B1894" t="s">
        <v>11956</v>
      </c>
      <c r="C1894" t="s">
        <v>8369</v>
      </c>
      <c r="D1894" t="s">
        <v>8373</v>
      </c>
      <c r="E1894" s="413" t="s">
        <v>11957</v>
      </c>
    </row>
    <row r="1895" spans="1:5" ht="12.75">
      <c r="A1895">
        <v>11447</v>
      </c>
      <c r="B1895" t="s">
        <v>11958</v>
      </c>
      <c r="C1895" t="s">
        <v>8369</v>
      </c>
      <c r="D1895" t="s">
        <v>8373</v>
      </c>
      <c r="E1895" s="413" t="s">
        <v>11959</v>
      </c>
    </row>
    <row r="1896" spans="1:5" ht="12.75">
      <c r="A1896">
        <v>11451</v>
      </c>
      <c r="B1896" t="s">
        <v>11960</v>
      </c>
      <c r="C1896" t="s">
        <v>8369</v>
      </c>
      <c r="D1896" t="s">
        <v>8373</v>
      </c>
      <c r="E1896" s="413" t="s">
        <v>11961</v>
      </c>
    </row>
    <row r="1897" spans="1:5" ht="12.75">
      <c r="A1897">
        <v>11116</v>
      </c>
      <c r="B1897" t="s">
        <v>11962</v>
      </c>
      <c r="C1897" t="s">
        <v>8369</v>
      </c>
      <c r="D1897" t="s">
        <v>8373</v>
      </c>
      <c r="E1897" s="413" t="s">
        <v>11963</v>
      </c>
    </row>
    <row r="1898" spans="1:5" ht="12.75">
      <c r="A1898">
        <v>38411</v>
      </c>
      <c r="B1898" t="s">
        <v>11964</v>
      </c>
      <c r="C1898" t="s">
        <v>8369</v>
      </c>
      <c r="D1898" t="s">
        <v>8373</v>
      </c>
      <c r="E1898" s="413" t="s">
        <v>11965</v>
      </c>
    </row>
    <row r="1899" spans="1:5" ht="12.75">
      <c r="A1899">
        <v>38189</v>
      </c>
      <c r="B1899" t="s">
        <v>11966</v>
      </c>
      <c r="C1899" t="s">
        <v>8369</v>
      </c>
      <c r="D1899" t="s">
        <v>8373</v>
      </c>
      <c r="E1899" s="413" t="s">
        <v>11967</v>
      </c>
    </row>
    <row r="1900" spans="1:5" ht="12.75">
      <c r="A1900">
        <v>38190</v>
      </c>
      <c r="B1900" t="s">
        <v>11968</v>
      </c>
      <c r="C1900" t="s">
        <v>8369</v>
      </c>
      <c r="D1900" t="s">
        <v>8373</v>
      </c>
      <c r="E1900" s="413" t="s">
        <v>11969</v>
      </c>
    </row>
    <row r="1901" spans="1:5" ht="12.75">
      <c r="A1901">
        <v>7608</v>
      </c>
      <c r="B1901" t="s">
        <v>11970</v>
      </c>
      <c r="C1901" t="s">
        <v>8369</v>
      </c>
      <c r="D1901" t="s">
        <v>8373</v>
      </c>
      <c r="E1901" s="413" t="s">
        <v>11971</v>
      </c>
    </row>
    <row r="1902" spans="1:5" ht="12.75">
      <c r="A1902">
        <v>1370</v>
      </c>
      <c r="B1902" t="s">
        <v>11972</v>
      </c>
      <c r="C1902" t="s">
        <v>8369</v>
      </c>
      <c r="D1902" t="s">
        <v>8373</v>
      </c>
      <c r="E1902" s="413" t="s">
        <v>11973</v>
      </c>
    </row>
    <row r="1903" spans="1:5" ht="12.75">
      <c r="A1903">
        <v>36516</v>
      </c>
      <c r="B1903" t="s">
        <v>11974</v>
      </c>
      <c r="C1903" t="s">
        <v>8369</v>
      </c>
      <c r="D1903" t="s">
        <v>8373</v>
      </c>
      <c r="E1903" s="413" t="s">
        <v>11975</v>
      </c>
    </row>
    <row r="1904" spans="1:5" ht="12.75">
      <c r="A1904">
        <v>34777</v>
      </c>
      <c r="B1904" t="s">
        <v>11976</v>
      </c>
      <c r="C1904" t="s">
        <v>8369</v>
      </c>
      <c r="D1904" t="s">
        <v>8373</v>
      </c>
      <c r="E1904" s="413" t="s">
        <v>8748</v>
      </c>
    </row>
    <row r="1905" spans="1:5" ht="12.75">
      <c r="A1905">
        <v>7272</v>
      </c>
      <c r="B1905" t="s">
        <v>11977</v>
      </c>
      <c r="C1905" t="s">
        <v>8369</v>
      </c>
      <c r="D1905" t="s">
        <v>8373</v>
      </c>
      <c r="E1905" s="413" t="s">
        <v>9125</v>
      </c>
    </row>
    <row r="1906" spans="1:5" ht="12.75">
      <c r="A1906">
        <v>10605</v>
      </c>
      <c r="B1906" t="s">
        <v>11978</v>
      </c>
      <c r="C1906" t="s">
        <v>8369</v>
      </c>
      <c r="D1906" t="s">
        <v>8373</v>
      </c>
      <c r="E1906" s="413" t="s">
        <v>11979</v>
      </c>
    </row>
    <row r="1907" spans="1:5" ht="12.75">
      <c r="A1907">
        <v>10604</v>
      </c>
      <c r="B1907" t="s">
        <v>11980</v>
      </c>
      <c r="C1907" t="s">
        <v>8369</v>
      </c>
      <c r="D1907" t="s">
        <v>8373</v>
      </c>
      <c r="E1907" s="413" t="s">
        <v>11981</v>
      </c>
    </row>
    <row r="1908" spans="1:5" ht="12.75">
      <c r="A1908">
        <v>672</v>
      </c>
      <c r="B1908" t="s">
        <v>11982</v>
      </c>
      <c r="C1908" t="s">
        <v>8369</v>
      </c>
      <c r="D1908" t="s">
        <v>8373</v>
      </c>
      <c r="E1908" s="413" t="s">
        <v>11983</v>
      </c>
    </row>
    <row r="1909" spans="1:5" ht="12.75">
      <c r="A1909">
        <v>668</v>
      </c>
      <c r="B1909" t="s">
        <v>11984</v>
      </c>
      <c r="C1909" t="s">
        <v>8369</v>
      </c>
      <c r="D1909" t="s">
        <v>8373</v>
      </c>
      <c r="E1909" s="413" t="s">
        <v>11985</v>
      </c>
    </row>
    <row r="1910" spans="1:5" ht="12.75">
      <c r="A1910">
        <v>10578</v>
      </c>
      <c r="B1910" t="s">
        <v>11986</v>
      </c>
      <c r="C1910" t="s">
        <v>8369</v>
      </c>
      <c r="D1910" t="s">
        <v>8373</v>
      </c>
      <c r="E1910" s="413" t="s">
        <v>10064</v>
      </c>
    </row>
    <row r="1911" spans="1:5" ht="12.75">
      <c r="A1911">
        <v>666</v>
      </c>
      <c r="B1911" t="s">
        <v>11987</v>
      </c>
      <c r="C1911" t="s">
        <v>8369</v>
      </c>
      <c r="D1911" t="s">
        <v>8373</v>
      </c>
      <c r="E1911" s="413" t="s">
        <v>11988</v>
      </c>
    </row>
    <row r="1912" spans="1:5" ht="12.75">
      <c r="A1912">
        <v>665</v>
      </c>
      <c r="B1912" t="s">
        <v>11989</v>
      </c>
      <c r="C1912" t="s">
        <v>8369</v>
      </c>
      <c r="D1912" t="s">
        <v>8373</v>
      </c>
      <c r="E1912" s="413" t="s">
        <v>11990</v>
      </c>
    </row>
    <row r="1913" spans="1:5" ht="12.75">
      <c r="A1913">
        <v>10577</v>
      </c>
      <c r="B1913" t="s">
        <v>11991</v>
      </c>
      <c r="C1913" t="s">
        <v>8369</v>
      </c>
      <c r="D1913" t="s">
        <v>8373</v>
      </c>
      <c r="E1913" s="413" t="s">
        <v>11992</v>
      </c>
    </row>
    <row r="1914" spans="1:5" ht="12.75">
      <c r="A1914">
        <v>10583</v>
      </c>
      <c r="B1914" t="s">
        <v>11993</v>
      </c>
      <c r="C1914" t="s">
        <v>8369</v>
      </c>
      <c r="D1914" t="s">
        <v>8373</v>
      </c>
      <c r="E1914" s="413" t="s">
        <v>10574</v>
      </c>
    </row>
    <row r="1915" spans="1:5" ht="12.75">
      <c r="A1915">
        <v>10579</v>
      </c>
      <c r="B1915" t="s">
        <v>11994</v>
      </c>
      <c r="C1915" t="s">
        <v>8369</v>
      </c>
      <c r="D1915" t="s">
        <v>8373</v>
      </c>
      <c r="E1915" s="413" t="s">
        <v>11995</v>
      </c>
    </row>
    <row r="1916" spans="1:5" ht="12.75">
      <c r="A1916">
        <v>10582</v>
      </c>
      <c r="B1916" t="s">
        <v>11996</v>
      </c>
      <c r="C1916" t="s">
        <v>8369</v>
      </c>
      <c r="D1916" t="s">
        <v>8373</v>
      </c>
      <c r="E1916" s="413" t="s">
        <v>11997</v>
      </c>
    </row>
    <row r="1917" spans="1:5" ht="12.75">
      <c r="A1917">
        <v>2436</v>
      </c>
      <c r="B1917" t="s">
        <v>11998</v>
      </c>
      <c r="C1917" t="s">
        <v>8711</v>
      </c>
      <c r="D1917" t="s">
        <v>8370</v>
      </c>
      <c r="E1917" s="413" t="s">
        <v>11999</v>
      </c>
    </row>
    <row r="1918" spans="1:5" ht="12.75">
      <c r="A1918">
        <v>40918</v>
      </c>
      <c r="B1918" t="s">
        <v>12000</v>
      </c>
      <c r="C1918" t="s">
        <v>8714</v>
      </c>
      <c r="D1918" t="s">
        <v>8373</v>
      </c>
      <c r="E1918" s="413" t="s">
        <v>12001</v>
      </c>
    </row>
    <row r="1919" spans="1:5" ht="12.75">
      <c r="A1919">
        <v>2439</v>
      </c>
      <c r="B1919" t="s">
        <v>12002</v>
      </c>
      <c r="C1919" t="s">
        <v>8711</v>
      </c>
      <c r="D1919" t="s">
        <v>8373</v>
      </c>
      <c r="E1919" s="413" t="s">
        <v>9143</v>
      </c>
    </row>
    <row r="1920" spans="1:5" ht="12.75">
      <c r="A1920">
        <v>40923</v>
      </c>
      <c r="B1920" t="s">
        <v>12003</v>
      </c>
      <c r="C1920" t="s">
        <v>8714</v>
      </c>
      <c r="D1920" t="s">
        <v>8373</v>
      </c>
      <c r="E1920" s="413" t="s">
        <v>12004</v>
      </c>
    </row>
    <row r="1921" spans="1:5" ht="12.75">
      <c r="A1921">
        <v>10998</v>
      </c>
      <c r="B1921" t="s">
        <v>12005</v>
      </c>
      <c r="C1921" t="s">
        <v>8488</v>
      </c>
      <c r="D1921" t="s">
        <v>8373</v>
      </c>
      <c r="E1921" s="413" t="s">
        <v>12006</v>
      </c>
    </row>
    <row r="1922" spans="1:5" ht="12.75">
      <c r="A1922">
        <v>11002</v>
      </c>
      <c r="B1922" t="s">
        <v>12007</v>
      </c>
      <c r="C1922" t="s">
        <v>8488</v>
      </c>
      <c r="D1922" t="s">
        <v>8373</v>
      </c>
      <c r="E1922" s="413" t="s">
        <v>12008</v>
      </c>
    </row>
    <row r="1923" spans="1:5" ht="12.75">
      <c r="A1923">
        <v>10999</v>
      </c>
      <c r="B1923" t="s">
        <v>12009</v>
      </c>
      <c r="C1923" t="s">
        <v>8488</v>
      </c>
      <c r="D1923" t="s">
        <v>8373</v>
      </c>
      <c r="E1923" s="413" t="s">
        <v>10277</v>
      </c>
    </row>
    <row r="1924" spans="1:5" ht="12.75">
      <c r="A1924">
        <v>10997</v>
      </c>
      <c r="B1924" t="s">
        <v>12010</v>
      </c>
      <c r="C1924" t="s">
        <v>8488</v>
      </c>
      <c r="D1924" t="s">
        <v>8370</v>
      </c>
      <c r="E1924" s="413" t="s">
        <v>12011</v>
      </c>
    </row>
    <row r="1925" spans="1:5" ht="12.75">
      <c r="A1925">
        <v>2685</v>
      </c>
      <c r="B1925" t="s">
        <v>12012</v>
      </c>
      <c r="C1925" t="s">
        <v>8389</v>
      </c>
      <c r="D1925" t="s">
        <v>8373</v>
      </c>
      <c r="E1925" s="413" t="s">
        <v>9951</v>
      </c>
    </row>
    <row r="1926" spans="1:5" ht="12.75">
      <c r="A1926">
        <v>2680</v>
      </c>
      <c r="B1926" t="s">
        <v>12013</v>
      </c>
      <c r="C1926" t="s">
        <v>8389</v>
      </c>
      <c r="D1926" t="s">
        <v>8373</v>
      </c>
      <c r="E1926" s="413" t="s">
        <v>12014</v>
      </c>
    </row>
    <row r="1927" spans="1:5" ht="12.75">
      <c r="A1927">
        <v>2684</v>
      </c>
      <c r="B1927" t="s">
        <v>12015</v>
      </c>
      <c r="C1927" t="s">
        <v>8389</v>
      </c>
      <c r="D1927" t="s">
        <v>8373</v>
      </c>
      <c r="E1927" s="413" t="s">
        <v>12016</v>
      </c>
    </row>
    <row r="1928" spans="1:5" ht="12.75">
      <c r="A1928">
        <v>2673</v>
      </c>
      <c r="B1928" t="s">
        <v>12017</v>
      </c>
      <c r="C1928" t="s">
        <v>8389</v>
      </c>
      <c r="D1928" t="s">
        <v>8370</v>
      </c>
      <c r="E1928" s="413" t="s">
        <v>12018</v>
      </c>
    </row>
    <row r="1929" spans="1:5" ht="12.75">
      <c r="A1929">
        <v>2681</v>
      </c>
      <c r="B1929" t="s">
        <v>12019</v>
      </c>
      <c r="C1929" t="s">
        <v>8389</v>
      </c>
      <c r="D1929" t="s">
        <v>8373</v>
      </c>
      <c r="E1929" s="413" t="s">
        <v>9962</v>
      </c>
    </row>
    <row r="1930" spans="1:5" ht="12.75">
      <c r="A1930">
        <v>2682</v>
      </c>
      <c r="B1930" t="s">
        <v>12020</v>
      </c>
      <c r="C1930" t="s">
        <v>8389</v>
      </c>
      <c r="D1930" t="s">
        <v>8373</v>
      </c>
      <c r="E1930" s="413" t="s">
        <v>12021</v>
      </c>
    </row>
    <row r="1931" spans="1:5" ht="12.75">
      <c r="A1931">
        <v>2686</v>
      </c>
      <c r="B1931" t="s">
        <v>12022</v>
      </c>
      <c r="C1931" t="s">
        <v>8389</v>
      </c>
      <c r="D1931" t="s">
        <v>8373</v>
      </c>
      <c r="E1931" s="413" t="s">
        <v>12023</v>
      </c>
    </row>
    <row r="1932" spans="1:5" ht="12.75">
      <c r="A1932">
        <v>2674</v>
      </c>
      <c r="B1932" t="s">
        <v>12024</v>
      </c>
      <c r="C1932" t="s">
        <v>8389</v>
      </c>
      <c r="D1932" t="s">
        <v>8373</v>
      </c>
      <c r="E1932" s="413" t="s">
        <v>12025</v>
      </c>
    </row>
    <row r="1933" spans="1:5" ht="12.75">
      <c r="A1933">
        <v>2683</v>
      </c>
      <c r="B1933" t="s">
        <v>12026</v>
      </c>
      <c r="C1933" t="s">
        <v>8389</v>
      </c>
      <c r="D1933" t="s">
        <v>8373</v>
      </c>
      <c r="E1933" s="413" t="s">
        <v>12027</v>
      </c>
    </row>
    <row r="1934" spans="1:5" ht="12.75">
      <c r="A1934">
        <v>2676</v>
      </c>
      <c r="B1934" t="s">
        <v>12028</v>
      </c>
      <c r="C1934" t="s">
        <v>8389</v>
      </c>
      <c r="D1934" t="s">
        <v>8373</v>
      </c>
      <c r="E1934" s="413" t="s">
        <v>12029</v>
      </c>
    </row>
    <row r="1935" spans="1:5" ht="12.75">
      <c r="A1935">
        <v>2678</v>
      </c>
      <c r="B1935" t="s">
        <v>12030</v>
      </c>
      <c r="C1935" t="s">
        <v>8389</v>
      </c>
      <c r="D1935" t="s">
        <v>8373</v>
      </c>
      <c r="E1935" s="413" t="s">
        <v>8418</v>
      </c>
    </row>
    <row r="1936" spans="1:5" ht="12.75">
      <c r="A1936">
        <v>2679</v>
      </c>
      <c r="B1936" t="s">
        <v>12031</v>
      </c>
      <c r="C1936" t="s">
        <v>8389</v>
      </c>
      <c r="D1936" t="s">
        <v>8373</v>
      </c>
      <c r="E1936" s="413" t="s">
        <v>8472</v>
      </c>
    </row>
    <row r="1937" spans="1:5" ht="12.75">
      <c r="A1937">
        <v>12070</v>
      </c>
      <c r="B1937" t="s">
        <v>12032</v>
      </c>
      <c r="C1937" t="s">
        <v>8389</v>
      </c>
      <c r="D1937" t="s">
        <v>8373</v>
      </c>
      <c r="E1937" s="413" t="s">
        <v>12033</v>
      </c>
    </row>
    <row r="1938" spans="1:5" ht="12.75">
      <c r="A1938">
        <v>2675</v>
      </c>
      <c r="B1938" t="s">
        <v>12034</v>
      </c>
      <c r="C1938" t="s">
        <v>8389</v>
      </c>
      <c r="D1938" t="s">
        <v>8373</v>
      </c>
      <c r="E1938" s="413" t="s">
        <v>12035</v>
      </c>
    </row>
    <row r="1939" spans="1:5" ht="12.75">
      <c r="A1939">
        <v>12067</v>
      </c>
      <c r="B1939" t="s">
        <v>12036</v>
      </c>
      <c r="C1939" t="s">
        <v>8389</v>
      </c>
      <c r="D1939" t="s">
        <v>8373</v>
      </c>
      <c r="E1939" s="413" t="s">
        <v>8723</v>
      </c>
    </row>
    <row r="1940" spans="1:5" ht="12.75">
      <c r="A1940">
        <v>40401</v>
      </c>
      <c r="B1940" t="s">
        <v>12037</v>
      </c>
      <c r="C1940" t="s">
        <v>8389</v>
      </c>
      <c r="D1940" t="s">
        <v>8373</v>
      </c>
      <c r="E1940" s="413" t="s">
        <v>12038</v>
      </c>
    </row>
    <row r="1941" spans="1:5" ht="12.75">
      <c r="A1941">
        <v>40402</v>
      </c>
      <c r="B1941" t="s">
        <v>12039</v>
      </c>
      <c r="C1941" t="s">
        <v>8389</v>
      </c>
      <c r="D1941" t="s">
        <v>8373</v>
      </c>
      <c r="E1941" s="413" t="s">
        <v>11556</v>
      </c>
    </row>
    <row r="1942" spans="1:5" ht="12.75">
      <c r="A1942">
        <v>40400</v>
      </c>
      <c r="B1942" t="s">
        <v>12040</v>
      </c>
      <c r="C1942" t="s">
        <v>8389</v>
      </c>
      <c r="D1942" t="s">
        <v>8373</v>
      </c>
      <c r="E1942" s="413" t="s">
        <v>9116</v>
      </c>
    </row>
    <row r="1943" spans="1:5" ht="12.75">
      <c r="A1943">
        <v>2504</v>
      </c>
      <c r="B1943" t="s">
        <v>12041</v>
      </c>
      <c r="C1943" t="s">
        <v>8389</v>
      </c>
      <c r="D1943" t="s">
        <v>8373</v>
      </c>
      <c r="E1943" s="413" t="s">
        <v>12042</v>
      </c>
    </row>
    <row r="1944" spans="1:5" ht="12.75">
      <c r="A1944">
        <v>2501</v>
      </c>
      <c r="B1944" t="s">
        <v>12043</v>
      </c>
      <c r="C1944" t="s">
        <v>8389</v>
      </c>
      <c r="D1944" t="s">
        <v>8373</v>
      </c>
      <c r="E1944" s="413" t="s">
        <v>12044</v>
      </c>
    </row>
    <row r="1945" spans="1:5" ht="12.75">
      <c r="A1945">
        <v>2502</v>
      </c>
      <c r="B1945" t="s">
        <v>12045</v>
      </c>
      <c r="C1945" t="s">
        <v>8389</v>
      </c>
      <c r="D1945" t="s">
        <v>8373</v>
      </c>
      <c r="E1945" s="413" t="s">
        <v>12046</v>
      </c>
    </row>
    <row r="1946" spans="1:5" ht="12.75">
      <c r="A1946">
        <v>2503</v>
      </c>
      <c r="B1946" t="s">
        <v>12047</v>
      </c>
      <c r="C1946" t="s">
        <v>8389</v>
      </c>
      <c r="D1946" t="s">
        <v>8373</v>
      </c>
      <c r="E1946" s="413" t="s">
        <v>10375</v>
      </c>
    </row>
    <row r="1947" spans="1:5" ht="12.75">
      <c r="A1947">
        <v>2500</v>
      </c>
      <c r="B1947" t="s">
        <v>12048</v>
      </c>
      <c r="C1947" t="s">
        <v>8389</v>
      </c>
      <c r="D1947" t="s">
        <v>8373</v>
      </c>
      <c r="E1947" s="413" t="s">
        <v>12049</v>
      </c>
    </row>
    <row r="1948" spans="1:5" ht="12.75">
      <c r="A1948">
        <v>2505</v>
      </c>
      <c r="B1948" t="s">
        <v>12050</v>
      </c>
      <c r="C1948" t="s">
        <v>8389</v>
      </c>
      <c r="D1948" t="s">
        <v>8373</v>
      </c>
      <c r="E1948" s="413" t="s">
        <v>12051</v>
      </c>
    </row>
    <row r="1949" spans="1:5" ht="12.75">
      <c r="A1949">
        <v>12056</v>
      </c>
      <c r="B1949" t="s">
        <v>12052</v>
      </c>
      <c r="C1949" t="s">
        <v>8389</v>
      </c>
      <c r="D1949" t="s">
        <v>8373</v>
      </c>
      <c r="E1949" s="413" t="s">
        <v>12053</v>
      </c>
    </row>
    <row r="1950" spans="1:5" ht="12.75">
      <c r="A1950">
        <v>12057</v>
      </c>
      <c r="B1950" t="s">
        <v>12054</v>
      </c>
      <c r="C1950" t="s">
        <v>8389</v>
      </c>
      <c r="D1950" t="s">
        <v>8373</v>
      </c>
      <c r="E1950" s="413" t="s">
        <v>12055</v>
      </c>
    </row>
    <row r="1951" spans="1:5" ht="12.75">
      <c r="A1951">
        <v>12059</v>
      </c>
      <c r="B1951" t="s">
        <v>12056</v>
      </c>
      <c r="C1951" t="s">
        <v>8389</v>
      </c>
      <c r="D1951" t="s">
        <v>8373</v>
      </c>
      <c r="E1951" s="413" t="s">
        <v>12057</v>
      </c>
    </row>
    <row r="1952" spans="1:5" ht="12.75">
      <c r="A1952">
        <v>12058</v>
      </c>
      <c r="B1952" t="s">
        <v>12058</v>
      </c>
      <c r="C1952" t="s">
        <v>8389</v>
      </c>
      <c r="D1952" t="s">
        <v>8373</v>
      </c>
      <c r="E1952" s="413" t="s">
        <v>12059</v>
      </c>
    </row>
    <row r="1953" spans="1:5" ht="12.75">
      <c r="A1953">
        <v>12060</v>
      </c>
      <c r="B1953" t="s">
        <v>12060</v>
      </c>
      <c r="C1953" t="s">
        <v>8389</v>
      </c>
      <c r="D1953" t="s">
        <v>8373</v>
      </c>
      <c r="E1953" s="413" t="s">
        <v>12061</v>
      </c>
    </row>
    <row r="1954" spans="1:5" ht="12.75">
      <c r="A1954">
        <v>12061</v>
      </c>
      <c r="B1954" t="s">
        <v>12062</v>
      </c>
      <c r="C1954" t="s">
        <v>8389</v>
      </c>
      <c r="D1954" t="s">
        <v>8373</v>
      </c>
      <c r="E1954" s="413" t="s">
        <v>12063</v>
      </c>
    </row>
    <row r="1955" spans="1:5" ht="12.75">
      <c r="A1955">
        <v>12062</v>
      </c>
      <c r="B1955" t="s">
        <v>12064</v>
      </c>
      <c r="C1955" t="s">
        <v>8389</v>
      </c>
      <c r="D1955" t="s">
        <v>8373</v>
      </c>
      <c r="E1955" s="413" t="s">
        <v>12065</v>
      </c>
    </row>
    <row r="1956" spans="1:5" ht="12.75">
      <c r="A1956">
        <v>21137</v>
      </c>
      <c r="B1956" t="s">
        <v>12066</v>
      </c>
      <c r="C1956" t="s">
        <v>8389</v>
      </c>
      <c r="D1956" t="s">
        <v>8373</v>
      </c>
      <c r="E1956" s="413" t="s">
        <v>12067</v>
      </c>
    </row>
    <row r="1957" spans="1:5" ht="12.75">
      <c r="A1957">
        <v>2687</v>
      </c>
      <c r="B1957" t="s">
        <v>12068</v>
      </c>
      <c r="C1957" t="s">
        <v>8389</v>
      </c>
      <c r="D1957" t="s">
        <v>8373</v>
      </c>
      <c r="E1957" s="413" t="s">
        <v>8809</v>
      </c>
    </row>
    <row r="1958" spans="1:5" ht="12.75">
      <c r="A1958">
        <v>2689</v>
      </c>
      <c r="B1958" t="s">
        <v>12069</v>
      </c>
      <c r="C1958" t="s">
        <v>8389</v>
      </c>
      <c r="D1958" t="s">
        <v>8373</v>
      </c>
      <c r="E1958" s="413" t="s">
        <v>9628</v>
      </c>
    </row>
    <row r="1959" spans="1:5" ht="12.75">
      <c r="A1959">
        <v>2688</v>
      </c>
      <c r="B1959" t="s">
        <v>12070</v>
      </c>
      <c r="C1959" t="s">
        <v>8389</v>
      </c>
      <c r="D1959" t="s">
        <v>8373</v>
      </c>
      <c r="E1959" s="413" t="s">
        <v>12071</v>
      </c>
    </row>
    <row r="1960" spans="1:5" ht="12.75">
      <c r="A1960">
        <v>2690</v>
      </c>
      <c r="B1960" t="s">
        <v>12072</v>
      </c>
      <c r="C1960" t="s">
        <v>8389</v>
      </c>
      <c r="D1960" t="s">
        <v>8373</v>
      </c>
      <c r="E1960" s="413" t="s">
        <v>12073</v>
      </c>
    </row>
    <row r="1961" spans="1:5" ht="12.75">
      <c r="A1961">
        <v>39243</v>
      </c>
      <c r="B1961" t="s">
        <v>12074</v>
      </c>
      <c r="C1961" t="s">
        <v>8389</v>
      </c>
      <c r="D1961" t="s">
        <v>8373</v>
      </c>
      <c r="E1961" s="413" t="s">
        <v>12075</v>
      </c>
    </row>
    <row r="1962" spans="1:5" ht="12.75">
      <c r="A1962">
        <v>39244</v>
      </c>
      <c r="B1962" t="s">
        <v>12076</v>
      </c>
      <c r="C1962" t="s">
        <v>8389</v>
      </c>
      <c r="D1962" t="s">
        <v>8373</v>
      </c>
      <c r="E1962" s="413" t="s">
        <v>12077</v>
      </c>
    </row>
    <row r="1963" spans="1:5" ht="12.75">
      <c r="A1963">
        <v>39245</v>
      </c>
      <c r="B1963" t="s">
        <v>12078</v>
      </c>
      <c r="C1963" t="s">
        <v>8389</v>
      </c>
      <c r="D1963" t="s">
        <v>8373</v>
      </c>
      <c r="E1963" s="413" t="s">
        <v>12079</v>
      </c>
    </row>
    <row r="1964" spans="1:5" ht="12.75">
      <c r="A1964">
        <v>39254</v>
      </c>
      <c r="B1964" t="s">
        <v>12080</v>
      </c>
      <c r="C1964" t="s">
        <v>8389</v>
      </c>
      <c r="D1964" t="s">
        <v>8373</v>
      </c>
      <c r="E1964" s="413" t="s">
        <v>12081</v>
      </c>
    </row>
    <row r="1965" spans="1:5" ht="12.75">
      <c r="A1965">
        <v>39255</v>
      </c>
      <c r="B1965" t="s">
        <v>12082</v>
      </c>
      <c r="C1965" t="s">
        <v>8389</v>
      </c>
      <c r="D1965" t="s">
        <v>8373</v>
      </c>
      <c r="E1965" s="413" t="s">
        <v>12083</v>
      </c>
    </row>
    <row r="1966" spans="1:5" ht="12.75">
      <c r="A1966">
        <v>39253</v>
      </c>
      <c r="B1966" t="s">
        <v>12084</v>
      </c>
      <c r="C1966" t="s">
        <v>8389</v>
      </c>
      <c r="D1966" t="s">
        <v>8373</v>
      </c>
      <c r="E1966" s="413" t="s">
        <v>12085</v>
      </c>
    </row>
    <row r="1967" spans="1:5" ht="12.75">
      <c r="A1967">
        <v>39246</v>
      </c>
      <c r="B1967" t="s">
        <v>12086</v>
      </c>
      <c r="C1967" t="s">
        <v>8389</v>
      </c>
      <c r="D1967" t="s">
        <v>8373</v>
      </c>
      <c r="E1967" s="413" t="s">
        <v>12087</v>
      </c>
    </row>
    <row r="1968" spans="1:5" ht="12.75">
      <c r="A1968">
        <v>39247</v>
      </c>
      <c r="B1968" t="s">
        <v>12088</v>
      </c>
      <c r="C1968" t="s">
        <v>8389</v>
      </c>
      <c r="D1968" t="s">
        <v>8373</v>
      </c>
      <c r="E1968" s="413" t="s">
        <v>12089</v>
      </c>
    </row>
    <row r="1969" spans="1:5" ht="12.75">
      <c r="A1969">
        <v>2446</v>
      </c>
      <c r="B1969" t="s">
        <v>12090</v>
      </c>
      <c r="C1969" t="s">
        <v>8389</v>
      </c>
      <c r="D1969" t="s">
        <v>8370</v>
      </c>
      <c r="E1969" s="413" t="s">
        <v>11718</v>
      </c>
    </row>
    <row r="1970" spans="1:5" ht="12.75">
      <c r="A1970">
        <v>2442</v>
      </c>
      <c r="B1970" t="s">
        <v>12091</v>
      </c>
      <c r="C1970" t="s">
        <v>8389</v>
      </c>
      <c r="D1970" t="s">
        <v>8373</v>
      </c>
      <c r="E1970" s="413" t="s">
        <v>12092</v>
      </c>
    </row>
    <row r="1971" spans="1:5" ht="12.75">
      <c r="A1971">
        <v>39248</v>
      </c>
      <c r="B1971" t="s">
        <v>12093</v>
      </c>
      <c r="C1971" t="s">
        <v>8389</v>
      </c>
      <c r="D1971" t="s">
        <v>8373</v>
      </c>
      <c r="E1971" s="413" t="s">
        <v>12094</v>
      </c>
    </row>
    <row r="1972" spans="1:5" ht="12.75">
      <c r="A1972">
        <v>2438</v>
      </c>
      <c r="B1972" t="s">
        <v>12095</v>
      </c>
      <c r="C1972" t="s">
        <v>8711</v>
      </c>
      <c r="D1972" t="s">
        <v>8373</v>
      </c>
      <c r="E1972" s="413" t="s">
        <v>12096</v>
      </c>
    </row>
    <row r="1973" spans="1:5" ht="12.75">
      <c r="A1973">
        <v>40922</v>
      </c>
      <c r="B1973" t="s">
        <v>12097</v>
      </c>
      <c r="C1973" t="s">
        <v>8714</v>
      </c>
      <c r="D1973" t="s">
        <v>8373</v>
      </c>
      <c r="E1973" s="413" t="s">
        <v>12098</v>
      </c>
    </row>
    <row r="1974" spans="1:5" ht="12.75">
      <c r="A1974">
        <v>36486</v>
      </c>
      <c r="B1974" t="s">
        <v>12099</v>
      </c>
      <c r="C1974" t="s">
        <v>8369</v>
      </c>
      <c r="D1974" t="s">
        <v>8373</v>
      </c>
      <c r="E1974" s="413" t="s">
        <v>12100</v>
      </c>
    </row>
    <row r="1975" spans="1:5" ht="12.75">
      <c r="A1975">
        <v>37777</v>
      </c>
      <c r="B1975" t="s">
        <v>12101</v>
      </c>
      <c r="C1975" t="s">
        <v>8369</v>
      </c>
      <c r="D1975" t="s">
        <v>8373</v>
      </c>
      <c r="E1975" s="413" t="s">
        <v>12102</v>
      </c>
    </row>
    <row r="1976" spans="1:5" ht="12.75">
      <c r="A1976">
        <v>12624</v>
      </c>
      <c r="B1976" t="s">
        <v>12103</v>
      </c>
      <c r="C1976" t="s">
        <v>8369</v>
      </c>
      <c r="D1976" t="s">
        <v>8373</v>
      </c>
      <c r="E1976" s="413" t="s">
        <v>10943</v>
      </c>
    </row>
    <row r="1977" spans="1:5" ht="12.75">
      <c r="A1977">
        <v>517</v>
      </c>
      <c r="B1977" t="s">
        <v>12104</v>
      </c>
      <c r="C1977" t="s">
        <v>8491</v>
      </c>
      <c r="D1977" t="s">
        <v>8373</v>
      </c>
      <c r="E1977" s="413" t="s">
        <v>9951</v>
      </c>
    </row>
    <row r="1978" spans="1:5" ht="12.75">
      <c r="A1978">
        <v>41904</v>
      </c>
      <c r="B1978" t="s">
        <v>12105</v>
      </c>
      <c r="C1978" t="s">
        <v>10523</v>
      </c>
      <c r="D1978" t="s">
        <v>8370</v>
      </c>
      <c r="E1978" s="413" t="s">
        <v>12106</v>
      </c>
    </row>
    <row r="1979" spans="1:5" ht="12.75">
      <c r="A1979">
        <v>41903</v>
      </c>
      <c r="B1979" t="s">
        <v>12107</v>
      </c>
      <c r="C1979" t="s">
        <v>8488</v>
      </c>
      <c r="D1979" t="s">
        <v>8370</v>
      </c>
      <c r="E1979" s="413" t="s">
        <v>11414</v>
      </c>
    </row>
    <row r="1980" spans="1:5" ht="12.75">
      <c r="A1980">
        <v>37534</v>
      </c>
      <c r="B1980" t="s">
        <v>12108</v>
      </c>
      <c r="C1980" t="s">
        <v>8488</v>
      </c>
      <c r="D1980" t="s">
        <v>8373</v>
      </c>
      <c r="E1980" s="413" t="s">
        <v>12109</v>
      </c>
    </row>
    <row r="1981" spans="1:5" ht="12.75">
      <c r="A1981">
        <v>37535</v>
      </c>
      <c r="B1981" t="s">
        <v>12110</v>
      </c>
      <c r="C1981" t="s">
        <v>8488</v>
      </c>
      <c r="D1981" t="s">
        <v>8373</v>
      </c>
      <c r="E1981" s="413" t="s">
        <v>12109</v>
      </c>
    </row>
    <row r="1982" spans="1:5" ht="12.75">
      <c r="A1982">
        <v>37533</v>
      </c>
      <c r="B1982" t="s">
        <v>12111</v>
      </c>
      <c r="C1982" t="s">
        <v>8488</v>
      </c>
      <c r="D1982" t="s">
        <v>8373</v>
      </c>
      <c r="E1982" s="413" t="s">
        <v>12109</v>
      </c>
    </row>
    <row r="1983" spans="1:5" ht="12.75">
      <c r="A1983">
        <v>37537</v>
      </c>
      <c r="B1983" t="s">
        <v>12112</v>
      </c>
      <c r="C1983" t="s">
        <v>8488</v>
      </c>
      <c r="D1983" t="s">
        <v>8373</v>
      </c>
      <c r="E1983" s="413" t="s">
        <v>12113</v>
      </c>
    </row>
    <row r="1984" spans="1:5" ht="12.75">
      <c r="A1984">
        <v>37536</v>
      </c>
      <c r="B1984" t="s">
        <v>12114</v>
      </c>
      <c r="C1984" t="s">
        <v>8488</v>
      </c>
      <c r="D1984" t="s">
        <v>8373</v>
      </c>
      <c r="E1984" s="413" t="s">
        <v>12113</v>
      </c>
    </row>
    <row r="1985" spans="1:5" ht="12.75">
      <c r="A1985">
        <v>37532</v>
      </c>
      <c r="B1985" t="s">
        <v>12115</v>
      </c>
      <c r="C1985" t="s">
        <v>8488</v>
      </c>
      <c r="D1985" t="s">
        <v>8370</v>
      </c>
      <c r="E1985" s="413" t="s">
        <v>12113</v>
      </c>
    </row>
    <row r="1986" spans="1:5" ht="12.75">
      <c r="A1986">
        <v>2696</v>
      </c>
      <c r="B1986" t="s">
        <v>12116</v>
      </c>
      <c r="C1986" t="s">
        <v>8711</v>
      </c>
      <c r="D1986" t="s">
        <v>8370</v>
      </c>
      <c r="E1986" s="413" t="s">
        <v>12117</v>
      </c>
    </row>
    <row r="1987" spans="1:5" ht="12.75">
      <c r="A1987">
        <v>40928</v>
      </c>
      <c r="B1987" t="s">
        <v>12118</v>
      </c>
      <c r="C1987" t="s">
        <v>8714</v>
      </c>
      <c r="D1987" t="s">
        <v>8373</v>
      </c>
      <c r="E1987" s="413" t="s">
        <v>12119</v>
      </c>
    </row>
    <row r="1988" spans="1:5" ht="12.75">
      <c r="A1988">
        <v>4083</v>
      </c>
      <c r="B1988" t="s">
        <v>12120</v>
      </c>
      <c r="C1988" t="s">
        <v>8711</v>
      </c>
      <c r="D1988" t="s">
        <v>8370</v>
      </c>
      <c r="E1988" s="413" t="s">
        <v>12121</v>
      </c>
    </row>
    <row r="1989" spans="1:5" ht="12.75">
      <c r="A1989">
        <v>40818</v>
      </c>
      <c r="B1989" t="s">
        <v>12122</v>
      </c>
      <c r="C1989" t="s">
        <v>8714</v>
      </c>
      <c r="D1989" t="s">
        <v>8373</v>
      </c>
      <c r="E1989" s="413" t="s">
        <v>12123</v>
      </c>
    </row>
    <row r="1990" spans="1:5" ht="12.75">
      <c r="A1990">
        <v>43146</v>
      </c>
      <c r="B1990" t="s">
        <v>12124</v>
      </c>
      <c r="C1990" t="s">
        <v>8488</v>
      </c>
      <c r="D1990" t="s">
        <v>8373</v>
      </c>
      <c r="E1990" s="413" t="s">
        <v>12125</v>
      </c>
    </row>
    <row r="1991" spans="1:5" ht="12.75">
      <c r="A1991">
        <v>2705</v>
      </c>
      <c r="B1991" t="s">
        <v>12126</v>
      </c>
      <c r="C1991" t="s">
        <v>12127</v>
      </c>
      <c r="D1991" t="s">
        <v>8373</v>
      </c>
      <c r="E1991" s="413" t="s">
        <v>12128</v>
      </c>
    </row>
    <row r="1992" spans="1:5" ht="12.75">
      <c r="A1992">
        <v>14250</v>
      </c>
      <c r="B1992" t="s">
        <v>12129</v>
      </c>
      <c r="C1992" t="s">
        <v>12127</v>
      </c>
      <c r="D1992" t="s">
        <v>8370</v>
      </c>
      <c r="E1992" s="413" t="s">
        <v>12130</v>
      </c>
    </row>
    <row r="1993" spans="1:5" ht="12.75">
      <c r="A1993">
        <v>11683</v>
      </c>
      <c r="B1993" t="s">
        <v>12131</v>
      </c>
      <c r="C1993" t="s">
        <v>8369</v>
      </c>
      <c r="D1993" t="s">
        <v>8373</v>
      </c>
      <c r="E1993" s="413" t="s">
        <v>12132</v>
      </c>
    </row>
    <row r="1994" spans="1:5" ht="12.75">
      <c r="A1994">
        <v>11684</v>
      </c>
      <c r="B1994" t="s">
        <v>12133</v>
      </c>
      <c r="C1994" t="s">
        <v>8369</v>
      </c>
      <c r="D1994" t="s">
        <v>8373</v>
      </c>
      <c r="E1994" s="413" t="s">
        <v>12134</v>
      </c>
    </row>
    <row r="1995" spans="1:5" ht="12.75">
      <c r="A1995">
        <v>6141</v>
      </c>
      <c r="B1995" t="s">
        <v>12135</v>
      </c>
      <c r="C1995" t="s">
        <v>8369</v>
      </c>
      <c r="D1995" t="s">
        <v>8373</v>
      </c>
      <c r="E1995" s="413" t="s">
        <v>12136</v>
      </c>
    </row>
    <row r="1996" spans="1:5" ht="12.75">
      <c r="A1996">
        <v>11681</v>
      </c>
      <c r="B1996" t="s">
        <v>12137</v>
      </c>
      <c r="C1996" t="s">
        <v>8369</v>
      </c>
      <c r="D1996" t="s">
        <v>8373</v>
      </c>
      <c r="E1996" s="413" t="s">
        <v>9985</v>
      </c>
    </row>
    <row r="1997" spans="1:5" ht="12.75">
      <c r="A1997">
        <v>2706</v>
      </c>
      <c r="B1997" t="s">
        <v>12138</v>
      </c>
      <c r="C1997" t="s">
        <v>8711</v>
      </c>
      <c r="D1997" t="s">
        <v>8370</v>
      </c>
      <c r="E1997" s="413" t="s">
        <v>12139</v>
      </c>
    </row>
    <row r="1998" spans="1:5" ht="12.75">
      <c r="A1998">
        <v>40811</v>
      </c>
      <c r="B1998" t="s">
        <v>12140</v>
      </c>
      <c r="C1998" t="s">
        <v>8714</v>
      </c>
      <c r="D1998" t="s">
        <v>8373</v>
      </c>
      <c r="E1998" s="413" t="s">
        <v>12141</v>
      </c>
    </row>
    <row r="1999" spans="1:5" ht="12.75">
      <c r="A1999">
        <v>2707</v>
      </c>
      <c r="B1999" t="s">
        <v>12142</v>
      </c>
      <c r="C1999" t="s">
        <v>8711</v>
      </c>
      <c r="D1999" t="s">
        <v>8373</v>
      </c>
      <c r="E1999" s="413" t="s">
        <v>12143</v>
      </c>
    </row>
    <row r="2000" spans="1:5" ht="12.75">
      <c r="A2000">
        <v>40813</v>
      </c>
      <c r="B2000" t="s">
        <v>12144</v>
      </c>
      <c r="C2000" t="s">
        <v>8714</v>
      </c>
      <c r="D2000" t="s">
        <v>8373</v>
      </c>
      <c r="E2000" s="413" t="s">
        <v>12145</v>
      </c>
    </row>
    <row r="2001" spans="1:5" ht="12.75">
      <c r="A2001">
        <v>2708</v>
      </c>
      <c r="B2001" t="s">
        <v>12146</v>
      </c>
      <c r="C2001" t="s">
        <v>8711</v>
      </c>
      <c r="D2001" t="s">
        <v>8373</v>
      </c>
      <c r="E2001" s="413" t="s">
        <v>12147</v>
      </c>
    </row>
    <row r="2002" spans="1:5" ht="12.75">
      <c r="A2002">
        <v>40814</v>
      </c>
      <c r="B2002" t="s">
        <v>12148</v>
      </c>
      <c r="C2002" t="s">
        <v>8714</v>
      </c>
      <c r="D2002" t="s">
        <v>8373</v>
      </c>
      <c r="E2002" s="413" t="s">
        <v>12149</v>
      </c>
    </row>
    <row r="2003" spans="1:5" ht="12.75">
      <c r="A2003">
        <v>34779</v>
      </c>
      <c r="B2003" t="s">
        <v>12150</v>
      </c>
      <c r="C2003" t="s">
        <v>8711</v>
      </c>
      <c r="D2003" t="s">
        <v>8373</v>
      </c>
      <c r="E2003" s="413" t="s">
        <v>12151</v>
      </c>
    </row>
    <row r="2004" spans="1:5" ht="12.75">
      <c r="A2004">
        <v>40936</v>
      </c>
      <c r="B2004" t="s">
        <v>12152</v>
      </c>
      <c r="C2004" t="s">
        <v>8714</v>
      </c>
      <c r="D2004" t="s">
        <v>8373</v>
      </c>
      <c r="E2004" s="413" t="s">
        <v>12153</v>
      </c>
    </row>
    <row r="2005" spans="1:5" ht="12.75">
      <c r="A2005">
        <v>34780</v>
      </c>
      <c r="B2005" t="s">
        <v>12154</v>
      </c>
      <c r="C2005" t="s">
        <v>8711</v>
      </c>
      <c r="D2005" t="s">
        <v>8373</v>
      </c>
      <c r="E2005" s="413" t="s">
        <v>12155</v>
      </c>
    </row>
    <row r="2006" spans="1:5" ht="12.75">
      <c r="A2006">
        <v>40937</v>
      </c>
      <c r="B2006" t="s">
        <v>12156</v>
      </c>
      <c r="C2006" t="s">
        <v>8714</v>
      </c>
      <c r="D2006" t="s">
        <v>8373</v>
      </c>
      <c r="E2006" s="413" t="s">
        <v>12157</v>
      </c>
    </row>
    <row r="2007" spans="1:5" ht="12.75">
      <c r="A2007">
        <v>34782</v>
      </c>
      <c r="B2007" t="s">
        <v>12158</v>
      </c>
      <c r="C2007" t="s">
        <v>8711</v>
      </c>
      <c r="D2007" t="s">
        <v>8373</v>
      </c>
      <c r="E2007" s="413" t="s">
        <v>12159</v>
      </c>
    </row>
    <row r="2008" spans="1:5" ht="12.75">
      <c r="A2008">
        <v>40938</v>
      </c>
      <c r="B2008" t="s">
        <v>12160</v>
      </c>
      <c r="C2008" t="s">
        <v>8714</v>
      </c>
      <c r="D2008" t="s">
        <v>8373</v>
      </c>
      <c r="E2008" s="413" t="s">
        <v>12161</v>
      </c>
    </row>
    <row r="2009" spans="1:5" ht="12.75">
      <c r="A2009">
        <v>34783</v>
      </c>
      <c r="B2009" t="s">
        <v>12162</v>
      </c>
      <c r="C2009" t="s">
        <v>8711</v>
      </c>
      <c r="D2009" t="s">
        <v>8373</v>
      </c>
      <c r="E2009" s="413" t="s">
        <v>12163</v>
      </c>
    </row>
    <row r="2010" spans="1:5" ht="12.75">
      <c r="A2010">
        <v>40939</v>
      </c>
      <c r="B2010" t="s">
        <v>12164</v>
      </c>
      <c r="C2010" t="s">
        <v>8714</v>
      </c>
      <c r="D2010" t="s">
        <v>8373</v>
      </c>
      <c r="E2010" s="413" t="s">
        <v>12165</v>
      </c>
    </row>
    <row r="2011" spans="1:5" ht="12.75">
      <c r="A2011">
        <v>34785</v>
      </c>
      <c r="B2011" t="s">
        <v>12166</v>
      </c>
      <c r="C2011" t="s">
        <v>8711</v>
      </c>
      <c r="D2011" t="s">
        <v>8373</v>
      </c>
      <c r="E2011" s="413" t="s">
        <v>12167</v>
      </c>
    </row>
    <row r="2012" spans="1:5" ht="12.75">
      <c r="A2012">
        <v>40940</v>
      </c>
      <c r="B2012" t="s">
        <v>12168</v>
      </c>
      <c r="C2012" t="s">
        <v>8714</v>
      </c>
      <c r="D2012" t="s">
        <v>8373</v>
      </c>
      <c r="E2012" s="413" t="s">
        <v>12169</v>
      </c>
    </row>
    <row r="2013" spans="1:5" ht="12.75">
      <c r="A2013">
        <v>38403</v>
      </c>
      <c r="B2013" t="s">
        <v>12170</v>
      </c>
      <c r="C2013" t="s">
        <v>8369</v>
      </c>
      <c r="D2013" t="s">
        <v>8373</v>
      </c>
      <c r="E2013" s="413" t="s">
        <v>12171</v>
      </c>
    </row>
    <row r="2014" spans="1:5" ht="12.75">
      <c r="A2014">
        <v>43482</v>
      </c>
      <c r="B2014" t="s">
        <v>12172</v>
      </c>
      <c r="C2014" t="s">
        <v>8711</v>
      </c>
      <c r="D2014" t="s">
        <v>8370</v>
      </c>
      <c r="E2014" s="413" t="s">
        <v>9055</v>
      </c>
    </row>
    <row r="2015" spans="1:5" ht="12.75">
      <c r="A2015">
        <v>43494</v>
      </c>
      <c r="B2015" t="s">
        <v>12173</v>
      </c>
      <c r="C2015" t="s">
        <v>8714</v>
      </c>
      <c r="D2015" t="s">
        <v>8370</v>
      </c>
      <c r="E2015" s="413" t="s">
        <v>12174</v>
      </c>
    </row>
    <row r="2016" spans="1:5" ht="12.75">
      <c r="A2016">
        <v>43483</v>
      </c>
      <c r="B2016" t="s">
        <v>12175</v>
      </c>
      <c r="C2016" t="s">
        <v>8711</v>
      </c>
      <c r="D2016" t="s">
        <v>8370</v>
      </c>
      <c r="E2016" s="413" t="s">
        <v>12176</v>
      </c>
    </row>
    <row r="2017" spans="1:5" ht="12.75">
      <c r="A2017">
        <v>43495</v>
      </c>
      <c r="B2017" t="s">
        <v>12177</v>
      </c>
      <c r="C2017" t="s">
        <v>8714</v>
      </c>
      <c r="D2017" t="s">
        <v>8370</v>
      </c>
      <c r="E2017" s="413" t="s">
        <v>12178</v>
      </c>
    </row>
    <row r="2018" spans="1:5" ht="12.75">
      <c r="A2018">
        <v>43484</v>
      </c>
      <c r="B2018" t="s">
        <v>12179</v>
      </c>
      <c r="C2018" t="s">
        <v>8711</v>
      </c>
      <c r="D2018" t="s">
        <v>8370</v>
      </c>
      <c r="E2018" s="413" t="s">
        <v>12180</v>
      </c>
    </row>
    <row r="2019" spans="1:5" ht="12.75">
      <c r="A2019">
        <v>43496</v>
      </c>
      <c r="B2019" t="s">
        <v>12181</v>
      </c>
      <c r="C2019" t="s">
        <v>8714</v>
      </c>
      <c r="D2019" t="s">
        <v>8370</v>
      </c>
      <c r="E2019" s="413" t="s">
        <v>12182</v>
      </c>
    </row>
    <row r="2020" spans="1:5" ht="12.75">
      <c r="A2020">
        <v>43485</v>
      </c>
      <c r="B2020" t="s">
        <v>12183</v>
      </c>
      <c r="C2020" t="s">
        <v>8711</v>
      </c>
      <c r="D2020" t="s">
        <v>8370</v>
      </c>
      <c r="E2020" s="413" t="s">
        <v>12184</v>
      </c>
    </row>
    <row r="2021" spans="1:5" ht="12.75">
      <c r="A2021">
        <v>43497</v>
      </c>
      <c r="B2021" t="s">
        <v>12185</v>
      </c>
      <c r="C2021" t="s">
        <v>8714</v>
      </c>
      <c r="D2021" t="s">
        <v>8370</v>
      </c>
      <c r="E2021" s="413" t="s">
        <v>12186</v>
      </c>
    </row>
    <row r="2022" spans="1:5" ht="12.75">
      <c r="A2022">
        <v>43487</v>
      </c>
      <c r="B2022" t="s">
        <v>12187</v>
      </c>
      <c r="C2022" t="s">
        <v>8711</v>
      </c>
      <c r="D2022" t="s">
        <v>8370</v>
      </c>
      <c r="E2022" s="413" t="s">
        <v>10265</v>
      </c>
    </row>
    <row r="2023" spans="1:5" ht="12.75">
      <c r="A2023">
        <v>43499</v>
      </c>
      <c r="B2023" t="s">
        <v>12188</v>
      </c>
      <c r="C2023" t="s">
        <v>8714</v>
      </c>
      <c r="D2023" t="s">
        <v>8370</v>
      </c>
      <c r="E2023" s="413" t="s">
        <v>12189</v>
      </c>
    </row>
    <row r="2024" spans="1:5" ht="12.75">
      <c r="A2024">
        <v>43486</v>
      </c>
      <c r="B2024" t="s">
        <v>12190</v>
      </c>
      <c r="C2024" t="s">
        <v>8711</v>
      </c>
      <c r="D2024" t="s">
        <v>8370</v>
      </c>
      <c r="E2024" s="413" t="s">
        <v>9067</v>
      </c>
    </row>
    <row r="2025" spans="1:5" ht="12.75">
      <c r="A2025">
        <v>43498</v>
      </c>
      <c r="B2025" t="s">
        <v>12191</v>
      </c>
      <c r="C2025" t="s">
        <v>8714</v>
      </c>
      <c r="D2025" t="s">
        <v>8370</v>
      </c>
      <c r="E2025" s="413" t="s">
        <v>12192</v>
      </c>
    </row>
    <row r="2026" spans="1:5" ht="12.75">
      <c r="A2026">
        <v>43488</v>
      </c>
      <c r="B2026" t="s">
        <v>12193</v>
      </c>
      <c r="C2026" t="s">
        <v>8711</v>
      </c>
      <c r="D2026" t="s">
        <v>8370</v>
      </c>
      <c r="E2026" s="413" t="s">
        <v>9896</v>
      </c>
    </row>
    <row r="2027" spans="1:5" ht="12.75">
      <c r="A2027">
        <v>43500</v>
      </c>
      <c r="B2027" t="s">
        <v>12194</v>
      </c>
      <c r="C2027" t="s">
        <v>8714</v>
      </c>
      <c r="D2027" t="s">
        <v>8370</v>
      </c>
      <c r="E2027" s="413" t="s">
        <v>12195</v>
      </c>
    </row>
    <row r="2028" spans="1:5" ht="12.75">
      <c r="A2028">
        <v>43489</v>
      </c>
      <c r="B2028" t="s">
        <v>12196</v>
      </c>
      <c r="C2028" t="s">
        <v>8711</v>
      </c>
      <c r="D2028" t="s">
        <v>8370</v>
      </c>
      <c r="E2028" s="413" t="s">
        <v>9025</v>
      </c>
    </row>
    <row r="2029" spans="1:5" ht="12.75">
      <c r="A2029">
        <v>43501</v>
      </c>
      <c r="B2029" t="s">
        <v>12197</v>
      </c>
      <c r="C2029" t="s">
        <v>8714</v>
      </c>
      <c r="D2029" t="s">
        <v>8370</v>
      </c>
      <c r="E2029" s="413" t="s">
        <v>12198</v>
      </c>
    </row>
    <row r="2030" spans="1:5" ht="12.75">
      <c r="A2030">
        <v>43490</v>
      </c>
      <c r="B2030" t="s">
        <v>12199</v>
      </c>
      <c r="C2030" t="s">
        <v>8711</v>
      </c>
      <c r="D2030" t="s">
        <v>8370</v>
      </c>
      <c r="E2030" s="413" t="s">
        <v>10444</v>
      </c>
    </row>
    <row r="2031" spans="1:5" ht="12.75">
      <c r="A2031">
        <v>43502</v>
      </c>
      <c r="B2031" t="s">
        <v>12200</v>
      </c>
      <c r="C2031" t="s">
        <v>8714</v>
      </c>
      <c r="D2031" t="s">
        <v>8370</v>
      </c>
      <c r="E2031" s="413" t="s">
        <v>12201</v>
      </c>
    </row>
    <row r="2032" spans="1:5" ht="12.75">
      <c r="A2032">
        <v>43491</v>
      </c>
      <c r="B2032" t="s">
        <v>12202</v>
      </c>
      <c r="C2032" t="s">
        <v>8711</v>
      </c>
      <c r="D2032" t="s">
        <v>8370</v>
      </c>
      <c r="E2032" s="413" t="s">
        <v>12203</v>
      </c>
    </row>
    <row r="2033" spans="1:5" ht="12.75">
      <c r="A2033">
        <v>43503</v>
      </c>
      <c r="B2033" t="s">
        <v>12204</v>
      </c>
      <c r="C2033" t="s">
        <v>8714</v>
      </c>
      <c r="D2033" t="s">
        <v>8370</v>
      </c>
      <c r="E2033" s="413" t="s">
        <v>12205</v>
      </c>
    </row>
    <row r="2034" spans="1:5" ht="12.75">
      <c r="A2034">
        <v>43492</v>
      </c>
      <c r="B2034" t="s">
        <v>12206</v>
      </c>
      <c r="C2034" t="s">
        <v>8711</v>
      </c>
      <c r="D2034" t="s">
        <v>8370</v>
      </c>
      <c r="E2034" s="413" t="s">
        <v>12207</v>
      </c>
    </row>
    <row r="2035" spans="1:5" ht="12.75">
      <c r="A2035">
        <v>43504</v>
      </c>
      <c r="B2035" t="s">
        <v>12208</v>
      </c>
      <c r="C2035" t="s">
        <v>8714</v>
      </c>
      <c r="D2035" t="s">
        <v>8370</v>
      </c>
      <c r="E2035" s="413" t="s">
        <v>12209</v>
      </c>
    </row>
    <row r="2036" spans="1:5" ht="12.75">
      <c r="A2036">
        <v>43493</v>
      </c>
      <c r="B2036" t="s">
        <v>12210</v>
      </c>
      <c r="C2036" t="s">
        <v>8711</v>
      </c>
      <c r="D2036" t="s">
        <v>8370</v>
      </c>
      <c r="E2036" s="413" t="s">
        <v>12211</v>
      </c>
    </row>
    <row r="2037" spans="1:5" ht="12.75">
      <c r="A2037">
        <v>43505</v>
      </c>
      <c r="B2037" t="s">
        <v>12212</v>
      </c>
      <c r="C2037" t="s">
        <v>8714</v>
      </c>
      <c r="D2037" t="s">
        <v>8370</v>
      </c>
      <c r="E2037" s="413" t="s">
        <v>12213</v>
      </c>
    </row>
    <row r="2038" spans="1:5" ht="12.75">
      <c r="A2038">
        <v>37774</v>
      </c>
      <c r="B2038" t="s">
        <v>12214</v>
      </c>
      <c r="C2038" t="s">
        <v>8369</v>
      </c>
      <c r="D2038" t="s">
        <v>8373</v>
      </c>
      <c r="E2038" s="413" t="s">
        <v>12215</v>
      </c>
    </row>
    <row r="2039" spans="1:5" ht="12.75">
      <c r="A2039">
        <v>38630</v>
      </c>
      <c r="B2039" t="s">
        <v>12216</v>
      </c>
      <c r="C2039" t="s">
        <v>8369</v>
      </c>
      <c r="D2039" t="s">
        <v>8373</v>
      </c>
      <c r="E2039" s="413" t="s">
        <v>12217</v>
      </c>
    </row>
    <row r="2040" spans="1:5" ht="12.75">
      <c r="A2040">
        <v>38629</v>
      </c>
      <c r="B2040" t="s">
        <v>12218</v>
      </c>
      <c r="C2040" t="s">
        <v>8369</v>
      </c>
      <c r="D2040" t="s">
        <v>8373</v>
      </c>
      <c r="E2040" s="413" t="s">
        <v>12219</v>
      </c>
    </row>
    <row r="2041" spans="1:5" ht="12.75">
      <c r="A2041">
        <v>38476</v>
      </c>
      <c r="B2041" t="s">
        <v>12220</v>
      </c>
      <c r="C2041" t="s">
        <v>8369</v>
      </c>
      <c r="D2041" t="s">
        <v>8373</v>
      </c>
      <c r="E2041" s="413" t="s">
        <v>12221</v>
      </c>
    </row>
    <row r="2042" spans="1:5" ht="12.75">
      <c r="A2042">
        <v>38477</v>
      </c>
      <c r="B2042" t="s">
        <v>12222</v>
      </c>
      <c r="C2042" t="s">
        <v>8369</v>
      </c>
      <c r="D2042" t="s">
        <v>8373</v>
      </c>
      <c r="E2042" s="413" t="s">
        <v>12223</v>
      </c>
    </row>
    <row r="2043" spans="1:5" ht="12.75">
      <c r="A2043">
        <v>40635</v>
      </c>
      <c r="B2043" t="s">
        <v>12224</v>
      </c>
      <c r="C2043" t="s">
        <v>8369</v>
      </c>
      <c r="D2043" t="s">
        <v>8373</v>
      </c>
      <c r="E2043" s="413" t="s">
        <v>12225</v>
      </c>
    </row>
    <row r="2044" spans="1:5" ht="12.75">
      <c r="A2044">
        <v>36483</v>
      </c>
      <c r="B2044" t="s">
        <v>12226</v>
      </c>
      <c r="C2044" t="s">
        <v>8369</v>
      </c>
      <c r="D2044" t="s">
        <v>8373</v>
      </c>
      <c r="E2044" s="413" t="s">
        <v>12227</v>
      </c>
    </row>
    <row r="2045" spans="1:5" ht="12.75">
      <c r="A2045">
        <v>14525</v>
      </c>
      <c r="B2045" t="s">
        <v>12228</v>
      </c>
      <c r="C2045" t="s">
        <v>8369</v>
      </c>
      <c r="D2045" t="s">
        <v>8373</v>
      </c>
      <c r="E2045" s="413" t="s">
        <v>12229</v>
      </c>
    </row>
    <row r="2046" spans="1:5" ht="12.75">
      <c r="A2046">
        <v>36482</v>
      </c>
      <c r="B2046" t="s">
        <v>12230</v>
      </c>
      <c r="C2046" t="s">
        <v>8369</v>
      </c>
      <c r="D2046" t="s">
        <v>8373</v>
      </c>
      <c r="E2046" s="413" t="s">
        <v>12231</v>
      </c>
    </row>
    <row r="2047" spans="1:5" ht="12.75">
      <c r="A2047">
        <v>36408</v>
      </c>
      <c r="B2047" t="s">
        <v>12232</v>
      </c>
      <c r="C2047" t="s">
        <v>8369</v>
      </c>
      <c r="D2047" t="s">
        <v>8373</v>
      </c>
      <c r="E2047" s="413" t="s">
        <v>12233</v>
      </c>
    </row>
    <row r="2048" spans="1:5" ht="12.75">
      <c r="A2048">
        <v>2723</v>
      </c>
      <c r="B2048" t="s">
        <v>12234</v>
      </c>
      <c r="C2048" t="s">
        <v>8369</v>
      </c>
      <c r="D2048" t="s">
        <v>8373</v>
      </c>
      <c r="E2048" s="413" t="s">
        <v>12235</v>
      </c>
    </row>
    <row r="2049" spans="1:5" ht="12.75">
      <c r="A2049">
        <v>36481</v>
      </c>
      <c r="B2049" t="s">
        <v>12236</v>
      </c>
      <c r="C2049" t="s">
        <v>8369</v>
      </c>
      <c r="D2049" t="s">
        <v>8373</v>
      </c>
      <c r="E2049" s="413" t="s">
        <v>12237</v>
      </c>
    </row>
    <row r="2050" spans="1:5" ht="12.75">
      <c r="A2050">
        <v>10685</v>
      </c>
      <c r="B2050" t="s">
        <v>12238</v>
      </c>
      <c r="C2050" t="s">
        <v>8369</v>
      </c>
      <c r="D2050" t="s">
        <v>8370</v>
      </c>
      <c r="E2050" s="413" t="s">
        <v>12239</v>
      </c>
    </row>
    <row r="2051" spans="1:5" ht="12.75">
      <c r="A2051">
        <v>40636</v>
      </c>
      <c r="B2051" t="s">
        <v>12240</v>
      </c>
      <c r="C2051" t="s">
        <v>8369</v>
      </c>
      <c r="D2051" t="s">
        <v>8373</v>
      </c>
      <c r="E2051" s="413" t="s">
        <v>12241</v>
      </c>
    </row>
    <row r="2052" spans="1:5" ht="12.75">
      <c r="A2052">
        <v>4111</v>
      </c>
      <c r="B2052" t="s">
        <v>12242</v>
      </c>
      <c r="C2052" t="s">
        <v>8369</v>
      </c>
      <c r="D2052" t="s">
        <v>8373</v>
      </c>
      <c r="E2052" s="413" t="s">
        <v>12243</v>
      </c>
    </row>
    <row r="2053" spans="1:5" ht="12.75">
      <c r="A2053">
        <v>44538</v>
      </c>
      <c r="B2053" t="s">
        <v>12244</v>
      </c>
      <c r="C2053" t="s">
        <v>8369</v>
      </c>
      <c r="D2053" t="s">
        <v>8373</v>
      </c>
      <c r="E2053" s="413" t="s">
        <v>12245</v>
      </c>
    </row>
    <row r="2054" spans="1:5" ht="12.75">
      <c r="A2054">
        <v>12</v>
      </c>
      <c r="B2054" t="s">
        <v>12246</v>
      </c>
      <c r="C2054" t="s">
        <v>8369</v>
      </c>
      <c r="D2054" t="s">
        <v>8370</v>
      </c>
      <c r="E2054" s="413" t="s">
        <v>12247</v>
      </c>
    </row>
    <row r="2055" spans="1:5" ht="12.75">
      <c r="A2055">
        <v>37554</v>
      </c>
      <c r="B2055" t="s">
        <v>12248</v>
      </c>
      <c r="C2055" t="s">
        <v>8369</v>
      </c>
      <c r="D2055" t="s">
        <v>8373</v>
      </c>
      <c r="E2055" s="413" t="s">
        <v>12249</v>
      </c>
    </row>
    <row r="2056" spans="1:5" ht="12.75">
      <c r="A2056">
        <v>37555</v>
      </c>
      <c r="B2056" t="s">
        <v>12250</v>
      </c>
      <c r="C2056" t="s">
        <v>8369</v>
      </c>
      <c r="D2056" t="s">
        <v>8373</v>
      </c>
      <c r="E2056" s="413" t="s">
        <v>12251</v>
      </c>
    </row>
    <row r="2057" spans="1:5" ht="12.75">
      <c r="A2057">
        <v>10902</v>
      </c>
      <c r="B2057" t="s">
        <v>12252</v>
      </c>
      <c r="C2057" t="s">
        <v>8369</v>
      </c>
      <c r="D2057" t="s">
        <v>8373</v>
      </c>
      <c r="E2057" s="413" t="s">
        <v>12253</v>
      </c>
    </row>
    <row r="2058" spans="1:5" ht="12.75">
      <c r="A2058">
        <v>20965</v>
      </c>
      <c r="B2058" t="s">
        <v>12254</v>
      </c>
      <c r="C2058" t="s">
        <v>8369</v>
      </c>
      <c r="D2058" t="s">
        <v>8373</v>
      </c>
      <c r="E2058" s="413" t="s">
        <v>12255</v>
      </c>
    </row>
    <row r="2059" spans="1:5" ht="12.75">
      <c r="A2059">
        <v>20966</v>
      </c>
      <c r="B2059" t="s">
        <v>12256</v>
      </c>
      <c r="C2059" t="s">
        <v>8369</v>
      </c>
      <c r="D2059" t="s">
        <v>8373</v>
      </c>
      <c r="E2059" s="413" t="s">
        <v>12257</v>
      </c>
    </row>
    <row r="2060" spans="1:5" ht="12.75">
      <c r="A2060">
        <v>10903</v>
      </c>
      <c r="B2060" t="s">
        <v>12258</v>
      </c>
      <c r="C2060" t="s">
        <v>8369</v>
      </c>
      <c r="D2060" t="s">
        <v>8373</v>
      </c>
      <c r="E2060" s="413" t="s">
        <v>11550</v>
      </c>
    </row>
    <row r="2061" spans="1:5" ht="12.75">
      <c r="A2061">
        <v>20967</v>
      </c>
      <c r="B2061" t="s">
        <v>12259</v>
      </c>
      <c r="C2061" t="s">
        <v>8369</v>
      </c>
      <c r="D2061" t="s">
        <v>8373</v>
      </c>
      <c r="E2061" s="413" t="s">
        <v>11550</v>
      </c>
    </row>
    <row r="2062" spans="1:5" ht="12.75">
      <c r="A2062">
        <v>20968</v>
      </c>
      <c r="B2062" t="s">
        <v>12260</v>
      </c>
      <c r="C2062" t="s">
        <v>8369</v>
      </c>
      <c r="D2062" t="s">
        <v>8373</v>
      </c>
      <c r="E2062" s="413" t="s">
        <v>12261</v>
      </c>
    </row>
    <row r="2063" spans="1:5" ht="12.75">
      <c r="A2063">
        <v>11359</v>
      </c>
      <c r="B2063" t="s">
        <v>12262</v>
      </c>
      <c r="C2063" t="s">
        <v>8369</v>
      </c>
      <c r="D2063" t="s">
        <v>8370</v>
      </c>
      <c r="E2063" s="413" t="s">
        <v>12263</v>
      </c>
    </row>
    <row r="2064" spans="1:5" ht="12.75">
      <c r="A2064">
        <v>39017</v>
      </c>
      <c r="B2064" t="s">
        <v>12264</v>
      </c>
      <c r="C2064" t="s">
        <v>8369</v>
      </c>
      <c r="D2064" t="s">
        <v>8373</v>
      </c>
      <c r="E2064" s="413" t="s">
        <v>12265</v>
      </c>
    </row>
    <row r="2065" spans="1:5" ht="12.75">
      <c r="A2065">
        <v>39315</v>
      </c>
      <c r="B2065" t="s">
        <v>12266</v>
      </c>
      <c r="C2065" t="s">
        <v>8369</v>
      </c>
      <c r="D2065" t="s">
        <v>8373</v>
      </c>
      <c r="E2065" s="413" t="s">
        <v>12267</v>
      </c>
    </row>
    <row r="2066" spans="1:5" ht="12.75">
      <c r="A2066">
        <v>39016</v>
      </c>
      <c r="B2066" t="s">
        <v>12268</v>
      </c>
      <c r="C2066" t="s">
        <v>8369</v>
      </c>
      <c r="D2066" t="s">
        <v>8373</v>
      </c>
      <c r="E2066" s="413" t="s">
        <v>12267</v>
      </c>
    </row>
    <row r="2067" spans="1:5" ht="12.75">
      <c r="A2067">
        <v>40432</v>
      </c>
      <c r="B2067" t="s">
        <v>12269</v>
      </c>
      <c r="C2067" t="s">
        <v>8369</v>
      </c>
      <c r="D2067" t="s">
        <v>8373</v>
      </c>
      <c r="E2067" s="413" t="s">
        <v>12270</v>
      </c>
    </row>
    <row r="2068" spans="1:5" ht="12.75">
      <c r="A2068">
        <v>39481</v>
      </c>
      <c r="B2068" t="s">
        <v>12271</v>
      </c>
      <c r="C2068" t="s">
        <v>8369</v>
      </c>
      <c r="D2068" t="s">
        <v>8373</v>
      </c>
      <c r="E2068" s="413" t="s">
        <v>9730</v>
      </c>
    </row>
    <row r="2069" spans="1:5" ht="12.75">
      <c r="A2069">
        <v>40433</v>
      </c>
      <c r="B2069" t="s">
        <v>12272</v>
      </c>
      <c r="C2069" t="s">
        <v>8369</v>
      </c>
      <c r="D2069" t="s">
        <v>8373</v>
      </c>
      <c r="E2069" s="413" t="s">
        <v>12273</v>
      </c>
    </row>
    <row r="2070" spans="1:5" ht="12.75">
      <c r="A2070">
        <v>20219</v>
      </c>
      <c r="B2070" t="s">
        <v>12274</v>
      </c>
      <c r="C2070" t="s">
        <v>8369</v>
      </c>
      <c r="D2070" t="s">
        <v>8370</v>
      </c>
      <c r="E2070" s="413" t="s">
        <v>12275</v>
      </c>
    </row>
    <row r="2071" spans="1:5" ht="12.75">
      <c r="A2071">
        <v>36484</v>
      </c>
      <c r="B2071" t="s">
        <v>12276</v>
      </c>
      <c r="C2071" t="s">
        <v>8369</v>
      </c>
      <c r="D2071" t="s">
        <v>8373</v>
      </c>
      <c r="E2071" s="413" t="s">
        <v>12277</v>
      </c>
    </row>
    <row r="2072" spans="1:5" ht="12.75">
      <c r="A2072">
        <v>38367</v>
      </c>
      <c r="B2072" t="s">
        <v>12278</v>
      </c>
      <c r="C2072" t="s">
        <v>8369</v>
      </c>
      <c r="D2072" t="s">
        <v>8373</v>
      </c>
      <c r="E2072" s="413" t="s">
        <v>12279</v>
      </c>
    </row>
    <row r="2073" spans="1:5" ht="12.75">
      <c r="A2073">
        <v>38368</v>
      </c>
      <c r="B2073" t="s">
        <v>12280</v>
      </c>
      <c r="C2073" t="s">
        <v>8369</v>
      </c>
      <c r="D2073" t="s">
        <v>8373</v>
      </c>
      <c r="E2073" s="413" t="s">
        <v>12281</v>
      </c>
    </row>
    <row r="2074" spans="1:5" ht="12.75">
      <c r="A2074">
        <v>38091</v>
      </c>
      <c r="B2074" t="s">
        <v>12282</v>
      </c>
      <c r="C2074" t="s">
        <v>8369</v>
      </c>
      <c r="D2074" t="s">
        <v>8373</v>
      </c>
      <c r="E2074" s="413" t="s">
        <v>12283</v>
      </c>
    </row>
    <row r="2075" spans="1:5" ht="12.75">
      <c r="A2075">
        <v>38095</v>
      </c>
      <c r="B2075" t="s">
        <v>12284</v>
      </c>
      <c r="C2075" t="s">
        <v>8369</v>
      </c>
      <c r="D2075" t="s">
        <v>8373</v>
      </c>
      <c r="E2075" s="413" t="s">
        <v>10035</v>
      </c>
    </row>
    <row r="2076" spans="1:5" ht="12.75">
      <c r="A2076">
        <v>38092</v>
      </c>
      <c r="B2076" t="s">
        <v>12285</v>
      </c>
      <c r="C2076" t="s">
        <v>8369</v>
      </c>
      <c r="D2076" t="s">
        <v>8373</v>
      </c>
      <c r="E2076" s="413" t="s">
        <v>12286</v>
      </c>
    </row>
    <row r="2077" spans="1:5" ht="12.75">
      <c r="A2077">
        <v>38093</v>
      </c>
      <c r="B2077" t="s">
        <v>12287</v>
      </c>
      <c r="C2077" t="s">
        <v>8369</v>
      </c>
      <c r="D2077" t="s">
        <v>8373</v>
      </c>
      <c r="E2077" s="413" t="s">
        <v>8780</v>
      </c>
    </row>
    <row r="2078" spans="1:5" ht="12.75">
      <c r="A2078">
        <v>38096</v>
      </c>
      <c r="B2078" t="s">
        <v>12288</v>
      </c>
      <c r="C2078" t="s">
        <v>8369</v>
      </c>
      <c r="D2078" t="s">
        <v>8373</v>
      </c>
      <c r="E2078" s="413" t="s">
        <v>12289</v>
      </c>
    </row>
    <row r="2079" spans="1:5" ht="12.75">
      <c r="A2079">
        <v>38094</v>
      </c>
      <c r="B2079" t="s">
        <v>12290</v>
      </c>
      <c r="C2079" t="s">
        <v>8369</v>
      </c>
      <c r="D2079" t="s">
        <v>8373</v>
      </c>
      <c r="E2079" s="413" t="s">
        <v>12291</v>
      </c>
    </row>
    <row r="2080" spans="1:5" ht="12.75">
      <c r="A2080">
        <v>38097</v>
      </c>
      <c r="B2080" t="s">
        <v>12292</v>
      </c>
      <c r="C2080" t="s">
        <v>8369</v>
      </c>
      <c r="D2080" t="s">
        <v>8373</v>
      </c>
      <c r="E2080" s="413" t="s">
        <v>10224</v>
      </c>
    </row>
    <row r="2081" spans="1:5" ht="12.75">
      <c r="A2081">
        <v>38098</v>
      </c>
      <c r="B2081" t="s">
        <v>12293</v>
      </c>
      <c r="C2081" t="s">
        <v>8369</v>
      </c>
      <c r="D2081" t="s">
        <v>8373</v>
      </c>
      <c r="E2081" s="413" t="s">
        <v>10224</v>
      </c>
    </row>
    <row r="2082" spans="1:5" ht="12.75">
      <c r="A2082">
        <v>11186</v>
      </c>
      <c r="B2082" t="s">
        <v>12294</v>
      </c>
      <c r="C2082" t="s">
        <v>8380</v>
      </c>
      <c r="D2082" t="s">
        <v>8373</v>
      </c>
      <c r="E2082" s="413" t="s">
        <v>12295</v>
      </c>
    </row>
    <row r="2083" spans="1:5" ht="12.75">
      <c r="A2083">
        <v>11558</v>
      </c>
      <c r="B2083" t="s">
        <v>12296</v>
      </c>
      <c r="C2083" t="s">
        <v>9245</v>
      </c>
      <c r="D2083" t="s">
        <v>8373</v>
      </c>
      <c r="E2083" s="413" t="s">
        <v>11564</v>
      </c>
    </row>
    <row r="2084" spans="1:5" ht="12.75">
      <c r="A2084">
        <v>11557</v>
      </c>
      <c r="B2084" t="s">
        <v>12297</v>
      </c>
      <c r="C2084" t="s">
        <v>9245</v>
      </c>
      <c r="D2084" t="s">
        <v>8373</v>
      </c>
      <c r="E2084" s="413" t="s">
        <v>12298</v>
      </c>
    </row>
    <row r="2085" spans="1:5" ht="12.75">
      <c r="A2085">
        <v>2759</v>
      </c>
      <c r="B2085" t="s">
        <v>12299</v>
      </c>
      <c r="C2085" t="s">
        <v>8369</v>
      </c>
      <c r="D2085" t="s">
        <v>8370</v>
      </c>
      <c r="E2085" s="413" t="s">
        <v>12300</v>
      </c>
    </row>
    <row r="2086" spans="1:5" ht="12.75">
      <c r="A2086">
        <v>38124</v>
      </c>
      <c r="B2086" t="s">
        <v>12301</v>
      </c>
      <c r="C2086" t="s">
        <v>8369</v>
      </c>
      <c r="D2086" t="s">
        <v>8370</v>
      </c>
      <c r="E2086" s="413" t="s">
        <v>12302</v>
      </c>
    </row>
    <row r="2087" spans="1:5" ht="12.75">
      <c r="A2087">
        <v>38380</v>
      </c>
      <c r="B2087" t="s">
        <v>12303</v>
      </c>
      <c r="C2087" t="s">
        <v>8369</v>
      </c>
      <c r="D2087" t="s">
        <v>8373</v>
      </c>
      <c r="E2087" s="413" t="s">
        <v>12304</v>
      </c>
    </row>
    <row r="2088" spans="1:5" ht="12.75">
      <c r="A2088">
        <v>20059</v>
      </c>
      <c r="B2088" t="s">
        <v>12305</v>
      </c>
      <c r="C2088" t="s">
        <v>8369</v>
      </c>
      <c r="D2088" t="s">
        <v>8373</v>
      </c>
      <c r="E2088" s="413" t="s">
        <v>10039</v>
      </c>
    </row>
    <row r="2089" spans="1:5" ht="12.75">
      <c r="A2089">
        <v>42429</v>
      </c>
      <c r="B2089" t="s">
        <v>12306</v>
      </c>
      <c r="C2089" t="s">
        <v>8369</v>
      </c>
      <c r="D2089" t="s">
        <v>8373</v>
      </c>
      <c r="E2089" s="413" t="s">
        <v>12307</v>
      </c>
    </row>
    <row r="2090" spans="1:5" ht="12.75">
      <c r="A2090">
        <v>39616</v>
      </c>
      <c r="B2090" t="s">
        <v>12308</v>
      </c>
      <c r="C2090" t="s">
        <v>8369</v>
      </c>
      <c r="D2090" t="s">
        <v>8370</v>
      </c>
      <c r="E2090" s="413" t="s">
        <v>12309</v>
      </c>
    </row>
    <row r="2091" spans="1:5" ht="12.75">
      <c r="A2091">
        <v>39618</v>
      </c>
      <c r="B2091" t="s">
        <v>12310</v>
      </c>
      <c r="C2091" t="s">
        <v>8369</v>
      </c>
      <c r="D2091" t="s">
        <v>8373</v>
      </c>
      <c r="E2091" s="413" t="s">
        <v>12311</v>
      </c>
    </row>
    <row r="2092" spans="1:5" ht="12.75">
      <c r="A2092">
        <v>39619</v>
      </c>
      <c r="B2092" t="s">
        <v>12312</v>
      </c>
      <c r="C2092" t="s">
        <v>8369</v>
      </c>
      <c r="D2092" t="s">
        <v>8373</v>
      </c>
      <c r="E2092" s="413" t="s">
        <v>12313</v>
      </c>
    </row>
    <row r="2093" spans="1:5" ht="12.75">
      <c r="A2093">
        <v>39613</v>
      </c>
      <c r="B2093" t="s">
        <v>12314</v>
      </c>
      <c r="C2093" t="s">
        <v>8369</v>
      </c>
      <c r="D2093" t="s">
        <v>8373</v>
      </c>
      <c r="E2093" s="413" t="s">
        <v>12315</v>
      </c>
    </row>
    <row r="2094" spans="1:5" ht="12.75">
      <c r="A2094">
        <v>39614</v>
      </c>
      <c r="B2094" t="s">
        <v>12316</v>
      </c>
      <c r="C2094" t="s">
        <v>8369</v>
      </c>
      <c r="D2094" t="s">
        <v>8373</v>
      </c>
      <c r="E2094" s="413" t="s">
        <v>12317</v>
      </c>
    </row>
    <row r="2095" spans="1:5" ht="12.75">
      <c r="A2095">
        <v>38538</v>
      </c>
      <c r="B2095" t="s">
        <v>12318</v>
      </c>
      <c r="C2095" t="s">
        <v>8389</v>
      </c>
      <c r="D2095" t="s">
        <v>8370</v>
      </c>
      <c r="E2095" s="413" t="s">
        <v>12319</v>
      </c>
    </row>
    <row r="2096" spans="1:5" ht="12.75">
      <c r="A2096">
        <v>38539</v>
      </c>
      <c r="B2096" t="s">
        <v>12320</v>
      </c>
      <c r="C2096" t="s">
        <v>8389</v>
      </c>
      <c r="D2096" t="s">
        <v>8373</v>
      </c>
      <c r="E2096" s="413" t="s">
        <v>12321</v>
      </c>
    </row>
    <row r="2097" spans="1:5" ht="12.75">
      <c r="A2097">
        <v>38540</v>
      </c>
      <c r="B2097" t="s">
        <v>12322</v>
      </c>
      <c r="C2097" t="s">
        <v>8389</v>
      </c>
      <c r="D2097" t="s">
        <v>8373</v>
      </c>
      <c r="E2097" s="413" t="s">
        <v>10130</v>
      </c>
    </row>
    <row r="2098" spans="1:5" ht="12.75">
      <c r="A2098">
        <v>38384</v>
      </c>
      <c r="B2098" t="s">
        <v>12323</v>
      </c>
      <c r="C2098" t="s">
        <v>8369</v>
      </c>
      <c r="D2098" t="s">
        <v>8373</v>
      </c>
      <c r="E2098" s="413" t="s">
        <v>12324</v>
      </c>
    </row>
    <row r="2099" spans="1:5" ht="12.75">
      <c r="A2099">
        <v>13</v>
      </c>
      <c r="B2099" t="s">
        <v>12325</v>
      </c>
      <c r="C2099" t="s">
        <v>8488</v>
      </c>
      <c r="D2099" t="s">
        <v>8373</v>
      </c>
      <c r="E2099" s="413" t="s">
        <v>12326</v>
      </c>
    </row>
    <row r="2100" spans="1:5" ht="12.75">
      <c r="A2100">
        <v>2762</v>
      </c>
      <c r="B2100" t="s">
        <v>12327</v>
      </c>
      <c r="C2100" t="s">
        <v>8389</v>
      </c>
      <c r="D2100" t="s">
        <v>8373</v>
      </c>
      <c r="E2100" s="413" t="s">
        <v>8492</v>
      </c>
    </row>
    <row r="2101" spans="1:5" ht="12.75">
      <c r="A2101">
        <v>21142</v>
      </c>
      <c r="B2101" t="s">
        <v>12328</v>
      </c>
      <c r="C2101" t="s">
        <v>8369</v>
      </c>
      <c r="D2101" t="s">
        <v>8373</v>
      </c>
      <c r="E2101" s="413" t="s">
        <v>12329</v>
      </c>
    </row>
    <row r="2102" spans="1:5" ht="12.75">
      <c r="A2102">
        <v>4223</v>
      </c>
      <c r="B2102" t="s">
        <v>12330</v>
      </c>
      <c r="C2102" t="s">
        <v>8491</v>
      </c>
      <c r="D2102" t="s">
        <v>8370</v>
      </c>
      <c r="E2102" s="413" t="s">
        <v>12331</v>
      </c>
    </row>
    <row r="2103" spans="1:5" ht="12.75">
      <c r="A2103">
        <v>37372</v>
      </c>
      <c r="B2103" t="s">
        <v>12332</v>
      </c>
      <c r="C2103" t="s">
        <v>8711</v>
      </c>
      <c r="D2103" t="s">
        <v>8370</v>
      </c>
      <c r="E2103" s="413" t="s">
        <v>9135</v>
      </c>
    </row>
    <row r="2104" spans="1:5" ht="12.75">
      <c r="A2104">
        <v>40863</v>
      </c>
      <c r="B2104" t="s">
        <v>12333</v>
      </c>
      <c r="C2104" t="s">
        <v>8714</v>
      </c>
      <c r="D2104" t="s">
        <v>8370</v>
      </c>
      <c r="E2104" s="413" t="s">
        <v>12334</v>
      </c>
    </row>
    <row r="2105" spans="1:5" ht="12.75">
      <c r="A2105">
        <v>38475</v>
      </c>
      <c r="B2105" t="s">
        <v>12335</v>
      </c>
      <c r="C2105" t="s">
        <v>8369</v>
      </c>
      <c r="D2105" t="s">
        <v>8373</v>
      </c>
      <c r="E2105" s="413" t="s">
        <v>12336</v>
      </c>
    </row>
    <row r="2106" spans="1:5" ht="12.75">
      <c r="A2106">
        <v>38474</v>
      </c>
      <c r="B2106" t="s">
        <v>12337</v>
      </c>
      <c r="C2106" t="s">
        <v>8369</v>
      </c>
      <c r="D2106" t="s">
        <v>8373</v>
      </c>
      <c r="E2106" s="413" t="s">
        <v>12338</v>
      </c>
    </row>
    <row r="2107" spans="1:5" ht="12.75">
      <c r="A2107">
        <v>10886</v>
      </c>
      <c r="B2107" t="s">
        <v>12339</v>
      </c>
      <c r="C2107" t="s">
        <v>8369</v>
      </c>
      <c r="D2107" t="s">
        <v>8373</v>
      </c>
      <c r="E2107" s="413" t="s">
        <v>12340</v>
      </c>
    </row>
    <row r="2108" spans="1:5" ht="12.75">
      <c r="A2108">
        <v>10888</v>
      </c>
      <c r="B2108" t="s">
        <v>12341</v>
      </c>
      <c r="C2108" t="s">
        <v>8369</v>
      </c>
      <c r="D2108" t="s">
        <v>8373</v>
      </c>
      <c r="E2108" s="413" t="s">
        <v>12342</v>
      </c>
    </row>
    <row r="2109" spans="1:5" ht="12.75">
      <c r="A2109">
        <v>10889</v>
      </c>
      <c r="B2109" t="s">
        <v>12343</v>
      </c>
      <c r="C2109" t="s">
        <v>8369</v>
      </c>
      <c r="D2109" t="s">
        <v>8373</v>
      </c>
      <c r="E2109" s="413" t="s">
        <v>12344</v>
      </c>
    </row>
    <row r="2110" spans="1:5" ht="12.75">
      <c r="A2110">
        <v>10890</v>
      </c>
      <c r="B2110" t="s">
        <v>12345</v>
      </c>
      <c r="C2110" t="s">
        <v>8369</v>
      </c>
      <c r="D2110" t="s">
        <v>8373</v>
      </c>
      <c r="E2110" s="413" t="s">
        <v>11317</v>
      </c>
    </row>
    <row r="2111" spans="1:5" ht="12.75">
      <c r="A2111">
        <v>10891</v>
      </c>
      <c r="B2111" t="s">
        <v>12346</v>
      </c>
      <c r="C2111" t="s">
        <v>8369</v>
      </c>
      <c r="D2111" t="s">
        <v>8373</v>
      </c>
      <c r="E2111" s="413" t="s">
        <v>12347</v>
      </c>
    </row>
    <row r="2112" spans="1:5" ht="12.75">
      <c r="A2112">
        <v>10892</v>
      </c>
      <c r="B2112" t="s">
        <v>12348</v>
      </c>
      <c r="C2112" t="s">
        <v>8369</v>
      </c>
      <c r="D2112" t="s">
        <v>8370</v>
      </c>
      <c r="E2112" s="413" t="s">
        <v>12349</v>
      </c>
    </row>
    <row r="2113" spans="1:5" ht="12.75">
      <c r="A2113">
        <v>20977</v>
      </c>
      <c r="B2113" t="s">
        <v>12350</v>
      </c>
      <c r="C2113" t="s">
        <v>8369</v>
      </c>
      <c r="D2113" t="s">
        <v>8373</v>
      </c>
      <c r="E2113" s="413" t="s">
        <v>12351</v>
      </c>
    </row>
    <row r="2114" spans="1:5" ht="12.75">
      <c r="A2114">
        <v>3073</v>
      </c>
      <c r="B2114" t="s">
        <v>12352</v>
      </c>
      <c r="C2114" t="s">
        <v>8369</v>
      </c>
      <c r="D2114" t="s">
        <v>8373</v>
      </c>
      <c r="E2114" s="413" t="s">
        <v>12353</v>
      </c>
    </row>
    <row r="2115" spans="1:5" ht="12.75">
      <c r="A2115">
        <v>3068</v>
      </c>
      <c r="B2115" t="s">
        <v>12354</v>
      </c>
      <c r="C2115" t="s">
        <v>8369</v>
      </c>
      <c r="D2115" t="s">
        <v>8373</v>
      </c>
      <c r="E2115" s="413" t="s">
        <v>12355</v>
      </c>
    </row>
    <row r="2116" spans="1:5" ht="12.75">
      <c r="A2116">
        <v>3074</v>
      </c>
      <c r="B2116" t="s">
        <v>12356</v>
      </c>
      <c r="C2116" t="s">
        <v>8369</v>
      </c>
      <c r="D2116" t="s">
        <v>8373</v>
      </c>
      <c r="E2116" s="413" t="s">
        <v>12357</v>
      </c>
    </row>
    <row r="2117" spans="1:5" ht="12.75">
      <c r="A2117">
        <v>3076</v>
      </c>
      <c r="B2117" t="s">
        <v>12358</v>
      </c>
      <c r="C2117" t="s">
        <v>8369</v>
      </c>
      <c r="D2117" t="s">
        <v>8373</v>
      </c>
      <c r="E2117" s="413" t="s">
        <v>12359</v>
      </c>
    </row>
    <row r="2118" spans="1:5" ht="12.75">
      <c r="A2118">
        <v>3072</v>
      </c>
      <c r="B2118" t="s">
        <v>12360</v>
      </c>
      <c r="C2118" t="s">
        <v>8369</v>
      </c>
      <c r="D2118" t="s">
        <v>8373</v>
      </c>
      <c r="E2118" s="413" t="s">
        <v>12361</v>
      </c>
    </row>
    <row r="2119" spans="1:5" ht="12.75">
      <c r="A2119">
        <v>3075</v>
      </c>
      <c r="B2119" t="s">
        <v>12362</v>
      </c>
      <c r="C2119" t="s">
        <v>8369</v>
      </c>
      <c r="D2119" t="s">
        <v>8373</v>
      </c>
      <c r="E2119" s="413" t="s">
        <v>12363</v>
      </c>
    </row>
    <row r="2120" spans="1:5" ht="12.75">
      <c r="A2120">
        <v>10780</v>
      </c>
      <c r="B2120" t="s">
        <v>12364</v>
      </c>
      <c r="C2120" t="s">
        <v>8369</v>
      </c>
      <c r="D2120" t="s">
        <v>8373</v>
      </c>
      <c r="E2120" s="413" t="s">
        <v>12365</v>
      </c>
    </row>
    <row r="2121" spans="1:5" ht="12.75">
      <c r="A2121">
        <v>10781</v>
      </c>
      <c r="B2121" t="s">
        <v>12366</v>
      </c>
      <c r="C2121" t="s">
        <v>8369</v>
      </c>
      <c r="D2121" t="s">
        <v>8373</v>
      </c>
      <c r="E2121" s="413" t="s">
        <v>12367</v>
      </c>
    </row>
    <row r="2122" spans="1:5" ht="12.75">
      <c r="A2122">
        <v>20106</v>
      </c>
      <c r="B2122" t="s">
        <v>12368</v>
      </c>
      <c r="C2122" t="s">
        <v>8369</v>
      </c>
      <c r="D2122" t="s">
        <v>8373</v>
      </c>
      <c r="E2122" s="413" t="s">
        <v>12369</v>
      </c>
    </row>
    <row r="2123" spans="1:5" ht="12.75">
      <c r="A2123">
        <v>20107</v>
      </c>
      <c r="B2123" t="s">
        <v>12370</v>
      </c>
      <c r="C2123" t="s">
        <v>8369</v>
      </c>
      <c r="D2123" t="s">
        <v>8373</v>
      </c>
      <c r="E2123" s="413" t="s">
        <v>12371</v>
      </c>
    </row>
    <row r="2124" spans="1:5" ht="12.75">
      <c r="A2124">
        <v>20108</v>
      </c>
      <c r="B2124" t="s">
        <v>12372</v>
      </c>
      <c r="C2124" t="s">
        <v>8369</v>
      </c>
      <c r="D2124" t="s">
        <v>8373</v>
      </c>
      <c r="E2124" s="413" t="s">
        <v>12373</v>
      </c>
    </row>
    <row r="2125" spans="1:5" ht="12.75">
      <c r="A2125">
        <v>20109</v>
      </c>
      <c r="B2125" t="s">
        <v>12374</v>
      </c>
      <c r="C2125" t="s">
        <v>8369</v>
      </c>
      <c r="D2125" t="s">
        <v>8373</v>
      </c>
      <c r="E2125" s="413" t="s">
        <v>12365</v>
      </c>
    </row>
    <row r="2126" spans="1:5" ht="12.75">
      <c r="A2126">
        <v>43612</v>
      </c>
      <c r="B2126" t="s">
        <v>12375</v>
      </c>
      <c r="C2126" t="s">
        <v>11135</v>
      </c>
      <c r="D2126" t="s">
        <v>8373</v>
      </c>
      <c r="E2126" s="413" t="s">
        <v>12376</v>
      </c>
    </row>
    <row r="2127" spans="1:5" ht="12.75">
      <c r="A2127">
        <v>43613</v>
      </c>
      <c r="B2127" t="s">
        <v>12377</v>
      </c>
      <c r="C2127" t="s">
        <v>11135</v>
      </c>
      <c r="D2127" t="s">
        <v>8373</v>
      </c>
      <c r="E2127" s="413" t="s">
        <v>12378</v>
      </c>
    </row>
    <row r="2128" spans="1:5" ht="12.75">
      <c r="A2128">
        <v>11480</v>
      </c>
      <c r="B2128" t="s">
        <v>12379</v>
      </c>
      <c r="C2128" t="s">
        <v>11135</v>
      </c>
      <c r="D2128" t="s">
        <v>8373</v>
      </c>
      <c r="E2128" s="413" t="s">
        <v>12380</v>
      </c>
    </row>
    <row r="2129" spans="1:5" ht="12.75">
      <c r="A2129">
        <v>11469</v>
      </c>
      <c r="B2129" t="s">
        <v>12381</v>
      </c>
      <c r="C2129" t="s">
        <v>8369</v>
      </c>
      <c r="D2129" t="s">
        <v>8373</v>
      </c>
      <c r="E2129" s="413" t="s">
        <v>12382</v>
      </c>
    </row>
    <row r="2130" spans="1:5" ht="12.75">
      <c r="A2130">
        <v>11468</v>
      </c>
      <c r="B2130" t="s">
        <v>12383</v>
      </c>
      <c r="C2130" t="s">
        <v>8369</v>
      </c>
      <c r="D2130" t="s">
        <v>8373</v>
      </c>
      <c r="E2130" s="413" t="s">
        <v>12384</v>
      </c>
    </row>
    <row r="2131" spans="1:5" ht="12.75">
      <c r="A2131">
        <v>11484</v>
      </c>
      <c r="B2131" t="s">
        <v>12385</v>
      </c>
      <c r="C2131" t="s">
        <v>8369</v>
      </c>
      <c r="D2131" t="s">
        <v>8373</v>
      </c>
      <c r="E2131" s="413" t="s">
        <v>12386</v>
      </c>
    </row>
    <row r="2132" spans="1:5" ht="12.75">
      <c r="A2132">
        <v>38155</v>
      </c>
      <c r="B2132" t="s">
        <v>12387</v>
      </c>
      <c r="C2132" t="s">
        <v>8369</v>
      </c>
      <c r="D2132" t="s">
        <v>8373</v>
      </c>
      <c r="E2132" s="413" t="s">
        <v>12388</v>
      </c>
    </row>
    <row r="2133" spans="1:5" ht="12.75">
      <c r="A2133">
        <v>11467</v>
      </c>
      <c r="B2133" t="s">
        <v>12389</v>
      </c>
      <c r="C2133" t="s">
        <v>8369</v>
      </c>
      <c r="D2133" t="s">
        <v>8373</v>
      </c>
      <c r="E2133" s="413" t="s">
        <v>10698</v>
      </c>
    </row>
    <row r="2134" spans="1:5" ht="12.75">
      <c r="A2134">
        <v>38153</v>
      </c>
      <c r="B2134" t="s">
        <v>12390</v>
      </c>
      <c r="C2134" t="s">
        <v>11135</v>
      </c>
      <c r="D2134" t="s">
        <v>8373</v>
      </c>
      <c r="E2134" s="413" t="s">
        <v>12391</v>
      </c>
    </row>
    <row r="2135" spans="1:5" ht="12.75">
      <c r="A2135">
        <v>43607</v>
      </c>
      <c r="B2135" t="s">
        <v>12392</v>
      </c>
      <c r="C2135" t="s">
        <v>11135</v>
      </c>
      <c r="D2135" t="s">
        <v>8373</v>
      </c>
      <c r="E2135" s="413" t="s">
        <v>12393</v>
      </c>
    </row>
    <row r="2136" spans="1:5" ht="12.75">
      <c r="A2136">
        <v>3080</v>
      </c>
      <c r="B2136" t="s">
        <v>12394</v>
      </c>
      <c r="C2136" t="s">
        <v>11135</v>
      </c>
      <c r="D2136" t="s">
        <v>8370</v>
      </c>
      <c r="E2136" s="413" t="s">
        <v>12395</v>
      </c>
    </row>
    <row r="2137" spans="1:5" ht="12.75">
      <c r="A2137">
        <v>3081</v>
      </c>
      <c r="B2137" t="s">
        <v>12396</v>
      </c>
      <c r="C2137" t="s">
        <v>11135</v>
      </c>
      <c r="D2137" t="s">
        <v>8373</v>
      </c>
      <c r="E2137" s="413" t="s">
        <v>12397</v>
      </c>
    </row>
    <row r="2138" spans="1:5" ht="12.75">
      <c r="A2138">
        <v>3090</v>
      </c>
      <c r="B2138" t="s">
        <v>12398</v>
      </c>
      <c r="C2138" t="s">
        <v>11135</v>
      </c>
      <c r="D2138" t="s">
        <v>8373</v>
      </c>
      <c r="E2138" s="413" t="s">
        <v>12399</v>
      </c>
    </row>
    <row r="2139" spans="1:5" ht="12.75">
      <c r="A2139">
        <v>43611</v>
      </c>
      <c r="B2139" t="s">
        <v>12400</v>
      </c>
      <c r="C2139" t="s">
        <v>11135</v>
      </c>
      <c r="D2139" t="s">
        <v>8373</v>
      </c>
      <c r="E2139" s="413" t="s">
        <v>12401</v>
      </c>
    </row>
    <row r="2140" spans="1:5" ht="12.75">
      <c r="A2140">
        <v>3103</v>
      </c>
      <c r="B2140" t="s">
        <v>12402</v>
      </c>
      <c r="C2140" t="s">
        <v>8369</v>
      </c>
      <c r="D2140" t="s">
        <v>8373</v>
      </c>
      <c r="E2140" s="413" t="s">
        <v>12403</v>
      </c>
    </row>
    <row r="2141" spans="1:5" ht="12.75">
      <c r="A2141">
        <v>3097</v>
      </c>
      <c r="B2141" t="s">
        <v>12404</v>
      </c>
      <c r="C2141" t="s">
        <v>11135</v>
      </c>
      <c r="D2141" t="s">
        <v>8373</v>
      </c>
      <c r="E2141" s="413" t="s">
        <v>12405</v>
      </c>
    </row>
    <row r="2142" spans="1:5" ht="12.75">
      <c r="A2142">
        <v>3099</v>
      </c>
      <c r="B2142" t="s">
        <v>12406</v>
      </c>
      <c r="C2142" t="s">
        <v>11135</v>
      </c>
      <c r="D2142" t="s">
        <v>8373</v>
      </c>
      <c r="E2142" s="413" t="s">
        <v>12407</v>
      </c>
    </row>
    <row r="2143" spans="1:5" ht="12.75">
      <c r="A2143">
        <v>38151</v>
      </c>
      <c r="B2143" t="s">
        <v>12408</v>
      </c>
      <c r="C2143" t="s">
        <v>11135</v>
      </c>
      <c r="D2143" t="s">
        <v>8373</v>
      </c>
      <c r="E2143" s="413" t="s">
        <v>12409</v>
      </c>
    </row>
    <row r="2144" spans="1:5" ht="12.75">
      <c r="A2144">
        <v>38152</v>
      </c>
      <c r="B2144" t="s">
        <v>12410</v>
      </c>
      <c r="C2144" t="s">
        <v>11135</v>
      </c>
      <c r="D2144" t="s">
        <v>8373</v>
      </c>
      <c r="E2144" s="413" t="s">
        <v>12411</v>
      </c>
    </row>
    <row r="2145" spans="1:5" ht="12.75">
      <c r="A2145">
        <v>43610</v>
      </c>
      <c r="B2145" t="s">
        <v>12412</v>
      </c>
      <c r="C2145" t="s">
        <v>11135</v>
      </c>
      <c r="D2145" t="s">
        <v>8373</v>
      </c>
      <c r="E2145" s="413" t="s">
        <v>12413</v>
      </c>
    </row>
    <row r="2146" spans="1:5" ht="12.75">
      <c r="A2146">
        <v>3093</v>
      </c>
      <c r="B2146" t="s">
        <v>12414</v>
      </c>
      <c r="C2146" t="s">
        <v>11135</v>
      </c>
      <c r="D2146" t="s">
        <v>8373</v>
      </c>
      <c r="E2146" s="413" t="s">
        <v>12407</v>
      </c>
    </row>
    <row r="2147" spans="1:5" ht="12.75">
      <c r="A2147">
        <v>38165</v>
      </c>
      <c r="B2147" t="s">
        <v>12415</v>
      </c>
      <c r="C2147" t="s">
        <v>11135</v>
      </c>
      <c r="D2147" t="s">
        <v>8373</v>
      </c>
      <c r="E2147" s="413" t="s">
        <v>9291</v>
      </c>
    </row>
    <row r="2148" spans="1:5" ht="12.75">
      <c r="A2148">
        <v>38177</v>
      </c>
      <c r="B2148" t="s">
        <v>12416</v>
      </c>
      <c r="C2148" t="s">
        <v>8369</v>
      </c>
      <c r="D2148" t="s">
        <v>8373</v>
      </c>
      <c r="E2148" s="413" t="s">
        <v>12417</v>
      </c>
    </row>
    <row r="2149" spans="1:5" ht="12.75">
      <c r="A2149">
        <v>11458</v>
      </c>
      <c r="B2149" t="s">
        <v>12418</v>
      </c>
      <c r="C2149" t="s">
        <v>8369</v>
      </c>
      <c r="D2149" t="s">
        <v>8373</v>
      </c>
      <c r="E2149" s="413" t="s">
        <v>12419</v>
      </c>
    </row>
    <row r="2150" spans="1:5" ht="12.75">
      <c r="A2150">
        <v>3108</v>
      </c>
      <c r="B2150" t="s">
        <v>12420</v>
      </c>
      <c r="C2150" t="s">
        <v>8369</v>
      </c>
      <c r="D2150" t="s">
        <v>8373</v>
      </c>
      <c r="E2150" s="413" t="s">
        <v>12421</v>
      </c>
    </row>
    <row r="2151" spans="1:5" ht="12.75">
      <c r="A2151">
        <v>3105</v>
      </c>
      <c r="B2151" t="s">
        <v>12422</v>
      </c>
      <c r="C2151" t="s">
        <v>8369</v>
      </c>
      <c r="D2151" t="s">
        <v>8373</v>
      </c>
      <c r="E2151" s="413" t="s">
        <v>12423</v>
      </c>
    </row>
    <row r="2152" spans="1:5" ht="12.75">
      <c r="A2152">
        <v>38178</v>
      </c>
      <c r="B2152" t="s">
        <v>12424</v>
      </c>
      <c r="C2152" t="s">
        <v>8369</v>
      </c>
      <c r="D2152" t="s">
        <v>8373</v>
      </c>
      <c r="E2152" s="413" t="s">
        <v>12425</v>
      </c>
    </row>
    <row r="2153" spans="1:5" ht="12.75">
      <c r="A2153">
        <v>43575</v>
      </c>
      <c r="B2153" t="s">
        <v>12426</v>
      </c>
      <c r="C2153" t="s">
        <v>8369</v>
      </c>
      <c r="D2153" t="s">
        <v>8373</v>
      </c>
      <c r="E2153" s="413" t="s">
        <v>12427</v>
      </c>
    </row>
    <row r="2154" spans="1:5" ht="12.75">
      <c r="A2154">
        <v>43577</v>
      </c>
      <c r="B2154" t="s">
        <v>12428</v>
      </c>
      <c r="C2154" t="s">
        <v>8369</v>
      </c>
      <c r="D2154" t="s">
        <v>8373</v>
      </c>
      <c r="E2154" s="413" t="s">
        <v>12429</v>
      </c>
    </row>
    <row r="2155" spans="1:5" ht="12.75">
      <c r="A2155">
        <v>43458</v>
      </c>
      <c r="B2155" t="s">
        <v>12430</v>
      </c>
      <c r="C2155" t="s">
        <v>8711</v>
      </c>
      <c r="D2155" t="s">
        <v>8370</v>
      </c>
      <c r="E2155" s="413" t="s">
        <v>12431</v>
      </c>
    </row>
    <row r="2156" spans="1:5" ht="12.75">
      <c r="A2156">
        <v>43470</v>
      </c>
      <c r="B2156" t="s">
        <v>12432</v>
      </c>
      <c r="C2156" t="s">
        <v>8714</v>
      </c>
      <c r="D2156" t="s">
        <v>8370</v>
      </c>
      <c r="E2156" s="413" t="s">
        <v>8524</v>
      </c>
    </row>
    <row r="2157" spans="1:5" ht="12.75">
      <c r="A2157">
        <v>43459</v>
      </c>
      <c r="B2157" t="s">
        <v>12433</v>
      </c>
      <c r="C2157" t="s">
        <v>8711</v>
      </c>
      <c r="D2157" t="s">
        <v>8370</v>
      </c>
      <c r="E2157" s="413" t="s">
        <v>12434</v>
      </c>
    </row>
    <row r="2158" spans="1:5" ht="12.75">
      <c r="A2158">
        <v>43471</v>
      </c>
      <c r="B2158" t="s">
        <v>12435</v>
      </c>
      <c r="C2158" t="s">
        <v>8714</v>
      </c>
      <c r="D2158" t="s">
        <v>8370</v>
      </c>
      <c r="E2158" s="413" t="s">
        <v>12436</v>
      </c>
    </row>
    <row r="2159" spans="1:5" ht="12.75">
      <c r="A2159">
        <v>43460</v>
      </c>
      <c r="B2159" t="s">
        <v>12437</v>
      </c>
      <c r="C2159" t="s">
        <v>8711</v>
      </c>
      <c r="D2159" t="s">
        <v>8370</v>
      </c>
      <c r="E2159" s="413" t="s">
        <v>12438</v>
      </c>
    </row>
    <row r="2160" spans="1:5" ht="12.75">
      <c r="A2160">
        <v>43472</v>
      </c>
      <c r="B2160" t="s">
        <v>12439</v>
      </c>
      <c r="C2160" t="s">
        <v>8714</v>
      </c>
      <c r="D2160" t="s">
        <v>8370</v>
      </c>
      <c r="E2160" s="413" t="s">
        <v>12440</v>
      </c>
    </row>
    <row r="2161" spans="1:5" ht="12.75">
      <c r="A2161">
        <v>43461</v>
      </c>
      <c r="B2161" t="s">
        <v>12441</v>
      </c>
      <c r="C2161" t="s">
        <v>8711</v>
      </c>
      <c r="D2161" t="s">
        <v>8370</v>
      </c>
      <c r="E2161" s="413" t="s">
        <v>12442</v>
      </c>
    </row>
    <row r="2162" spans="1:5" ht="12.75">
      <c r="A2162">
        <v>43473</v>
      </c>
      <c r="B2162" t="s">
        <v>12443</v>
      </c>
      <c r="C2162" t="s">
        <v>8714</v>
      </c>
      <c r="D2162" t="s">
        <v>8370</v>
      </c>
      <c r="E2162" s="413" t="s">
        <v>12444</v>
      </c>
    </row>
    <row r="2163" spans="1:5" ht="12.75">
      <c r="A2163">
        <v>43463</v>
      </c>
      <c r="B2163" t="s">
        <v>12445</v>
      </c>
      <c r="C2163" t="s">
        <v>8711</v>
      </c>
      <c r="D2163" t="s">
        <v>8370</v>
      </c>
      <c r="E2163" s="413" t="s">
        <v>9558</v>
      </c>
    </row>
    <row r="2164" spans="1:5" ht="12.75">
      <c r="A2164">
        <v>43475</v>
      </c>
      <c r="B2164" t="s">
        <v>12446</v>
      </c>
      <c r="C2164" t="s">
        <v>8714</v>
      </c>
      <c r="D2164" t="s">
        <v>8370</v>
      </c>
      <c r="E2164" s="413" t="s">
        <v>12447</v>
      </c>
    </row>
    <row r="2165" spans="1:5" ht="12.75">
      <c r="A2165">
        <v>43462</v>
      </c>
      <c r="B2165" t="s">
        <v>12448</v>
      </c>
      <c r="C2165" t="s">
        <v>8711</v>
      </c>
      <c r="D2165" t="s">
        <v>8370</v>
      </c>
      <c r="E2165" s="413" t="s">
        <v>12449</v>
      </c>
    </row>
    <row r="2166" spans="1:5" ht="12.75">
      <c r="A2166">
        <v>43474</v>
      </c>
      <c r="B2166" t="s">
        <v>12450</v>
      </c>
      <c r="C2166" t="s">
        <v>8714</v>
      </c>
      <c r="D2166" t="s">
        <v>8370</v>
      </c>
      <c r="E2166" s="413" t="s">
        <v>12451</v>
      </c>
    </row>
    <row r="2167" spans="1:5" ht="12.75">
      <c r="A2167">
        <v>43464</v>
      </c>
      <c r="B2167" t="s">
        <v>12452</v>
      </c>
      <c r="C2167" t="s">
        <v>8711</v>
      </c>
      <c r="D2167" t="s">
        <v>8370</v>
      </c>
      <c r="E2167" s="413" t="s">
        <v>12449</v>
      </c>
    </row>
    <row r="2168" spans="1:5" ht="12.75">
      <c r="A2168">
        <v>43476</v>
      </c>
      <c r="B2168" t="s">
        <v>12453</v>
      </c>
      <c r="C2168" t="s">
        <v>8714</v>
      </c>
      <c r="D2168" t="s">
        <v>8370</v>
      </c>
      <c r="E2168" s="413" t="s">
        <v>12449</v>
      </c>
    </row>
    <row r="2169" spans="1:5" ht="12.75">
      <c r="A2169">
        <v>43465</v>
      </c>
      <c r="B2169" t="s">
        <v>12454</v>
      </c>
      <c r="C2169" t="s">
        <v>8711</v>
      </c>
      <c r="D2169" t="s">
        <v>8370</v>
      </c>
      <c r="E2169" s="413" t="s">
        <v>12455</v>
      </c>
    </row>
    <row r="2170" spans="1:5" ht="12.75">
      <c r="A2170">
        <v>43477</v>
      </c>
      <c r="B2170" t="s">
        <v>12456</v>
      </c>
      <c r="C2170" t="s">
        <v>8714</v>
      </c>
      <c r="D2170" t="s">
        <v>8370</v>
      </c>
      <c r="E2170" s="413" t="s">
        <v>12457</v>
      </c>
    </row>
    <row r="2171" spans="1:5" ht="12.75">
      <c r="A2171">
        <v>43466</v>
      </c>
      <c r="B2171" t="s">
        <v>12458</v>
      </c>
      <c r="C2171" t="s">
        <v>8711</v>
      </c>
      <c r="D2171" t="s">
        <v>8370</v>
      </c>
      <c r="E2171" s="413" t="s">
        <v>9712</v>
      </c>
    </row>
    <row r="2172" spans="1:5" ht="12.75">
      <c r="A2172">
        <v>43478</v>
      </c>
      <c r="B2172" t="s">
        <v>12459</v>
      </c>
      <c r="C2172" t="s">
        <v>8714</v>
      </c>
      <c r="D2172" t="s">
        <v>8370</v>
      </c>
      <c r="E2172" s="413" t="s">
        <v>12460</v>
      </c>
    </row>
    <row r="2173" spans="1:5" ht="12.75">
      <c r="A2173">
        <v>43467</v>
      </c>
      <c r="B2173" t="s">
        <v>12461</v>
      </c>
      <c r="C2173" t="s">
        <v>8711</v>
      </c>
      <c r="D2173" t="s">
        <v>8370</v>
      </c>
      <c r="E2173" s="413" t="s">
        <v>10712</v>
      </c>
    </row>
    <row r="2174" spans="1:5" ht="12.75">
      <c r="A2174">
        <v>43479</v>
      </c>
      <c r="B2174" t="s">
        <v>12462</v>
      </c>
      <c r="C2174" t="s">
        <v>8714</v>
      </c>
      <c r="D2174" t="s">
        <v>8370</v>
      </c>
      <c r="E2174" s="413" t="s">
        <v>12463</v>
      </c>
    </row>
    <row r="2175" spans="1:5" ht="12.75">
      <c r="A2175">
        <v>43468</v>
      </c>
      <c r="B2175" t="s">
        <v>12464</v>
      </c>
      <c r="C2175" t="s">
        <v>8711</v>
      </c>
      <c r="D2175" t="s">
        <v>8370</v>
      </c>
      <c r="E2175" s="413" t="s">
        <v>12180</v>
      </c>
    </row>
    <row r="2176" spans="1:5" ht="12.75">
      <c r="A2176">
        <v>43480</v>
      </c>
      <c r="B2176" t="s">
        <v>12465</v>
      </c>
      <c r="C2176" t="s">
        <v>8714</v>
      </c>
      <c r="D2176" t="s">
        <v>8370</v>
      </c>
      <c r="E2176" s="413" t="s">
        <v>12466</v>
      </c>
    </row>
    <row r="2177" spans="1:5" ht="12.75">
      <c r="A2177">
        <v>43469</v>
      </c>
      <c r="B2177" t="s">
        <v>12467</v>
      </c>
      <c r="C2177" t="s">
        <v>8711</v>
      </c>
      <c r="D2177" t="s">
        <v>8370</v>
      </c>
      <c r="E2177" s="413" t="s">
        <v>8404</v>
      </c>
    </row>
    <row r="2178" spans="1:5" ht="12.75">
      <c r="A2178">
        <v>43481</v>
      </c>
      <c r="B2178" t="s">
        <v>12468</v>
      </c>
      <c r="C2178" t="s">
        <v>8714</v>
      </c>
      <c r="D2178" t="s">
        <v>8370</v>
      </c>
      <c r="E2178" s="413" t="s">
        <v>12469</v>
      </c>
    </row>
    <row r="2179" spans="1:5" ht="12.75">
      <c r="A2179">
        <v>3119</v>
      </c>
      <c r="B2179" t="s">
        <v>12470</v>
      </c>
      <c r="C2179" t="s">
        <v>8369</v>
      </c>
      <c r="D2179" t="s">
        <v>8373</v>
      </c>
      <c r="E2179" s="413" t="s">
        <v>8780</v>
      </c>
    </row>
    <row r="2180" spans="1:5" ht="12.75">
      <c r="A2180">
        <v>3122</v>
      </c>
      <c r="B2180" t="s">
        <v>12471</v>
      </c>
      <c r="C2180" t="s">
        <v>8369</v>
      </c>
      <c r="D2180" t="s">
        <v>8373</v>
      </c>
      <c r="E2180" s="413" t="s">
        <v>12472</v>
      </c>
    </row>
    <row r="2181" spans="1:5" ht="12.75">
      <c r="A2181">
        <v>3121</v>
      </c>
      <c r="B2181" t="s">
        <v>12473</v>
      </c>
      <c r="C2181" t="s">
        <v>8369</v>
      </c>
      <c r="D2181" t="s">
        <v>8373</v>
      </c>
      <c r="E2181" s="413" t="s">
        <v>10423</v>
      </c>
    </row>
    <row r="2182" spans="1:5" ht="12.75">
      <c r="A2182">
        <v>3120</v>
      </c>
      <c r="B2182" t="s">
        <v>12474</v>
      </c>
      <c r="C2182" t="s">
        <v>8369</v>
      </c>
      <c r="D2182" t="s">
        <v>8373</v>
      </c>
      <c r="E2182" s="413" t="s">
        <v>12475</v>
      </c>
    </row>
    <row r="2183" spans="1:5" ht="12.75">
      <c r="A2183">
        <v>11455</v>
      </c>
      <c r="B2183" t="s">
        <v>12476</v>
      </c>
      <c r="C2183" t="s">
        <v>8369</v>
      </c>
      <c r="D2183" t="s">
        <v>8373</v>
      </c>
      <c r="E2183" s="413" t="s">
        <v>10586</v>
      </c>
    </row>
    <row r="2184" spans="1:5" ht="12.75">
      <c r="A2184">
        <v>11456</v>
      </c>
      <c r="B2184" t="s">
        <v>12477</v>
      </c>
      <c r="C2184" t="s">
        <v>8369</v>
      </c>
      <c r="D2184" t="s">
        <v>8373</v>
      </c>
      <c r="E2184" s="413" t="s">
        <v>12478</v>
      </c>
    </row>
    <row r="2185" spans="1:5" ht="12.75">
      <c r="A2185">
        <v>3107</v>
      </c>
      <c r="B2185" t="s">
        <v>12479</v>
      </c>
      <c r="C2185" t="s">
        <v>8369</v>
      </c>
      <c r="D2185" t="s">
        <v>8373</v>
      </c>
      <c r="E2185" s="413" t="s">
        <v>12480</v>
      </c>
    </row>
    <row r="2186" spans="1:5" ht="12.75">
      <c r="A2186">
        <v>43583</v>
      </c>
      <c r="B2186" t="s">
        <v>12481</v>
      </c>
      <c r="C2186" t="s">
        <v>8369</v>
      </c>
      <c r="D2186" t="s">
        <v>8373</v>
      </c>
      <c r="E2186" s="413" t="s">
        <v>12482</v>
      </c>
    </row>
    <row r="2187" spans="1:5" ht="12.75">
      <c r="A2187">
        <v>43586</v>
      </c>
      <c r="B2187" t="s">
        <v>12483</v>
      </c>
      <c r="C2187" t="s">
        <v>8369</v>
      </c>
      <c r="D2187" t="s">
        <v>8373</v>
      </c>
      <c r="E2187" s="413" t="s">
        <v>12484</v>
      </c>
    </row>
    <row r="2188" spans="1:5" ht="12.75">
      <c r="A2188">
        <v>11461</v>
      </c>
      <c r="B2188" t="s">
        <v>12485</v>
      </c>
      <c r="C2188" t="s">
        <v>8369</v>
      </c>
      <c r="D2188" t="s">
        <v>8373</v>
      </c>
      <c r="E2188" s="413" t="s">
        <v>12486</v>
      </c>
    </row>
    <row r="2189" spans="1:5" ht="12.75">
      <c r="A2189">
        <v>43587</v>
      </c>
      <c r="B2189" t="s">
        <v>12487</v>
      </c>
      <c r="C2189" t="s">
        <v>8369</v>
      </c>
      <c r="D2189" t="s">
        <v>8373</v>
      </c>
      <c r="E2189" s="413" t="s">
        <v>12488</v>
      </c>
    </row>
    <row r="2190" spans="1:5" ht="12.75">
      <c r="A2190">
        <v>3106</v>
      </c>
      <c r="B2190" t="s">
        <v>12489</v>
      </c>
      <c r="C2190" t="s">
        <v>8369</v>
      </c>
      <c r="D2190" t="s">
        <v>8373</v>
      </c>
      <c r="E2190" s="413" t="s">
        <v>12490</v>
      </c>
    </row>
    <row r="2191" spans="1:5" ht="12.75">
      <c r="A2191">
        <v>44539</v>
      </c>
      <c r="B2191" t="s">
        <v>12491</v>
      </c>
      <c r="C2191" t="s">
        <v>8488</v>
      </c>
      <c r="D2191" t="s">
        <v>8373</v>
      </c>
      <c r="E2191" s="413" t="s">
        <v>11377</v>
      </c>
    </row>
    <row r="2192" spans="1:5" ht="12.75">
      <c r="A2192">
        <v>3123</v>
      </c>
      <c r="B2192" t="s">
        <v>12492</v>
      </c>
      <c r="C2192" t="s">
        <v>8488</v>
      </c>
      <c r="D2192" t="s">
        <v>8370</v>
      </c>
      <c r="E2192" s="413" t="s">
        <v>9369</v>
      </c>
    </row>
    <row r="2193" spans="1:5" ht="12.75">
      <c r="A2193">
        <v>38125</v>
      </c>
      <c r="B2193" t="s">
        <v>12493</v>
      </c>
      <c r="C2193" t="s">
        <v>8488</v>
      </c>
      <c r="D2193" t="s">
        <v>8373</v>
      </c>
      <c r="E2193" s="413" t="s">
        <v>12494</v>
      </c>
    </row>
    <row r="2194" spans="1:5" ht="12.75">
      <c r="A2194">
        <v>39014</v>
      </c>
      <c r="B2194" t="s">
        <v>12495</v>
      </c>
      <c r="C2194" t="s">
        <v>8488</v>
      </c>
      <c r="D2194" t="s">
        <v>8373</v>
      </c>
      <c r="E2194" s="413" t="s">
        <v>12496</v>
      </c>
    </row>
    <row r="2195" spans="1:5" ht="12.75">
      <c r="A2195">
        <v>39365</v>
      </c>
      <c r="B2195" t="s">
        <v>12497</v>
      </c>
      <c r="C2195" t="s">
        <v>8369</v>
      </c>
      <c r="D2195" t="s">
        <v>8373</v>
      </c>
      <c r="E2195" s="413" t="s">
        <v>12498</v>
      </c>
    </row>
    <row r="2196" spans="1:5" ht="12.75">
      <c r="A2196">
        <v>39366</v>
      </c>
      <c r="B2196" t="s">
        <v>12499</v>
      </c>
      <c r="C2196" t="s">
        <v>8369</v>
      </c>
      <c r="D2196" t="s">
        <v>8373</v>
      </c>
      <c r="E2196" s="413" t="s">
        <v>12500</v>
      </c>
    </row>
    <row r="2197" spans="1:5" ht="12.75">
      <c r="A2197">
        <v>39367</v>
      </c>
      <c r="B2197" t="s">
        <v>12501</v>
      </c>
      <c r="C2197" t="s">
        <v>8369</v>
      </c>
      <c r="D2197" t="s">
        <v>8373</v>
      </c>
      <c r="E2197" s="413" t="s">
        <v>12502</v>
      </c>
    </row>
    <row r="2198" spans="1:5" ht="12.75">
      <c r="A2198">
        <v>37394</v>
      </c>
      <c r="B2198" t="s">
        <v>12503</v>
      </c>
      <c r="C2198" t="s">
        <v>12504</v>
      </c>
      <c r="D2198" t="s">
        <v>8373</v>
      </c>
      <c r="E2198" s="413" t="s">
        <v>10430</v>
      </c>
    </row>
    <row r="2199" spans="1:5" ht="12.75">
      <c r="A2199">
        <v>14146</v>
      </c>
      <c r="B2199" t="s">
        <v>12505</v>
      </c>
      <c r="C2199" t="s">
        <v>12504</v>
      </c>
      <c r="D2199" t="s">
        <v>8370</v>
      </c>
      <c r="E2199" s="413" t="s">
        <v>12506</v>
      </c>
    </row>
    <row r="2200" spans="1:5" ht="12.75">
      <c r="A2200">
        <v>38134</v>
      </c>
      <c r="B2200" t="s">
        <v>12507</v>
      </c>
      <c r="C2200" t="s">
        <v>8488</v>
      </c>
      <c r="D2200" t="s">
        <v>8373</v>
      </c>
      <c r="E2200" s="413" t="s">
        <v>12508</v>
      </c>
    </row>
    <row r="2201" spans="1:5" ht="12.75">
      <c r="A2201">
        <v>38132</v>
      </c>
      <c r="B2201" t="s">
        <v>12509</v>
      </c>
      <c r="C2201" t="s">
        <v>8488</v>
      </c>
      <c r="D2201" t="s">
        <v>8373</v>
      </c>
      <c r="E2201" s="413" t="s">
        <v>12510</v>
      </c>
    </row>
    <row r="2202" spans="1:5" ht="12.75">
      <c r="A2202">
        <v>38133</v>
      </c>
      <c r="B2202" t="s">
        <v>12511</v>
      </c>
      <c r="C2202" t="s">
        <v>8488</v>
      </c>
      <c r="D2202" t="s">
        <v>8373</v>
      </c>
      <c r="E2202" s="413" t="s">
        <v>12512</v>
      </c>
    </row>
    <row r="2203" spans="1:5" ht="12.75">
      <c r="A2203">
        <v>938</v>
      </c>
      <c r="B2203" t="s">
        <v>12513</v>
      </c>
      <c r="C2203" t="s">
        <v>8389</v>
      </c>
      <c r="D2203" t="s">
        <v>8373</v>
      </c>
      <c r="E2203" s="413" t="s">
        <v>8455</v>
      </c>
    </row>
    <row r="2204" spans="1:5" ht="12.75">
      <c r="A2204">
        <v>937</v>
      </c>
      <c r="B2204" t="s">
        <v>12514</v>
      </c>
      <c r="C2204" t="s">
        <v>8389</v>
      </c>
      <c r="D2204" t="s">
        <v>8373</v>
      </c>
      <c r="E2204" s="413" t="s">
        <v>12515</v>
      </c>
    </row>
    <row r="2205" spans="1:5" ht="12.75">
      <c r="A2205">
        <v>939</v>
      </c>
      <c r="B2205" t="s">
        <v>12516</v>
      </c>
      <c r="C2205" t="s">
        <v>8389</v>
      </c>
      <c r="D2205" t="s">
        <v>8373</v>
      </c>
      <c r="E2205" s="413" t="s">
        <v>12517</v>
      </c>
    </row>
    <row r="2206" spans="1:5" ht="12.75">
      <c r="A2206">
        <v>944</v>
      </c>
      <c r="B2206" t="s">
        <v>12518</v>
      </c>
      <c r="C2206" t="s">
        <v>8389</v>
      </c>
      <c r="D2206" t="s">
        <v>8373</v>
      </c>
      <c r="E2206" s="413" t="s">
        <v>9642</v>
      </c>
    </row>
    <row r="2207" spans="1:5" ht="12.75">
      <c r="A2207">
        <v>940</v>
      </c>
      <c r="B2207" t="s">
        <v>12519</v>
      </c>
      <c r="C2207" t="s">
        <v>8389</v>
      </c>
      <c r="D2207" t="s">
        <v>8373</v>
      </c>
      <c r="E2207" s="413" t="s">
        <v>12520</v>
      </c>
    </row>
    <row r="2208" spans="1:5" ht="12.75">
      <c r="A2208">
        <v>936</v>
      </c>
      <c r="B2208" t="s">
        <v>12521</v>
      </c>
      <c r="C2208" t="s">
        <v>8389</v>
      </c>
      <c r="D2208" t="s">
        <v>8373</v>
      </c>
      <c r="E2208" s="413" t="s">
        <v>9059</v>
      </c>
    </row>
    <row r="2209" spans="1:5" ht="12.75">
      <c r="A2209">
        <v>935</v>
      </c>
      <c r="B2209" t="s">
        <v>12522</v>
      </c>
      <c r="C2209" t="s">
        <v>8389</v>
      </c>
      <c r="D2209" t="s">
        <v>8373</v>
      </c>
      <c r="E2209" s="413" t="s">
        <v>8550</v>
      </c>
    </row>
    <row r="2210" spans="1:5" ht="12.75">
      <c r="A2210">
        <v>44397</v>
      </c>
      <c r="B2210" t="s">
        <v>12523</v>
      </c>
      <c r="C2210" t="s">
        <v>8389</v>
      </c>
      <c r="D2210" t="s">
        <v>8373</v>
      </c>
      <c r="E2210" s="413" t="s">
        <v>8782</v>
      </c>
    </row>
    <row r="2211" spans="1:5" ht="12.75">
      <c r="A2211">
        <v>406</v>
      </c>
      <c r="B2211" t="s">
        <v>12524</v>
      </c>
      <c r="C2211" t="s">
        <v>8369</v>
      </c>
      <c r="D2211" t="s">
        <v>8373</v>
      </c>
      <c r="E2211" s="413" t="s">
        <v>12525</v>
      </c>
    </row>
    <row r="2212" spans="1:5" ht="12.75">
      <c r="A2212">
        <v>42529</v>
      </c>
      <c r="B2212" t="s">
        <v>12526</v>
      </c>
      <c r="C2212" t="s">
        <v>8389</v>
      </c>
      <c r="D2212" t="s">
        <v>8373</v>
      </c>
      <c r="E2212" s="413" t="s">
        <v>9057</v>
      </c>
    </row>
    <row r="2213" spans="1:5" ht="12.75">
      <c r="A2213">
        <v>39634</v>
      </c>
      <c r="B2213" t="s">
        <v>12527</v>
      </c>
      <c r="C2213" t="s">
        <v>8389</v>
      </c>
      <c r="D2213" t="s">
        <v>8373</v>
      </c>
      <c r="E2213" s="413" t="s">
        <v>12528</v>
      </c>
    </row>
    <row r="2214" spans="1:5" ht="12.75">
      <c r="A2214">
        <v>39701</v>
      </c>
      <c r="B2214" t="s">
        <v>12529</v>
      </c>
      <c r="C2214" t="s">
        <v>8369</v>
      </c>
      <c r="D2214" t="s">
        <v>8373</v>
      </c>
      <c r="E2214" s="413" t="s">
        <v>10477</v>
      </c>
    </row>
    <row r="2215" spans="1:5" ht="12.75">
      <c r="A2215">
        <v>12815</v>
      </c>
      <c r="B2215" t="s">
        <v>12530</v>
      </c>
      <c r="C2215" t="s">
        <v>8369</v>
      </c>
      <c r="D2215" t="s">
        <v>8373</v>
      </c>
      <c r="E2215" s="413" t="s">
        <v>8514</v>
      </c>
    </row>
    <row r="2216" spans="1:5" ht="12.75">
      <c r="A2216">
        <v>407</v>
      </c>
      <c r="B2216" t="s">
        <v>12531</v>
      </c>
      <c r="C2216" t="s">
        <v>8488</v>
      </c>
      <c r="D2216" t="s">
        <v>8373</v>
      </c>
      <c r="E2216" s="413" t="s">
        <v>12532</v>
      </c>
    </row>
    <row r="2217" spans="1:5" ht="12.75">
      <c r="A2217">
        <v>39431</v>
      </c>
      <c r="B2217" t="s">
        <v>12533</v>
      </c>
      <c r="C2217" t="s">
        <v>8389</v>
      </c>
      <c r="D2217" t="s">
        <v>8373</v>
      </c>
      <c r="E2217" s="413" t="s">
        <v>12534</v>
      </c>
    </row>
    <row r="2218" spans="1:5" ht="12.75">
      <c r="A2218">
        <v>39432</v>
      </c>
      <c r="B2218" t="s">
        <v>12535</v>
      </c>
      <c r="C2218" t="s">
        <v>8389</v>
      </c>
      <c r="D2218" t="s">
        <v>8373</v>
      </c>
      <c r="E2218" s="413" t="s">
        <v>12536</v>
      </c>
    </row>
    <row r="2219" spans="1:5" ht="12.75">
      <c r="A2219">
        <v>20111</v>
      </c>
      <c r="B2219" t="s">
        <v>12537</v>
      </c>
      <c r="C2219" t="s">
        <v>8369</v>
      </c>
      <c r="D2219" t="s">
        <v>8370</v>
      </c>
      <c r="E2219" s="413" t="s">
        <v>12538</v>
      </c>
    </row>
    <row r="2220" spans="1:5" ht="12.75">
      <c r="A2220">
        <v>21127</v>
      </c>
      <c r="B2220" t="s">
        <v>12539</v>
      </c>
      <c r="C2220" t="s">
        <v>8369</v>
      </c>
      <c r="D2220" t="s">
        <v>8373</v>
      </c>
      <c r="E2220" s="413" t="s">
        <v>12540</v>
      </c>
    </row>
    <row r="2221" spans="1:5" ht="12.75">
      <c r="A2221">
        <v>404</v>
      </c>
      <c r="B2221" t="s">
        <v>12541</v>
      </c>
      <c r="C2221" t="s">
        <v>8389</v>
      </c>
      <c r="D2221" t="s">
        <v>8373</v>
      </c>
      <c r="E2221" s="413" t="s">
        <v>12542</v>
      </c>
    </row>
    <row r="2222" spans="1:5" ht="12.75">
      <c r="A2222">
        <v>14151</v>
      </c>
      <c r="B2222" t="s">
        <v>12543</v>
      </c>
      <c r="C2222" t="s">
        <v>8369</v>
      </c>
      <c r="D2222" t="s">
        <v>8373</v>
      </c>
      <c r="E2222" s="413" t="s">
        <v>12544</v>
      </c>
    </row>
    <row r="2223" spans="1:5" ht="12.75">
      <c r="A2223">
        <v>14153</v>
      </c>
      <c r="B2223" t="s">
        <v>12545</v>
      </c>
      <c r="C2223" t="s">
        <v>8369</v>
      </c>
      <c r="D2223" t="s">
        <v>8373</v>
      </c>
      <c r="E2223" s="413" t="s">
        <v>12546</v>
      </c>
    </row>
    <row r="2224" spans="1:5" ht="12.75">
      <c r="A2224">
        <v>14152</v>
      </c>
      <c r="B2224" t="s">
        <v>12547</v>
      </c>
      <c r="C2224" t="s">
        <v>8369</v>
      </c>
      <c r="D2224" t="s">
        <v>8373</v>
      </c>
      <c r="E2224" s="413" t="s">
        <v>12548</v>
      </c>
    </row>
    <row r="2225" spans="1:5" ht="12.75">
      <c r="A2225">
        <v>14154</v>
      </c>
      <c r="B2225" t="s">
        <v>12549</v>
      </c>
      <c r="C2225" t="s">
        <v>8369</v>
      </c>
      <c r="D2225" t="s">
        <v>8373</v>
      </c>
      <c r="E2225" s="413" t="s">
        <v>12550</v>
      </c>
    </row>
    <row r="2226" spans="1:5" ht="12.75">
      <c r="A2226">
        <v>3146</v>
      </c>
      <c r="B2226" t="s">
        <v>12551</v>
      </c>
      <c r="C2226" t="s">
        <v>8369</v>
      </c>
      <c r="D2226" t="s">
        <v>8370</v>
      </c>
      <c r="E2226" s="413" t="s">
        <v>9438</v>
      </c>
    </row>
    <row r="2227" spans="1:5" ht="12.75">
      <c r="A2227">
        <v>3143</v>
      </c>
      <c r="B2227" t="s">
        <v>12552</v>
      </c>
      <c r="C2227" t="s">
        <v>8369</v>
      </c>
      <c r="D2227" t="s">
        <v>8373</v>
      </c>
      <c r="E2227" s="413" t="s">
        <v>12553</v>
      </c>
    </row>
    <row r="2228" spans="1:5" ht="12.75">
      <c r="A2228">
        <v>3148</v>
      </c>
      <c r="B2228" t="s">
        <v>12554</v>
      </c>
      <c r="C2228" t="s">
        <v>8369</v>
      </c>
      <c r="D2228" t="s">
        <v>8373</v>
      </c>
      <c r="E2228" s="413" t="s">
        <v>12555</v>
      </c>
    </row>
    <row r="2229" spans="1:5" ht="12.75">
      <c r="A2229">
        <v>4310</v>
      </c>
      <c r="B2229" t="s">
        <v>12556</v>
      </c>
      <c r="C2229" t="s">
        <v>8369</v>
      </c>
      <c r="D2229" t="s">
        <v>8373</v>
      </c>
      <c r="E2229" s="413" t="s">
        <v>12557</v>
      </c>
    </row>
    <row r="2230" spans="1:5" ht="12.75">
      <c r="A2230">
        <v>4311</v>
      </c>
      <c r="B2230" t="s">
        <v>12558</v>
      </c>
      <c r="C2230" t="s">
        <v>8369</v>
      </c>
      <c r="D2230" t="s">
        <v>8373</v>
      </c>
      <c r="E2230" s="413" t="s">
        <v>12559</v>
      </c>
    </row>
    <row r="2231" spans="1:5" ht="12.75">
      <c r="A2231">
        <v>4312</v>
      </c>
      <c r="B2231" t="s">
        <v>12560</v>
      </c>
      <c r="C2231" t="s">
        <v>8369</v>
      </c>
      <c r="D2231" t="s">
        <v>8373</v>
      </c>
      <c r="E2231" s="413" t="s">
        <v>12089</v>
      </c>
    </row>
    <row r="2232" spans="1:5" ht="12.75">
      <c r="A2232">
        <v>13261</v>
      </c>
      <c r="B2232" t="s">
        <v>12561</v>
      </c>
      <c r="C2232" t="s">
        <v>8369</v>
      </c>
      <c r="D2232" t="s">
        <v>8373</v>
      </c>
      <c r="E2232" s="413" t="s">
        <v>12207</v>
      </c>
    </row>
    <row r="2233" spans="1:5" ht="12.75">
      <c r="A2233">
        <v>3255</v>
      </c>
      <c r="B2233" t="s">
        <v>12562</v>
      </c>
      <c r="C2233" t="s">
        <v>8369</v>
      </c>
      <c r="D2233" t="s">
        <v>8373</v>
      </c>
      <c r="E2233" s="413" t="s">
        <v>12563</v>
      </c>
    </row>
    <row r="2234" spans="1:5" ht="12.75">
      <c r="A2234">
        <v>3254</v>
      </c>
      <c r="B2234" t="s">
        <v>12564</v>
      </c>
      <c r="C2234" t="s">
        <v>8369</v>
      </c>
      <c r="D2234" t="s">
        <v>8373</v>
      </c>
      <c r="E2234" s="413" t="s">
        <v>12565</v>
      </c>
    </row>
    <row r="2235" spans="1:5" ht="12.75">
      <c r="A2235">
        <v>3259</v>
      </c>
      <c r="B2235" t="s">
        <v>12566</v>
      </c>
      <c r="C2235" t="s">
        <v>8369</v>
      </c>
      <c r="D2235" t="s">
        <v>8373</v>
      </c>
      <c r="E2235" s="413" t="s">
        <v>12425</v>
      </c>
    </row>
    <row r="2236" spans="1:5" ht="12.75">
      <c r="A2236">
        <v>3258</v>
      </c>
      <c r="B2236" t="s">
        <v>12567</v>
      </c>
      <c r="C2236" t="s">
        <v>8369</v>
      </c>
      <c r="D2236" t="s">
        <v>8373</v>
      </c>
      <c r="E2236" s="413" t="s">
        <v>12568</v>
      </c>
    </row>
    <row r="2237" spans="1:5" ht="12.75">
      <c r="A2237">
        <v>3251</v>
      </c>
      <c r="B2237" t="s">
        <v>12569</v>
      </c>
      <c r="C2237" t="s">
        <v>8369</v>
      </c>
      <c r="D2237" t="s">
        <v>8373</v>
      </c>
      <c r="E2237" s="413" t="s">
        <v>12570</v>
      </c>
    </row>
    <row r="2238" spans="1:5" ht="12.75">
      <c r="A2238">
        <v>3256</v>
      </c>
      <c r="B2238" t="s">
        <v>12571</v>
      </c>
      <c r="C2238" t="s">
        <v>8369</v>
      </c>
      <c r="D2238" t="s">
        <v>8373</v>
      </c>
      <c r="E2238" s="413" t="s">
        <v>12572</v>
      </c>
    </row>
    <row r="2239" spans="1:5" ht="12.75">
      <c r="A2239">
        <v>3261</v>
      </c>
      <c r="B2239" t="s">
        <v>12573</v>
      </c>
      <c r="C2239" t="s">
        <v>8369</v>
      </c>
      <c r="D2239" t="s">
        <v>8373</v>
      </c>
      <c r="E2239" s="413" t="s">
        <v>12574</v>
      </c>
    </row>
    <row r="2240" spans="1:5" ht="12.75">
      <c r="A2240">
        <v>3260</v>
      </c>
      <c r="B2240" t="s">
        <v>12575</v>
      </c>
      <c r="C2240" t="s">
        <v>8369</v>
      </c>
      <c r="D2240" t="s">
        <v>8373</v>
      </c>
      <c r="E2240" s="413" t="s">
        <v>12576</v>
      </c>
    </row>
    <row r="2241" spans="1:5" ht="12.75">
      <c r="A2241">
        <v>3272</v>
      </c>
      <c r="B2241" t="s">
        <v>12577</v>
      </c>
      <c r="C2241" t="s">
        <v>8369</v>
      </c>
      <c r="D2241" t="s">
        <v>8373</v>
      </c>
      <c r="E2241" s="413" t="s">
        <v>12578</v>
      </c>
    </row>
    <row r="2242" spans="1:5" ht="12.75">
      <c r="A2242">
        <v>3265</v>
      </c>
      <c r="B2242" t="s">
        <v>12579</v>
      </c>
      <c r="C2242" t="s">
        <v>8369</v>
      </c>
      <c r="D2242" t="s">
        <v>8373</v>
      </c>
      <c r="E2242" s="413" t="s">
        <v>12580</v>
      </c>
    </row>
    <row r="2243" spans="1:5" ht="12.75">
      <c r="A2243">
        <v>3262</v>
      </c>
      <c r="B2243" t="s">
        <v>12581</v>
      </c>
      <c r="C2243" t="s">
        <v>8369</v>
      </c>
      <c r="D2243" t="s">
        <v>8373</v>
      </c>
      <c r="E2243" s="413" t="s">
        <v>12582</v>
      </c>
    </row>
    <row r="2244" spans="1:5" ht="12.75">
      <c r="A2244">
        <v>3264</v>
      </c>
      <c r="B2244" t="s">
        <v>12583</v>
      </c>
      <c r="C2244" t="s">
        <v>8369</v>
      </c>
      <c r="D2244" t="s">
        <v>8373</v>
      </c>
      <c r="E2244" s="413" t="s">
        <v>12584</v>
      </c>
    </row>
    <row r="2245" spans="1:5" ht="12.75">
      <c r="A2245">
        <v>3267</v>
      </c>
      <c r="B2245" t="s">
        <v>12585</v>
      </c>
      <c r="C2245" t="s">
        <v>8369</v>
      </c>
      <c r="D2245" t="s">
        <v>8373</v>
      </c>
      <c r="E2245" s="413" t="s">
        <v>12586</v>
      </c>
    </row>
    <row r="2246" spans="1:5" ht="12.75">
      <c r="A2246">
        <v>3266</v>
      </c>
      <c r="B2246" t="s">
        <v>12587</v>
      </c>
      <c r="C2246" t="s">
        <v>8369</v>
      </c>
      <c r="D2246" t="s">
        <v>8373</v>
      </c>
      <c r="E2246" s="413" t="s">
        <v>12588</v>
      </c>
    </row>
    <row r="2247" spans="1:5" ht="12.75">
      <c r="A2247">
        <v>3263</v>
      </c>
      <c r="B2247" t="s">
        <v>12589</v>
      </c>
      <c r="C2247" t="s">
        <v>8369</v>
      </c>
      <c r="D2247" t="s">
        <v>8373</v>
      </c>
      <c r="E2247" s="413" t="s">
        <v>12590</v>
      </c>
    </row>
    <row r="2248" spans="1:5" ht="12.75">
      <c r="A2248">
        <v>3268</v>
      </c>
      <c r="B2248" t="s">
        <v>12591</v>
      </c>
      <c r="C2248" t="s">
        <v>8369</v>
      </c>
      <c r="D2248" t="s">
        <v>8373</v>
      </c>
      <c r="E2248" s="413" t="s">
        <v>12592</v>
      </c>
    </row>
    <row r="2249" spans="1:5" ht="12.75">
      <c r="A2249">
        <v>3271</v>
      </c>
      <c r="B2249" t="s">
        <v>12593</v>
      </c>
      <c r="C2249" t="s">
        <v>8369</v>
      </c>
      <c r="D2249" t="s">
        <v>8373</v>
      </c>
      <c r="E2249" s="413" t="s">
        <v>12594</v>
      </c>
    </row>
    <row r="2250" spans="1:5" ht="12.75">
      <c r="A2250">
        <v>3270</v>
      </c>
      <c r="B2250" t="s">
        <v>12595</v>
      </c>
      <c r="C2250" t="s">
        <v>8369</v>
      </c>
      <c r="D2250" t="s">
        <v>8373</v>
      </c>
      <c r="E2250" s="413" t="s">
        <v>12596</v>
      </c>
    </row>
    <row r="2251" spans="1:5" ht="12.75">
      <c r="A2251">
        <v>3275</v>
      </c>
      <c r="B2251" t="s">
        <v>12597</v>
      </c>
      <c r="C2251" t="s">
        <v>8380</v>
      </c>
      <c r="D2251" t="s">
        <v>8373</v>
      </c>
      <c r="E2251" s="413" t="s">
        <v>12598</v>
      </c>
    </row>
    <row r="2252" spans="1:5" ht="12.75">
      <c r="A2252">
        <v>39512</v>
      </c>
      <c r="B2252" t="s">
        <v>12599</v>
      </c>
      <c r="C2252" t="s">
        <v>8380</v>
      </c>
      <c r="D2252" t="s">
        <v>8373</v>
      </c>
      <c r="E2252" s="413" t="s">
        <v>12600</v>
      </c>
    </row>
    <row r="2253" spans="1:5" ht="12.75">
      <c r="A2253">
        <v>39511</v>
      </c>
      <c r="B2253" t="s">
        <v>12601</v>
      </c>
      <c r="C2253" t="s">
        <v>8380</v>
      </c>
      <c r="D2253" t="s">
        <v>8373</v>
      </c>
      <c r="E2253" s="413" t="s">
        <v>12602</v>
      </c>
    </row>
    <row r="2254" spans="1:5" ht="12.75">
      <c r="A2254">
        <v>39513</v>
      </c>
      <c r="B2254" t="s">
        <v>12603</v>
      </c>
      <c r="C2254" t="s">
        <v>8380</v>
      </c>
      <c r="D2254" t="s">
        <v>8373</v>
      </c>
      <c r="E2254" s="413" t="s">
        <v>12604</v>
      </c>
    </row>
    <row r="2255" spans="1:5" ht="12.75">
      <c r="A2255">
        <v>3286</v>
      </c>
      <c r="B2255" t="s">
        <v>12605</v>
      </c>
      <c r="C2255" t="s">
        <v>8380</v>
      </c>
      <c r="D2255" t="s">
        <v>8373</v>
      </c>
      <c r="E2255" s="413" t="s">
        <v>12606</v>
      </c>
    </row>
    <row r="2256" spans="1:5" ht="12.75">
      <c r="A2256">
        <v>3287</v>
      </c>
      <c r="B2256" t="s">
        <v>12607</v>
      </c>
      <c r="C2256" t="s">
        <v>8380</v>
      </c>
      <c r="D2256" t="s">
        <v>8373</v>
      </c>
      <c r="E2256" s="413" t="s">
        <v>12608</v>
      </c>
    </row>
    <row r="2257" spans="1:5" ht="12.75">
      <c r="A2257">
        <v>3283</v>
      </c>
      <c r="B2257" t="s">
        <v>12609</v>
      </c>
      <c r="C2257" t="s">
        <v>8380</v>
      </c>
      <c r="D2257" t="s">
        <v>8373</v>
      </c>
      <c r="E2257" s="413" t="s">
        <v>12610</v>
      </c>
    </row>
    <row r="2258" spans="1:5" ht="12.75">
      <c r="A2258">
        <v>11587</v>
      </c>
      <c r="B2258" t="s">
        <v>12611</v>
      </c>
      <c r="C2258" t="s">
        <v>8380</v>
      </c>
      <c r="D2258" t="s">
        <v>8373</v>
      </c>
      <c r="E2258" s="413" t="s">
        <v>12612</v>
      </c>
    </row>
    <row r="2259" spans="1:5" ht="12.75">
      <c r="A2259">
        <v>36225</v>
      </c>
      <c r="B2259" t="s">
        <v>12613</v>
      </c>
      <c r="C2259" t="s">
        <v>8380</v>
      </c>
      <c r="D2259" t="s">
        <v>8373</v>
      </c>
      <c r="E2259" s="413" t="s">
        <v>12614</v>
      </c>
    </row>
    <row r="2260" spans="1:5" ht="12.75">
      <c r="A2260">
        <v>36230</v>
      </c>
      <c r="B2260" t="s">
        <v>12615</v>
      </c>
      <c r="C2260" t="s">
        <v>8380</v>
      </c>
      <c r="D2260" t="s">
        <v>8370</v>
      </c>
      <c r="E2260" s="413" t="s">
        <v>12616</v>
      </c>
    </row>
    <row r="2261" spans="1:5" ht="12.75">
      <c r="A2261">
        <v>36238</v>
      </c>
      <c r="B2261" t="s">
        <v>12617</v>
      </c>
      <c r="C2261" t="s">
        <v>8380</v>
      </c>
      <c r="D2261" t="s">
        <v>8373</v>
      </c>
      <c r="E2261" s="413" t="s">
        <v>12618</v>
      </c>
    </row>
    <row r="2262" spans="1:5" ht="12.75">
      <c r="A2262">
        <v>39363</v>
      </c>
      <c r="B2262" t="s">
        <v>12619</v>
      </c>
      <c r="C2262" t="s">
        <v>8369</v>
      </c>
      <c r="D2262" t="s">
        <v>8373</v>
      </c>
      <c r="E2262" s="413" t="s">
        <v>12620</v>
      </c>
    </row>
    <row r="2263" spans="1:5" ht="12.75">
      <c r="A2263">
        <v>39361</v>
      </c>
      <c r="B2263" t="s">
        <v>12621</v>
      </c>
      <c r="C2263" t="s">
        <v>8369</v>
      </c>
      <c r="D2263" t="s">
        <v>8373</v>
      </c>
      <c r="E2263" s="413" t="s">
        <v>12622</v>
      </c>
    </row>
    <row r="2264" spans="1:5" ht="12.75">
      <c r="A2264">
        <v>39362</v>
      </c>
      <c r="B2264" t="s">
        <v>12623</v>
      </c>
      <c r="C2264" t="s">
        <v>8369</v>
      </c>
      <c r="D2264" t="s">
        <v>8373</v>
      </c>
      <c r="E2264" s="413" t="s">
        <v>12624</v>
      </c>
    </row>
    <row r="2265" spans="1:5" ht="12.75">
      <c r="A2265">
        <v>39364</v>
      </c>
      <c r="B2265" t="s">
        <v>12625</v>
      </c>
      <c r="C2265" t="s">
        <v>8369</v>
      </c>
      <c r="D2265" t="s">
        <v>8373</v>
      </c>
      <c r="E2265" s="413" t="s">
        <v>12626</v>
      </c>
    </row>
    <row r="2266" spans="1:5" ht="12.75">
      <c r="A2266">
        <v>14576</v>
      </c>
      <c r="B2266" t="s">
        <v>12627</v>
      </c>
      <c r="C2266" t="s">
        <v>8369</v>
      </c>
      <c r="D2266" t="s">
        <v>8373</v>
      </c>
      <c r="E2266" s="413" t="s">
        <v>12628</v>
      </c>
    </row>
    <row r="2267" spans="1:5" ht="12.75">
      <c r="A2267">
        <v>13877</v>
      </c>
      <c r="B2267" t="s">
        <v>12629</v>
      </c>
      <c r="C2267" t="s">
        <v>8369</v>
      </c>
      <c r="D2267" t="s">
        <v>8373</v>
      </c>
      <c r="E2267" s="413" t="s">
        <v>12630</v>
      </c>
    </row>
    <row r="2268" spans="1:5" ht="12.75">
      <c r="A2268">
        <v>7307</v>
      </c>
      <c r="B2268" t="s">
        <v>12631</v>
      </c>
      <c r="C2268" t="s">
        <v>8491</v>
      </c>
      <c r="D2268" t="s">
        <v>8373</v>
      </c>
      <c r="E2268" s="413" t="s">
        <v>12632</v>
      </c>
    </row>
    <row r="2269" spans="1:5" ht="12.75">
      <c r="A2269">
        <v>38122</v>
      </c>
      <c r="B2269" t="s">
        <v>12633</v>
      </c>
      <c r="C2269" t="s">
        <v>8491</v>
      </c>
      <c r="D2269" t="s">
        <v>8373</v>
      </c>
      <c r="E2269" s="413" t="s">
        <v>12634</v>
      </c>
    </row>
    <row r="2270" spans="1:5" ht="12.75">
      <c r="A2270">
        <v>43653</v>
      </c>
      <c r="B2270" t="s">
        <v>12635</v>
      </c>
      <c r="C2270" t="s">
        <v>8491</v>
      </c>
      <c r="D2270" t="s">
        <v>8373</v>
      </c>
      <c r="E2270" s="413" t="s">
        <v>12636</v>
      </c>
    </row>
    <row r="2271" spans="1:5" ht="12.75">
      <c r="A2271">
        <v>38633</v>
      </c>
      <c r="B2271" t="s">
        <v>12637</v>
      </c>
      <c r="C2271" t="s">
        <v>8369</v>
      </c>
      <c r="D2271" t="s">
        <v>8373</v>
      </c>
      <c r="E2271" s="413" t="s">
        <v>12638</v>
      </c>
    </row>
    <row r="2272" spans="1:5" ht="12.75">
      <c r="A2272">
        <v>12344</v>
      </c>
      <c r="B2272" t="s">
        <v>12639</v>
      </c>
      <c r="C2272" t="s">
        <v>8369</v>
      </c>
      <c r="D2272" t="s">
        <v>8373</v>
      </c>
      <c r="E2272" s="413" t="s">
        <v>12640</v>
      </c>
    </row>
    <row r="2273" spans="1:5" ht="12.75">
      <c r="A2273">
        <v>12343</v>
      </c>
      <c r="B2273" t="s">
        <v>12641</v>
      </c>
      <c r="C2273" t="s">
        <v>8369</v>
      </c>
      <c r="D2273" t="s">
        <v>8373</v>
      </c>
      <c r="E2273" s="413" t="s">
        <v>12642</v>
      </c>
    </row>
    <row r="2274" spans="1:5" ht="12.75">
      <c r="A2274">
        <v>3295</v>
      </c>
      <c r="B2274" t="s">
        <v>12643</v>
      </c>
      <c r="C2274" t="s">
        <v>8369</v>
      </c>
      <c r="D2274" t="s">
        <v>8373</v>
      </c>
      <c r="E2274" s="413" t="s">
        <v>12644</v>
      </c>
    </row>
    <row r="2275" spans="1:5" ht="12.75">
      <c r="A2275">
        <v>3302</v>
      </c>
      <c r="B2275" t="s">
        <v>12645</v>
      </c>
      <c r="C2275" t="s">
        <v>8369</v>
      </c>
      <c r="D2275" t="s">
        <v>8373</v>
      </c>
      <c r="E2275" s="413" t="s">
        <v>12646</v>
      </c>
    </row>
    <row r="2276" spans="1:5" ht="12.75">
      <c r="A2276">
        <v>3297</v>
      </c>
      <c r="B2276" t="s">
        <v>12647</v>
      </c>
      <c r="C2276" t="s">
        <v>8369</v>
      </c>
      <c r="D2276" t="s">
        <v>8373</v>
      </c>
      <c r="E2276" s="413" t="s">
        <v>12648</v>
      </c>
    </row>
    <row r="2277" spans="1:5" ht="12.75">
      <c r="A2277">
        <v>3294</v>
      </c>
      <c r="B2277" t="s">
        <v>12649</v>
      </c>
      <c r="C2277" t="s">
        <v>8369</v>
      </c>
      <c r="D2277" t="s">
        <v>8373</v>
      </c>
      <c r="E2277" s="413" t="s">
        <v>12650</v>
      </c>
    </row>
    <row r="2278" spans="1:5" ht="12.75">
      <c r="A2278">
        <v>3292</v>
      </c>
      <c r="B2278" t="s">
        <v>12651</v>
      </c>
      <c r="C2278" t="s">
        <v>8369</v>
      </c>
      <c r="D2278" t="s">
        <v>8370</v>
      </c>
      <c r="E2278" s="413" t="s">
        <v>12652</v>
      </c>
    </row>
    <row r="2279" spans="1:5" ht="12.75">
      <c r="A2279">
        <v>3298</v>
      </c>
      <c r="B2279" t="s">
        <v>12653</v>
      </c>
      <c r="C2279" t="s">
        <v>8369</v>
      </c>
      <c r="D2279" t="s">
        <v>8373</v>
      </c>
      <c r="E2279" s="413" t="s">
        <v>9814</v>
      </c>
    </row>
    <row r="2280" spans="1:5" ht="12.75">
      <c r="A2280">
        <v>11596</v>
      </c>
      <c r="B2280" t="s">
        <v>12654</v>
      </c>
      <c r="C2280" t="s">
        <v>8369</v>
      </c>
      <c r="D2280" t="s">
        <v>8373</v>
      </c>
      <c r="E2280" s="413" t="s">
        <v>12655</v>
      </c>
    </row>
    <row r="2281" spans="1:5" ht="12.75">
      <c r="A2281">
        <v>34802</v>
      </c>
      <c r="B2281" t="s">
        <v>12656</v>
      </c>
      <c r="C2281" t="s">
        <v>8369</v>
      </c>
      <c r="D2281" t="s">
        <v>8373</v>
      </c>
      <c r="E2281" s="413" t="s">
        <v>12657</v>
      </c>
    </row>
    <row r="2282" spans="1:5" ht="12.75">
      <c r="A2282">
        <v>11588</v>
      </c>
      <c r="B2282" t="s">
        <v>12658</v>
      </c>
      <c r="C2282" t="s">
        <v>8369</v>
      </c>
      <c r="D2282" t="s">
        <v>8373</v>
      </c>
      <c r="E2282" s="413" t="s">
        <v>12659</v>
      </c>
    </row>
    <row r="2283" spans="1:5" ht="12.75">
      <c r="A2283">
        <v>34383</v>
      </c>
      <c r="B2283" t="s">
        <v>12660</v>
      </c>
      <c r="C2283" t="s">
        <v>8369</v>
      </c>
      <c r="D2283" t="s">
        <v>8373</v>
      </c>
      <c r="E2283" s="413" t="s">
        <v>12661</v>
      </c>
    </row>
    <row r="2284" spans="1:5" ht="12.75">
      <c r="A2284">
        <v>40451</v>
      </c>
      <c r="B2284" t="s">
        <v>12662</v>
      </c>
      <c r="C2284" t="s">
        <v>8380</v>
      </c>
      <c r="D2284" t="s">
        <v>8373</v>
      </c>
      <c r="E2284" s="413" t="s">
        <v>12663</v>
      </c>
    </row>
    <row r="2285" spans="1:5" ht="12.75">
      <c r="A2285">
        <v>40453</v>
      </c>
      <c r="B2285" t="s">
        <v>12664</v>
      </c>
      <c r="C2285" t="s">
        <v>8380</v>
      </c>
      <c r="D2285" t="s">
        <v>8373</v>
      </c>
      <c r="E2285" s="413" t="s">
        <v>12665</v>
      </c>
    </row>
    <row r="2286" spans="1:5" ht="12.75">
      <c r="A2286">
        <v>40452</v>
      </c>
      <c r="B2286" t="s">
        <v>12666</v>
      </c>
      <c r="C2286" t="s">
        <v>8380</v>
      </c>
      <c r="D2286" t="s">
        <v>8373</v>
      </c>
      <c r="E2286" s="413" t="s">
        <v>12667</v>
      </c>
    </row>
    <row r="2287" spans="1:5" ht="12.75">
      <c r="A2287">
        <v>11594</v>
      </c>
      <c r="B2287" t="s">
        <v>12668</v>
      </c>
      <c r="C2287" t="s">
        <v>8369</v>
      </c>
      <c r="D2287" t="s">
        <v>8373</v>
      </c>
      <c r="E2287" s="413" t="s">
        <v>12669</v>
      </c>
    </row>
    <row r="2288" spans="1:5" ht="12.75">
      <c r="A2288">
        <v>3311</v>
      </c>
      <c r="B2288" t="s">
        <v>12670</v>
      </c>
      <c r="C2288" t="s">
        <v>8708</v>
      </c>
      <c r="D2288" t="s">
        <v>8373</v>
      </c>
      <c r="E2288" s="413" t="s">
        <v>12669</v>
      </c>
    </row>
    <row r="2289" spans="1:5" ht="12.75">
      <c r="A2289">
        <v>11599</v>
      </c>
      <c r="B2289" t="s">
        <v>12671</v>
      </c>
      <c r="C2289" t="s">
        <v>8369</v>
      </c>
      <c r="D2289" t="s">
        <v>8373</v>
      </c>
      <c r="E2289" s="413" t="s">
        <v>12672</v>
      </c>
    </row>
    <row r="2290" spans="1:5" ht="12.75">
      <c r="A2290">
        <v>11593</v>
      </c>
      <c r="B2290" t="s">
        <v>12673</v>
      </c>
      <c r="C2290" t="s">
        <v>8369</v>
      </c>
      <c r="D2290" t="s">
        <v>8373</v>
      </c>
      <c r="E2290" s="413" t="s">
        <v>12674</v>
      </c>
    </row>
    <row r="2291" spans="1:5" ht="12.75">
      <c r="A2291">
        <v>3314</v>
      </c>
      <c r="B2291" t="s">
        <v>12675</v>
      </c>
      <c r="C2291" t="s">
        <v>8708</v>
      </c>
      <c r="D2291" t="s">
        <v>8373</v>
      </c>
      <c r="E2291" s="413" t="s">
        <v>12676</v>
      </c>
    </row>
    <row r="2292" spans="1:5" ht="12.75">
      <c r="A2292">
        <v>11597</v>
      </c>
      <c r="B2292" t="s">
        <v>12677</v>
      </c>
      <c r="C2292" t="s">
        <v>8369</v>
      </c>
      <c r="D2292" t="s">
        <v>8373</v>
      </c>
      <c r="E2292" s="413" t="s">
        <v>12678</v>
      </c>
    </row>
    <row r="2293" spans="1:5" ht="12.75">
      <c r="A2293">
        <v>3309</v>
      </c>
      <c r="B2293" t="s">
        <v>12679</v>
      </c>
      <c r="C2293" t="s">
        <v>8708</v>
      </c>
      <c r="D2293" t="s">
        <v>8373</v>
      </c>
      <c r="E2293" s="413" t="s">
        <v>12655</v>
      </c>
    </row>
    <row r="2294" spans="1:5" ht="12.75">
      <c r="A2294">
        <v>34612</v>
      </c>
      <c r="B2294" t="s">
        <v>12680</v>
      </c>
      <c r="C2294" t="s">
        <v>8369</v>
      </c>
      <c r="D2294" t="s">
        <v>8373</v>
      </c>
      <c r="E2294" s="413" t="s">
        <v>12681</v>
      </c>
    </row>
    <row r="2295" spans="1:5" ht="12.75">
      <c r="A2295">
        <v>34635</v>
      </c>
      <c r="B2295" t="s">
        <v>12682</v>
      </c>
      <c r="C2295" t="s">
        <v>8369</v>
      </c>
      <c r="D2295" t="s">
        <v>8373</v>
      </c>
      <c r="E2295" s="413" t="s">
        <v>12683</v>
      </c>
    </row>
    <row r="2296" spans="1:5" ht="12.75">
      <c r="A2296">
        <v>34633</v>
      </c>
      <c r="B2296" t="s">
        <v>12684</v>
      </c>
      <c r="C2296" t="s">
        <v>8369</v>
      </c>
      <c r="D2296" t="s">
        <v>8373</v>
      </c>
      <c r="E2296" s="413" t="s">
        <v>12685</v>
      </c>
    </row>
    <row r="2297" spans="1:5" ht="12.75">
      <c r="A2297">
        <v>40440</v>
      </c>
      <c r="B2297" t="s">
        <v>12686</v>
      </c>
      <c r="C2297" t="s">
        <v>8708</v>
      </c>
      <c r="D2297" t="s">
        <v>8373</v>
      </c>
      <c r="E2297" s="413" t="s">
        <v>12687</v>
      </c>
    </row>
    <row r="2298" spans="1:5" ht="12.75">
      <c r="A2298">
        <v>40441</v>
      </c>
      <c r="B2298" t="s">
        <v>12688</v>
      </c>
      <c r="C2298" t="s">
        <v>8708</v>
      </c>
      <c r="D2298" t="s">
        <v>8373</v>
      </c>
      <c r="E2298" s="413" t="s">
        <v>12689</v>
      </c>
    </row>
    <row r="2299" spans="1:5" ht="12.75">
      <c r="A2299">
        <v>40449</v>
      </c>
      <c r="B2299" t="s">
        <v>12690</v>
      </c>
      <c r="C2299" t="s">
        <v>8708</v>
      </c>
      <c r="D2299" t="s">
        <v>8373</v>
      </c>
      <c r="E2299" s="413" t="s">
        <v>12691</v>
      </c>
    </row>
    <row r="2300" spans="1:5" ht="12.75">
      <c r="A2300">
        <v>34800</v>
      </c>
      <c r="B2300" t="s">
        <v>12692</v>
      </c>
      <c r="C2300" t="s">
        <v>8708</v>
      </c>
      <c r="D2300" t="s">
        <v>8373</v>
      </c>
      <c r="E2300" s="413" t="s">
        <v>12693</v>
      </c>
    </row>
    <row r="2301" spans="1:5" ht="12.75">
      <c r="A2301">
        <v>11592</v>
      </c>
      <c r="B2301" t="s">
        <v>12694</v>
      </c>
      <c r="C2301" t="s">
        <v>8369</v>
      </c>
      <c r="D2301" t="s">
        <v>8373</v>
      </c>
      <c r="E2301" s="413" t="s">
        <v>12676</v>
      </c>
    </row>
    <row r="2302" spans="1:5" ht="12.75">
      <c r="A2302">
        <v>40438</v>
      </c>
      <c r="B2302" t="s">
        <v>12695</v>
      </c>
      <c r="C2302" t="s">
        <v>8708</v>
      </c>
      <c r="D2302" t="s">
        <v>8373</v>
      </c>
      <c r="E2302" s="413" t="s">
        <v>12696</v>
      </c>
    </row>
    <row r="2303" spans="1:5" ht="12.75">
      <c r="A2303">
        <v>40436</v>
      </c>
      <c r="B2303" t="s">
        <v>12697</v>
      </c>
      <c r="C2303" t="s">
        <v>8708</v>
      </c>
      <c r="D2303" t="s">
        <v>8373</v>
      </c>
      <c r="E2303" s="413" t="s">
        <v>12698</v>
      </c>
    </row>
    <row r="2304" spans="1:5" ht="12.75">
      <c r="A2304">
        <v>4315</v>
      </c>
      <c r="B2304" t="s">
        <v>12699</v>
      </c>
      <c r="C2304" t="s">
        <v>8369</v>
      </c>
      <c r="D2304" t="s">
        <v>8373</v>
      </c>
      <c r="E2304" s="413" t="s">
        <v>11710</v>
      </c>
    </row>
    <row r="2305" spans="1:5" ht="12.75">
      <c r="A2305">
        <v>402</v>
      </c>
      <c r="B2305" t="s">
        <v>12700</v>
      </c>
      <c r="C2305" t="s">
        <v>8369</v>
      </c>
      <c r="D2305" t="s">
        <v>8373</v>
      </c>
      <c r="E2305" s="413" t="s">
        <v>12701</v>
      </c>
    </row>
    <row r="2306" spans="1:5" ht="12.75">
      <c r="A2306">
        <v>4226</v>
      </c>
      <c r="B2306" t="s">
        <v>12702</v>
      </c>
      <c r="C2306" t="s">
        <v>8488</v>
      </c>
      <c r="D2306" t="s">
        <v>8370</v>
      </c>
      <c r="E2306" s="413" t="s">
        <v>12703</v>
      </c>
    </row>
    <row r="2307" spans="1:5" ht="12.75">
      <c r="A2307">
        <v>4222</v>
      </c>
      <c r="B2307" t="s">
        <v>12704</v>
      </c>
      <c r="C2307" t="s">
        <v>8491</v>
      </c>
      <c r="D2307" t="s">
        <v>8370</v>
      </c>
      <c r="E2307" s="413" t="s">
        <v>12705</v>
      </c>
    </row>
    <row r="2308" spans="1:5" ht="12.75">
      <c r="A2308">
        <v>34804</v>
      </c>
      <c r="B2308" t="s">
        <v>12706</v>
      </c>
      <c r="C2308" t="s">
        <v>8380</v>
      </c>
      <c r="D2308" t="s">
        <v>8373</v>
      </c>
      <c r="E2308" s="413" t="s">
        <v>12707</v>
      </c>
    </row>
    <row r="2309" spans="1:5" ht="12.75">
      <c r="A2309">
        <v>4013</v>
      </c>
      <c r="B2309" t="s">
        <v>12708</v>
      </c>
      <c r="C2309" t="s">
        <v>8380</v>
      </c>
      <c r="D2309" t="s">
        <v>8373</v>
      </c>
      <c r="E2309" s="413" t="s">
        <v>12709</v>
      </c>
    </row>
    <row r="2310" spans="1:5" ht="12.75">
      <c r="A2310">
        <v>4011</v>
      </c>
      <c r="B2310" t="s">
        <v>12710</v>
      </c>
      <c r="C2310" t="s">
        <v>8380</v>
      </c>
      <c r="D2310" t="s">
        <v>8373</v>
      </c>
      <c r="E2310" s="413" t="s">
        <v>12711</v>
      </c>
    </row>
    <row r="2311" spans="1:5" ht="12.75">
      <c r="A2311">
        <v>4021</v>
      </c>
      <c r="B2311" t="s">
        <v>12712</v>
      </c>
      <c r="C2311" t="s">
        <v>8380</v>
      </c>
      <c r="D2311" t="s">
        <v>8373</v>
      </c>
      <c r="E2311" s="413" t="s">
        <v>12713</v>
      </c>
    </row>
    <row r="2312" spans="1:5" ht="12.75">
      <c r="A2312">
        <v>4019</v>
      </c>
      <c r="B2312" t="s">
        <v>12714</v>
      </c>
      <c r="C2312" t="s">
        <v>8380</v>
      </c>
      <c r="D2312" t="s">
        <v>8373</v>
      </c>
      <c r="E2312" s="413" t="s">
        <v>8566</v>
      </c>
    </row>
    <row r="2313" spans="1:5" ht="12.75">
      <c r="A2313">
        <v>4012</v>
      </c>
      <c r="B2313" t="s">
        <v>12715</v>
      </c>
      <c r="C2313" t="s">
        <v>8380</v>
      </c>
      <c r="D2313" t="s">
        <v>8373</v>
      </c>
      <c r="E2313" s="413" t="s">
        <v>12716</v>
      </c>
    </row>
    <row r="2314" spans="1:5" ht="12.75">
      <c r="A2314">
        <v>4020</v>
      </c>
      <c r="B2314" t="s">
        <v>12717</v>
      </c>
      <c r="C2314" t="s">
        <v>8380</v>
      </c>
      <c r="D2314" t="s">
        <v>8373</v>
      </c>
      <c r="E2314" s="413" t="s">
        <v>12718</v>
      </c>
    </row>
    <row r="2315" spans="1:5" ht="12.75">
      <c r="A2315">
        <v>4018</v>
      </c>
      <c r="B2315" t="s">
        <v>12719</v>
      </c>
      <c r="C2315" t="s">
        <v>8380</v>
      </c>
      <c r="D2315" t="s">
        <v>8373</v>
      </c>
      <c r="E2315" s="413" t="s">
        <v>12367</v>
      </c>
    </row>
    <row r="2316" spans="1:5" ht="12.75">
      <c r="A2316">
        <v>36498</v>
      </c>
      <c r="B2316" t="s">
        <v>12720</v>
      </c>
      <c r="C2316" t="s">
        <v>8369</v>
      </c>
      <c r="D2316" t="s">
        <v>8373</v>
      </c>
      <c r="E2316" s="413" t="s">
        <v>12721</v>
      </c>
    </row>
    <row r="2317" spans="1:5" ht="12.75">
      <c r="A2317">
        <v>12872</v>
      </c>
      <c r="B2317" t="s">
        <v>12722</v>
      </c>
      <c r="C2317" t="s">
        <v>8711</v>
      </c>
      <c r="D2317" t="s">
        <v>8373</v>
      </c>
      <c r="E2317" s="413" t="s">
        <v>9094</v>
      </c>
    </row>
    <row r="2318" spans="1:5" ht="12.75">
      <c r="A2318">
        <v>41075</v>
      </c>
      <c r="B2318" t="s">
        <v>12723</v>
      </c>
      <c r="C2318" t="s">
        <v>8714</v>
      </c>
      <c r="D2318" t="s">
        <v>8373</v>
      </c>
      <c r="E2318" s="413" t="s">
        <v>9096</v>
      </c>
    </row>
    <row r="2319" spans="1:5" ht="12.75">
      <c r="A2319">
        <v>44324</v>
      </c>
      <c r="B2319" t="s">
        <v>12724</v>
      </c>
      <c r="C2319" t="s">
        <v>8488</v>
      </c>
      <c r="D2319" t="s">
        <v>8373</v>
      </c>
      <c r="E2319" s="413" t="s">
        <v>12725</v>
      </c>
    </row>
    <row r="2320" spans="1:5" ht="12.75">
      <c r="A2320">
        <v>3315</v>
      </c>
      <c r="B2320" t="s">
        <v>12726</v>
      </c>
      <c r="C2320" t="s">
        <v>8488</v>
      </c>
      <c r="D2320" t="s">
        <v>8373</v>
      </c>
      <c r="E2320" s="413" t="s">
        <v>9055</v>
      </c>
    </row>
    <row r="2321" spans="1:5" ht="12.75">
      <c r="A2321">
        <v>36870</v>
      </c>
      <c r="B2321" t="s">
        <v>12727</v>
      </c>
      <c r="C2321" t="s">
        <v>8488</v>
      </c>
      <c r="D2321" t="s">
        <v>8373</v>
      </c>
      <c r="E2321" s="413" t="s">
        <v>12728</v>
      </c>
    </row>
    <row r="2322" spans="1:5" ht="12.75">
      <c r="A2322">
        <v>5092</v>
      </c>
      <c r="B2322" t="s">
        <v>12729</v>
      </c>
      <c r="C2322" t="s">
        <v>9245</v>
      </c>
      <c r="D2322" t="s">
        <v>8373</v>
      </c>
      <c r="E2322" s="413" t="s">
        <v>12730</v>
      </c>
    </row>
    <row r="2323" spans="1:5" ht="12.75">
      <c r="A2323">
        <v>11462</v>
      </c>
      <c r="B2323" t="s">
        <v>12731</v>
      </c>
      <c r="C2323" t="s">
        <v>9245</v>
      </c>
      <c r="D2323" t="s">
        <v>8373</v>
      </c>
      <c r="E2323" s="413" t="s">
        <v>12718</v>
      </c>
    </row>
    <row r="2324" spans="1:5" ht="12.75">
      <c r="A2324">
        <v>36529</v>
      </c>
      <c r="B2324" t="s">
        <v>12732</v>
      </c>
      <c r="C2324" t="s">
        <v>8369</v>
      </c>
      <c r="D2324" t="s">
        <v>8373</v>
      </c>
      <c r="E2324" s="413" t="s">
        <v>12733</v>
      </c>
    </row>
    <row r="2325" spans="1:5" ht="12.75">
      <c r="A2325">
        <v>3318</v>
      </c>
      <c r="B2325" t="s">
        <v>12734</v>
      </c>
      <c r="C2325" t="s">
        <v>8369</v>
      </c>
      <c r="D2325" t="s">
        <v>8370</v>
      </c>
      <c r="E2325" s="413" t="s">
        <v>12735</v>
      </c>
    </row>
    <row r="2326" spans="1:5" ht="12.75">
      <c r="A2326">
        <v>3324</v>
      </c>
      <c r="B2326" t="s">
        <v>12736</v>
      </c>
      <c r="C2326" t="s">
        <v>8380</v>
      </c>
      <c r="D2326" t="s">
        <v>8373</v>
      </c>
      <c r="E2326" s="413" t="s">
        <v>8514</v>
      </c>
    </row>
    <row r="2327" spans="1:5" ht="12.75">
      <c r="A2327">
        <v>3322</v>
      </c>
      <c r="B2327" t="s">
        <v>12737</v>
      </c>
      <c r="C2327" t="s">
        <v>8380</v>
      </c>
      <c r="D2327" t="s">
        <v>8370</v>
      </c>
      <c r="E2327" s="413" t="s">
        <v>12738</v>
      </c>
    </row>
    <row r="2328" spans="1:5" ht="12.75">
      <c r="A2328">
        <v>5076</v>
      </c>
      <c r="B2328" t="s">
        <v>12739</v>
      </c>
      <c r="C2328" t="s">
        <v>8488</v>
      </c>
      <c r="D2328" t="s">
        <v>8373</v>
      </c>
      <c r="E2328" s="413" t="s">
        <v>12740</v>
      </c>
    </row>
    <row r="2329" spans="1:5" ht="12.75">
      <c r="A2329">
        <v>5077</v>
      </c>
      <c r="B2329" t="s">
        <v>12741</v>
      </c>
      <c r="C2329" t="s">
        <v>8488</v>
      </c>
      <c r="D2329" t="s">
        <v>8373</v>
      </c>
      <c r="E2329" s="413" t="s">
        <v>12742</v>
      </c>
    </row>
    <row r="2330" spans="1:5" ht="12.75">
      <c r="A2330">
        <v>11837</v>
      </c>
      <c r="B2330" t="s">
        <v>12743</v>
      </c>
      <c r="C2330" t="s">
        <v>8369</v>
      </c>
      <c r="D2330" t="s">
        <v>8373</v>
      </c>
      <c r="E2330" s="413" t="s">
        <v>11330</v>
      </c>
    </row>
    <row r="2331" spans="1:5" ht="12.75">
      <c r="A2331">
        <v>38055</v>
      </c>
      <c r="B2331" t="s">
        <v>12744</v>
      </c>
      <c r="C2331" t="s">
        <v>8369</v>
      </c>
      <c r="D2331" t="s">
        <v>8373</v>
      </c>
      <c r="E2331" s="413" t="s">
        <v>12745</v>
      </c>
    </row>
    <row r="2332" spans="1:5" ht="12.75">
      <c r="A2332">
        <v>415</v>
      </c>
      <c r="B2332" t="s">
        <v>12746</v>
      </c>
      <c r="C2332" t="s">
        <v>8369</v>
      </c>
      <c r="D2332" t="s">
        <v>8373</v>
      </c>
      <c r="E2332" s="413" t="s">
        <v>12747</v>
      </c>
    </row>
    <row r="2333" spans="1:5" ht="12.75">
      <c r="A2333">
        <v>416</v>
      </c>
      <c r="B2333" t="s">
        <v>12748</v>
      </c>
      <c r="C2333" t="s">
        <v>8369</v>
      </c>
      <c r="D2333" t="s">
        <v>8373</v>
      </c>
      <c r="E2333" s="413" t="s">
        <v>11108</v>
      </c>
    </row>
    <row r="2334" spans="1:5" ht="12.75">
      <c r="A2334">
        <v>425</v>
      </c>
      <c r="B2334" t="s">
        <v>12749</v>
      </c>
      <c r="C2334" t="s">
        <v>8369</v>
      </c>
      <c r="D2334" t="s">
        <v>8373</v>
      </c>
      <c r="E2334" s="413" t="s">
        <v>12750</v>
      </c>
    </row>
    <row r="2335" spans="1:5" ht="12.75">
      <c r="A2335">
        <v>426</v>
      </c>
      <c r="B2335" t="s">
        <v>12751</v>
      </c>
      <c r="C2335" t="s">
        <v>8369</v>
      </c>
      <c r="D2335" t="s">
        <v>8373</v>
      </c>
      <c r="E2335" s="413" t="s">
        <v>10781</v>
      </c>
    </row>
    <row r="2336" spans="1:5" ht="12.75">
      <c r="A2336">
        <v>38056</v>
      </c>
      <c r="B2336" t="s">
        <v>12752</v>
      </c>
      <c r="C2336" t="s">
        <v>8369</v>
      </c>
      <c r="D2336" t="s">
        <v>8373</v>
      </c>
      <c r="E2336" s="413" t="s">
        <v>12753</v>
      </c>
    </row>
    <row r="2337" spans="1:5" ht="12.75">
      <c r="A2337">
        <v>1564</v>
      </c>
      <c r="B2337" t="s">
        <v>12754</v>
      </c>
      <c r="C2337" t="s">
        <v>8369</v>
      </c>
      <c r="D2337" t="s">
        <v>8373</v>
      </c>
      <c r="E2337" s="413" t="s">
        <v>12755</v>
      </c>
    </row>
    <row r="2338" spans="1:5" ht="12.75">
      <c r="A2338">
        <v>11032</v>
      </c>
      <c r="B2338" t="s">
        <v>12756</v>
      </c>
      <c r="C2338" t="s">
        <v>8369</v>
      </c>
      <c r="D2338" t="s">
        <v>8373</v>
      </c>
      <c r="E2338" s="413" t="s">
        <v>10994</v>
      </c>
    </row>
    <row r="2339" spans="1:5" ht="12.75">
      <c r="A2339">
        <v>36786</v>
      </c>
      <c r="B2339" t="s">
        <v>12757</v>
      </c>
      <c r="C2339" t="s">
        <v>12758</v>
      </c>
      <c r="D2339" t="s">
        <v>8373</v>
      </c>
      <c r="E2339" s="413" t="s">
        <v>12759</v>
      </c>
    </row>
    <row r="2340" spans="1:5" ht="12.75">
      <c r="A2340">
        <v>36785</v>
      </c>
      <c r="B2340" t="s">
        <v>12760</v>
      </c>
      <c r="C2340" t="s">
        <v>12758</v>
      </c>
      <c r="D2340" t="s">
        <v>8373</v>
      </c>
      <c r="E2340" s="413" t="s">
        <v>12761</v>
      </c>
    </row>
    <row r="2341" spans="1:5" ht="12.75">
      <c r="A2341">
        <v>36782</v>
      </c>
      <c r="B2341" t="s">
        <v>12762</v>
      </c>
      <c r="C2341" t="s">
        <v>12758</v>
      </c>
      <c r="D2341" t="s">
        <v>8373</v>
      </c>
      <c r="E2341" s="413" t="s">
        <v>12763</v>
      </c>
    </row>
    <row r="2342" spans="1:5" ht="12.75">
      <c r="A2342">
        <v>44481</v>
      </c>
      <c r="B2342" t="s">
        <v>12764</v>
      </c>
      <c r="C2342" t="s">
        <v>12758</v>
      </c>
      <c r="D2342" t="s">
        <v>8370</v>
      </c>
      <c r="E2342" s="413" t="s">
        <v>12765</v>
      </c>
    </row>
    <row r="2343" spans="1:5" ht="12.75">
      <c r="A2343">
        <v>4824</v>
      </c>
      <c r="B2343" t="s">
        <v>12766</v>
      </c>
      <c r="C2343" t="s">
        <v>8488</v>
      </c>
      <c r="D2343" t="s">
        <v>8373</v>
      </c>
      <c r="E2343" s="413" t="s">
        <v>9624</v>
      </c>
    </row>
    <row r="2344" spans="1:5" ht="12.75">
      <c r="A2344">
        <v>11795</v>
      </c>
      <c r="B2344" t="s">
        <v>12767</v>
      </c>
      <c r="C2344" t="s">
        <v>8380</v>
      </c>
      <c r="D2344" t="s">
        <v>8373</v>
      </c>
      <c r="E2344" s="413" t="s">
        <v>12768</v>
      </c>
    </row>
    <row r="2345" spans="1:5" ht="12.75">
      <c r="A2345">
        <v>134</v>
      </c>
      <c r="B2345" t="s">
        <v>12769</v>
      </c>
      <c r="C2345" t="s">
        <v>8488</v>
      </c>
      <c r="D2345" t="s">
        <v>8373</v>
      </c>
      <c r="E2345" s="413" t="s">
        <v>8440</v>
      </c>
    </row>
    <row r="2346" spans="1:5" ht="12.75">
      <c r="A2346">
        <v>4229</v>
      </c>
      <c r="B2346" t="s">
        <v>12770</v>
      </c>
      <c r="C2346" t="s">
        <v>8488</v>
      </c>
      <c r="D2346" t="s">
        <v>8373</v>
      </c>
      <c r="E2346" s="413" t="s">
        <v>12771</v>
      </c>
    </row>
    <row r="2347" spans="1:5" ht="12.75">
      <c r="A2347">
        <v>11731</v>
      </c>
      <c r="B2347" t="s">
        <v>12772</v>
      </c>
      <c r="C2347" t="s">
        <v>8369</v>
      </c>
      <c r="D2347" t="s">
        <v>8373</v>
      </c>
      <c r="E2347" s="413" t="s">
        <v>12773</v>
      </c>
    </row>
    <row r="2348" spans="1:5" ht="12.75">
      <c r="A2348">
        <v>11732</v>
      </c>
      <c r="B2348" t="s">
        <v>12774</v>
      </c>
      <c r="C2348" t="s">
        <v>8369</v>
      </c>
      <c r="D2348" t="s">
        <v>8373</v>
      </c>
      <c r="E2348" s="413" t="s">
        <v>12775</v>
      </c>
    </row>
    <row r="2349" spans="1:5" ht="12.75">
      <c r="A2349">
        <v>11244</v>
      </c>
      <c r="B2349" t="s">
        <v>12776</v>
      </c>
      <c r="C2349" t="s">
        <v>8369</v>
      </c>
      <c r="D2349" t="s">
        <v>8373</v>
      </c>
      <c r="E2349" s="413" t="s">
        <v>12777</v>
      </c>
    </row>
    <row r="2350" spans="1:5" ht="12.75">
      <c r="A2350">
        <v>11245</v>
      </c>
      <c r="B2350" t="s">
        <v>12778</v>
      </c>
      <c r="C2350" t="s">
        <v>8369</v>
      </c>
      <c r="D2350" t="s">
        <v>8373</v>
      </c>
      <c r="E2350" s="413" t="s">
        <v>12779</v>
      </c>
    </row>
    <row r="2351" spans="1:5" ht="12.75">
      <c r="A2351">
        <v>11235</v>
      </c>
      <c r="B2351" t="s">
        <v>12780</v>
      </c>
      <c r="C2351" t="s">
        <v>8369</v>
      </c>
      <c r="D2351" t="s">
        <v>8373</v>
      </c>
      <c r="E2351" s="413" t="s">
        <v>12781</v>
      </c>
    </row>
    <row r="2352" spans="1:5" ht="12.75">
      <c r="A2352">
        <v>11236</v>
      </c>
      <c r="B2352" t="s">
        <v>12782</v>
      </c>
      <c r="C2352" t="s">
        <v>8369</v>
      </c>
      <c r="D2352" t="s">
        <v>8373</v>
      </c>
      <c r="E2352" s="413" t="s">
        <v>12783</v>
      </c>
    </row>
    <row r="2353" spans="1:5" ht="12.75">
      <c r="A2353">
        <v>36494</v>
      </c>
      <c r="B2353" t="s">
        <v>12784</v>
      </c>
      <c r="C2353" t="s">
        <v>8369</v>
      </c>
      <c r="D2353" t="s">
        <v>8373</v>
      </c>
      <c r="E2353" s="413" t="s">
        <v>12785</v>
      </c>
    </row>
    <row r="2354" spans="1:5" ht="12.75">
      <c r="A2354">
        <v>36493</v>
      </c>
      <c r="B2354" t="s">
        <v>12786</v>
      </c>
      <c r="C2354" t="s">
        <v>8369</v>
      </c>
      <c r="D2354" t="s">
        <v>8373</v>
      </c>
      <c r="E2354" s="413" t="s">
        <v>12787</v>
      </c>
    </row>
    <row r="2355" spans="1:5" ht="12.75">
      <c r="A2355">
        <v>36492</v>
      </c>
      <c r="B2355" t="s">
        <v>12788</v>
      </c>
      <c r="C2355" t="s">
        <v>8369</v>
      </c>
      <c r="D2355" t="s">
        <v>8373</v>
      </c>
      <c r="E2355" s="413" t="s">
        <v>12789</v>
      </c>
    </row>
    <row r="2356" spans="1:5" ht="12.75">
      <c r="A2356">
        <v>13333</v>
      </c>
      <c r="B2356" t="s">
        <v>12790</v>
      </c>
      <c r="C2356" t="s">
        <v>8369</v>
      </c>
      <c r="D2356" t="s">
        <v>8373</v>
      </c>
      <c r="E2356" s="413" t="s">
        <v>12791</v>
      </c>
    </row>
    <row r="2357" spans="1:5" ht="12.75">
      <c r="A2357">
        <v>13533</v>
      </c>
      <c r="B2357" t="s">
        <v>12792</v>
      </c>
      <c r="C2357" t="s">
        <v>8369</v>
      </c>
      <c r="D2357" t="s">
        <v>8373</v>
      </c>
      <c r="E2357" s="413" t="s">
        <v>12793</v>
      </c>
    </row>
    <row r="2358" spans="1:5" ht="12.75">
      <c r="A2358">
        <v>36499</v>
      </c>
      <c r="B2358" t="s">
        <v>12794</v>
      </c>
      <c r="C2358" t="s">
        <v>8369</v>
      </c>
      <c r="D2358" t="s">
        <v>8373</v>
      </c>
      <c r="E2358" s="413" t="s">
        <v>12795</v>
      </c>
    </row>
    <row r="2359" spans="1:5" ht="12.75">
      <c r="A2359">
        <v>39585</v>
      </c>
      <c r="B2359" t="s">
        <v>12796</v>
      </c>
      <c r="C2359" t="s">
        <v>8369</v>
      </c>
      <c r="D2359" t="s">
        <v>8373</v>
      </c>
      <c r="E2359" s="413" t="s">
        <v>12797</v>
      </c>
    </row>
    <row r="2360" spans="1:5" ht="12.75">
      <c r="A2360">
        <v>39586</v>
      </c>
      <c r="B2360" t="s">
        <v>12798</v>
      </c>
      <c r="C2360" t="s">
        <v>8369</v>
      </c>
      <c r="D2360" t="s">
        <v>8373</v>
      </c>
      <c r="E2360" s="413" t="s">
        <v>12799</v>
      </c>
    </row>
    <row r="2361" spans="1:5" ht="12.75">
      <c r="A2361">
        <v>39587</v>
      </c>
      <c r="B2361" t="s">
        <v>12800</v>
      </c>
      <c r="C2361" t="s">
        <v>8369</v>
      </c>
      <c r="D2361" t="s">
        <v>8373</v>
      </c>
      <c r="E2361" s="413" t="s">
        <v>12801</v>
      </c>
    </row>
    <row r="2362" spans="1:5" ht="12.75">
      <c r="A2362">
        <v>39588</v>
      </c>
      <c r="B2362" t="s">
        <v>12802</v>
      </c>
      <c r="C2362" t="s">
        <v>8369</v>
      </c>
      <c r="D2362" t="s">
        <v>8373</v>
      </c>
      <c r="E2362" s="413" t="s">
        <v>12803</v>
      </c>
    </row>
    <row r="2363" spans="1:5" ht="12.75">
      <c r="A2363">
        <v>39584</v>
      </c>
      <c r="B2363" t="s">
        <v>12804</v>
      </c>
      <c r="C2363" t="s">
        <v>8369</v>
      </c>
      <c r="D2363" t="s">
        <v>8373</v>
      </c>
      <c r="E2363" s="413" t="s">
        <v>12805</v>
      </c>
    </row>
    <row r="2364" spans="1:5" ht="12.75">
      <c r="A2364">
        <v>39590</v>
      </c>
      <c r="B2364" t="s">
        <v>12806</v>
      </c>
      <c r="C2364" t="s">
        <v>8369</v>
      </c>
      <c r="D2364" t="s">
        <v>8373</v>
      </c>
      <c r="E2364" s="413" t="s">
        <v>12807</v>
      </c>
    </row>
    <row r="2365" spans="1:5" ht="12.75">
      <c r="A2365">
        <v>39592</v>
      </c>
      <c r="B2365" t="s">
        <v>12808</v>
      </c>
      <c r="C2365" t="s">
        <v>8369</v>
      </c>
      <c r="D2365" t="s">
        <v>8373</v>
      </c>
      <c r="E2365" s="413" t="s">
        <v>12809</v>
      </c>
    </row>
    <row r="2366" spans="1:5" ht="12.75">
      <c r="A2366">
        <v>39593</v>
      </c>
      <c r="B2366" t="s">
        <v>12810</v>
      </c>
      <c r="C2366" t="s">
        <v>8369</v>
      </c>
      <c r="D2366" t="s">
        <v>8373</v>
      </c>
      <c r="E2366" s="413" t="s">
        <v>12801</v>
      </c>
    </row>
    <row r="2367" spans="1:5" ht="12.75">
      <c r="A2367">
        <v>14254</v>
      </c>
      <c r="B2367" t="s">
        <v>12811</v>
      </c>
      <c r="C2367" t="s">
        <v>8369</v>
      </c>
      <c r="D2367" t="s">
        <v>8370</v>
      </c>
      <c r="E2367" s="413" t="s">
        <v>12812</v>
      </c>
    </row>
    <row r="2368" spans="1:5" ht="12.75">
      <c r="A2368">
        <v>44494</v>
      </c>
      <c r="B2368" t="s">
        <v>12813</v>
      </c>
      <c r="C2368" t="s">
        <v>8369</v>
      </c>
      <c r="D2368" t="s">
        <v>8373</v>
      </c>
      <c r="E2368" s="413" t="s">
        <v>12814</v>
      </c>
    </row>
    <row r="2369" spans="1:5" ht="12.75">
      <c r="A2369">
        <v>25019</v>
      </c>
      <c r="B2369" t="s">
        <v>12815</v>
      </c>
      <c r="C2369" t="s">
        <v>8369</v>
      </c>
      <c r="D2369" t="s">
        <v>8373</v>
      </c>
      <c r="E2369" s="413" t="s">
        <v>12816</v>
      </c>
    </row>
    <row r="2370" spans="1:5" ht="12.75">
      <c r="A2370">
        <v>36501</v>
      </c>
      <c r="B2370" t="s">
        <v>12817</v>
      </c>
      <c r="C2370" t="s">
        <v>8369</v>
      </c>
      <c r="D2370" t="s">
        <v>8373</v>
      </c>
      <c r="E2370" s="413" t="s">
        <v>12818</v>
      </c>
    </row>
    <row r="2371" spans="1:5" ht="12.75">
      <c r="A2371">
        <v>44493</v>
      </c>
      <c r="B2371" t="s">
        <v>12819</v>
      </c>
      <c r="C2371" t="s">
        <v>8369</v>
      </c>
      <c r="D2371" t="s">
        <v>8373</v>
      </c>
      <c r="E2371" s="413" t="s">
        <v>12820</v>
      </c>
    </row>
    <row r="2372" spans="1:5" ht="12.75">
      <c r="A2372">
        <v>36500</v>
      </c>
      <c r="B2372" t="s">
        <v>12821</v>
      </c>
      <c r="C2372" t="s">
        <v>8369</v>
      </c>
      <c r="D2372" t="s">
        <v>8373</v>
      </c>
      <c r="E2372" s="413" t="s">
        <v>12822</v>
      </c>
    </row>
    <row r="2373" spans="1:5" ht="12.75">
      <c r="A2373">
        <v>20017</v>
      </c>
      <c r="B2373" t="s">
        <v>12823</v>
      </c>
      <c r="C2373" t="s">
        <v>8389</v>
      </c>
      <c r="D2373" t="s">
        <v>8373</v>
      </c>
      <c r="E2373" s="413" t="s">
        <v>12092</v>
      </c>
    </row>
    <row r="2374" spans="1:5" ht="12.75">
      <c r="A2374">
        <v>20007</v>
      </c>
      <c r="B2374" t="s">
        <v>12824</v>
      </c>
      <c r="C2374" t="s">
        <v>8389</v>
      </c>
      <c r="D2374" t="s">
        <v>8373</v>
      </c>
      <c r="E2374" s="413" t="s">
        <v>12825</v>
      </c>
    </row>
    <row r="2375" spans="1:5" ht="12.75">
      <c r="A2375">
        <v>39831</v>
      </c>
      <c r="B2375" t="s">
        <v>12826</v>
      </c>
      <c r="C2375" t="s">
        <v>9311</v>
      </c>
      <c r="D2375" t="s">
        <v>8373</v>
      </c>
      <c r="E2375" s="413" t="s">
        <v>12827</v>
      </c>
    </row>
    <row r="2376" spans="1:5" ht="12.75">
      <c r="A2376">
        <v>36888</v>
      </c>
      <c r="B2376" t="s">
        <v>12828</v>
      </c>
      <c r="C2376" t="s">
        <v>8389</v>
      </c>
      <c r="D2376" t="s">
        <v>8373</v>
      </c>
      <c r="E2376" s="413" t="s">
        <v>12829</v>
      </c>
    </row>
    <row r="2377" spans="1:5" ht="12.75">
      <c r="A2377">
        <v>39836</v>
      </c>
      <c r="B2377" t="s">
        <v>12830</v>
      </c>
      <c r="C2377" t="s">
        <v>9311</v>
      </c>
      <c r="D2377" t="s">
        <v>8373</v>
      </c>
      <c r="E2377" s="413" t="s">
        <v>12831</v>
      </c>
    </row>
    <row r="2378" spans="1:5" ht="12.75">
      <c r="A2378">
        <v>39830</v>
      </c>
      <c r="B2378" t="s">
        <v>12832</v>
      </c>
      <c r="C2378" t="s">
        <v>9311</v>
      </c>
      <c r="D2378" t="s">
        <v>8373</v>
      </c>
      <c r="E2378" s="413" t="s">
        <v>12833</v>
      </c>
    </row>
    <row r="2379" spans="1:5" ht="12.75">
      <c r="A2379">
        <v>40527</v>
      </c>
      <c r="B2379" t="s">
        <v>12834</v>
      </c>
      <c r="C2379" t="s">
        <v>8369</v>
      </c>
      <c r="D2379" t="s">
        <v>8373</v>
      </c>
      <c r="E2379" s="413" t="s">
        <v>12835</v>
      </c>
    </row>
    <row r="2380" spans="1:5" ht="12.75">
      <c r="A2380">
        <v>36497</v>
      </c>
      <c r="B2380" t="s">
        <v>12836</v>
      </c>
      <c r="C2380" t="s">
        <v>8369</v>
      </c>
      <c r="D2380" t="s">
        <v>8373</v>
      </c>
      <c r="E2380" s="413" t="s">
        <v>12837</v>
      </c>
    </row>
    <row r="2381" spans="1:5" ht="12.75">
      <c r="A2381">
        <v>36487</v>
      </c>
      <c r="B2381" t="s">
        <v>12838</v>
      </c>
      <c r="C2381" t="s">
        <v>8369</v>
      </c>
      <c r="D2381" t="s">
        <v>8373</v>
      </c>
      <c r="E2381" s="413" t="s">
        <v>12839</v>
      </c>
    </row>
    <row r="2382" spans="1:5" ht="12.75">
      <c r="A2382">
        <v>44475</v>
      </c>
      <c r="B2382" t="s">
        <v>12840</v>
      </c>
      <c r="C2382" t="s">
        <v>8369</v>
      </c>
      <c r="D2382" t="s">
        <v>8373</v>
      </c>
      <c r="E2382" s="413" t="s">
        <v>12841</v>
      </c>
    </row>
    <row r="2383" spans="1:5" ht="12.75">
      <c r="A2383">
        <v>44474</v>
      </c>
      <c r="B2383" t="s">
        <v>12842</v>
      </c>
      <c r="C2383" t="s">
        <v>8369</v>
      </c>
      <c r="D2383" t="s">
        <v>8373</v>
      </c>
      <c r="E2383" s="413" t="s">
        <v>12843</v>
      </c>
    </row>
    <row r="2384" spans="1:5" ht="12.75">
      <c r="A2384">
        <v>44490</v>
      </c>
      <c r="B2384" t="s">
        <v>12844</v>
      </c>
      <c r="C2384" t="s">
        <v>8369</v>
      </c>
      <c r="D2384" t="s">
        <v>8373</v>
      </c>
      <c r="E2384" s="413" t="s">
        <v>12845</v>
      </c>
    </row>
    <row r="2385" spans="1:5" ht="12.75">
      <c r="A2385">
        <v>37776</v>
      </c>
      <c r="B2385" t="s">
        <v>12846</v>
      </c>
      <c r="C2385" t="s">
        <v>8369</v>
      </c>
      <c r="D2385" t="s">
        <v>8373</v>
      </c>
      <c r="E2385" s="413" t="s">
        <v>12847</v>
      </c>
    </row>
    <row r="2386" spans="1:5" ht="12.75">
      <c r="A2386">
        <v>37775</v>
      </c>
      <c r="B2386" t="s">
        <v>12848</v>
      </c>
      <c r="C2386" t="s">
        <v>8369</v>
      </c>
      <c r="D2386" t="s">
        <v>8373</v>
      </c>
      <c r="E2386" s="413" t="s">
        <v>12849</v>
      </c>
    </row>
    <row r="2387" spans="1:5" ht="12.75">
      <c r="A2387">
        <v>36491</v>
      </c>
      <c r="B2387" t="s">
        <v>12850</v>
      </c>
      <c r="C2387" t="s">
        <v>8369</v>
      </c>
      <c r="D2387" t="s">
        <v>8373</v>
      </c>
      <c r="E2387" s="413" t="s">
        <v>12851</v>
      </c>
    </row>
    <row r="2388" spans="1:5" ht="12.75">
      <c r="A2388">
        <v>10712</v>
      </c>
      <c r="B2388" t="s">
        <v>12852</v>
      </c>
      <c r="C2388" t="s">
        <v>8369</v>
      </c>
      <c r="D2388" t="s">
        <v>8373</v>
      </c>
      <c r="E2388" s="413" t="s">
        <v>12853</v>
      </c>
    </row>
    <row r="2389" spans="1:5" ht="12.75">
      <c r="A2389">
        <v>3363</v>
      </c>
      <c r="B2389" t="s">
        <v>12854</v>
      </c>
      <c r="C2389" t="s">
        <v>8369</v>
      </c>
      <c r="D2389" t="s">
        <v>8370</v>
      </c>
      <c r="E2389" s="413" t="s">
        <v>12855</v>
      </c>
    </row>
    <row r="2390" spans="1:5" ht="12.75">
      <c r="A2390">
        <v>3365</v>
      </c>
      <c r="B2390" t="s">
        <v>12856</v>
      </c>
      <c r="C2390" t="s">
        <v>8369</v>
      </c>
      <c r="D2390" t="s">
        <v>8373</v>
      </c>
      <c r="E2390" s="413" t="s">
        <v>12857</v>
      </c>
    </row>
    <row r="2391" spans="1:5" ht="12.75">
      <c r="A2391">
        <v>7569</v>
      </c>
      <c r="B2391" t="s">
        <v>12858</v>
      </c>
      <c r="C2391" t="s">
        <v>8369</v>
      </c>
      <c r="D2391" t="s">
        <v>8373</v>
      </c>
      <c r="E2391" s="413" t="s">
        <v>12859</v>
      </c>
    </row>
    <row r="2392" spans="1:5" ht="12.75">
      <c r="A2392">
        <v>34349</v>
      </c>
      <c r="B2392" t="s">
        <v>12860</v>
      </c>
      <c r="C2392" t="s">
        <v>8369</v>
      </c>
      <c r="D2392" t="s">
        <v>8373</v>
      </c>
      <c r="E2392" s="413" t="s">
        <v>12861</v>
      </c>
    </row>
    <row r="2393" spans="1:5" ht="12.75">
      <c r="A2393">
        <v>11991</v>
      </c>
      <c r="B2393" t="s">
        <v>12862</v>
      </c>
      <c r="C2393" t="s">
        <v>8369</v>
      </c>
      <c r="D2393" t="s">
        <v>8373</v>
      </c>
      <c r="E2393" s="413" t="s">
        <v>12863</v>
      </c>
    </row>
    <row r="2394" spans="1:5" ht="12.75">
      <c r="A2394">
        <v>20062</v>
      </c>
      <c r="B2394" t="s">
        <v>12864</v>
      </c>
      <c r="C2394" t="s">
        <v>8369</v>
      </c>
      <c r="D2394" t="s">
        <v>8373</v>
      </c>
      <c r="E2394" s="413" t="s">
        <v>12865</v>
      </c>
    </row>
    <row r="2395" spans="1:5" ht="12.75">
      <c r="A2395">
        <v>11029</v>
      </c>
      <c r="B2395" t="s">
        <v>12866</v>
      </c>
      <c r="C2395" t="s">
        <v>11135</v>
      </c>
      <c r="D2395" t="s">
        <v>8373</v>
      </c>
      <c r="E2395" s="413" t="s">
        <v>12867</v>
      </c>
    </row>
    <row r="2396" spans="1:5" ht="12.75">
      <c r="A2396">
        <v>4316</v>
      </c>
      <c r="B2396" t="s">
        <v>12868</v>
      </c>
      <c r="C2396" t="s">
        <v>8369</v>
      </c>
      <c r="D2396" t="s">
        <v>8373</v>
      </c>
      <c r="E2396" s="413" t="s">
        <v>12869</v>
      </c>
    </row>
    <row r="2397" spans="1:5" ht="12.75">
      <c r="A2397">
        <v>4313</v>
      </c>
      <c r="B2397" t="s">
        <v>12870</v>
      </c>
      <c r="C2397" t="s">
        <v>11135</v>
      </c>
      <c r="D2397" t="s">
        <v>8373</v>
      </c>
      <c r="E2397" s="413" t="s">
        <v>9386</v>
      </c>
    </row>
    <row r="2398" spans="1:5" ht="12.75">
      <c r="A2398">
        <v>4317</v>
      </c>
      <c r="B2398" t="s">
        <v>12871</v>
      </c>
      <c r="C2398" t="s">
        <v>8369</v>
      </c>
      <c r="D2398" t="s">
        <v>8373</v>
      </c>
      <c r="E2398" s="413" t="s">
        <v>12872</v>
      </c>
    </row>
    <row r="2399" spans="1:5" ht="12.75">
      <c r="A2399">
        <v>4314</v>
      </c>
      <c r="B2399" t="s">
        <v>12873</v>
      </c>
      <c r="C2399" t="s">
        <v>11135</v>
      </c>
      <c r="D2399" t="s">
        <v>8373</v>
      </c>
      <c r="E2399" s="413" t="s">
        <v>12874</v>
      </c>
    </row>
    <row r="2400" spans="1:5" ht="12.75">
      <c r="A2400">
        <v>10921</v>
      </c>
      <c r="B2400" t="s">
        <v>12875</v>
      </c>
      <c r="C2400" t="s">
        <v>8369</v>
      </c>
      <c r="D2400" t="s">
        <v>8370</v>
      </c>
      <c r="E2400" s="413" t="s">
        <v>12876</v>
      </c>
    </row>
    <row r="2401" spans="1:5" ht="12.75">
      <c r="A2401">
        <v>10922</v>
      </c>
      <c r="B2401" t="s">
        <v>12877</v>
      </c>
      <c r="C2401" t="s">
        <v>8369</v>
      </c>
      <c r="D2401" t="s">
        <v>8373</v>
      </c>
      <c r="E2401" s="413" t="s">
        <v>12878</v>
      </c>
    </row>
    <row r="2402" spans="1:5" ht="12.75">
      <c r="A2402">
        <v>10923</v>
      </c>
      <c r="B2402" t="s">
        <v>12879</v>
      </c>
      <c r="C2402" t="s">
        <v>8369</v>
      </c>
      <c r="D2402" t="s">
        <v>8373</v>
      </c>
      <c r="E2402" s="413" t="s">
        <v>12880</v>
      </c>
    </row>
    <row r="2403" spans="1:5" ht="12.75">
      <c r="A2403">
        <v>10924</v>
      </c>
      <c r="B2403" t="s">
        <v>12881</v>
      </c>
      <c r="C2403" t="s">
        <v>8369</v>
      </c>
      <c r="D2403" t="s">
        <v>8373</v>
      </c>
      <c r="E2403" s="413" t="s">
        <v>12882</v>
      </c>
    </row>
    <row r="2404" spans="1:5" ht="12.75">
      <c r="A2404">
        <v>37772</v>
      </c>
      <c r="B2404" t="s">
        <v>12883</v>
      </c>
      <c r="C2404" t="s">
        <v>8369</v>
      </c>
      <c r="D2404" t="s">
        <v>8373</v>
      </c>
      <c r="E2404" s="413" t="s">
        <v>12884</v>
      </c>
    </row>
    <row r="2405" spans="1:5" ht="12.75">
      <c r="A2405">
        <v>37771</v>
      </c>
      <c r="B2405" t="s">
        <v>12885</v>
      </c>
      <c r="C2405" t="s">
        <v>8369</v>
      </c>
      <c r="D2405" t="s">
        <v>8373</v>
      </c>
      <c r="E2405" s="413" t="s">
        <v>12886</v>
      </c>
    </row>
    <row r="2406" spans="1:5" ht="12.75">
      <c r="A2406">
        <v>12772</v>
      </c>
      <c r="B2406" t="s">
        <v>12887</v>
      </c>
      <c r="C2406" t="s">
        <v>8369</v>
      </c>
      <c r="D2406" t="s">
        <v>8373</v>
      </c>
      <c r="E2406" s="413" t="s">
        <v>12888</v>
      </c>
    </row>
    <row r="2407" spans="1:5" ht="12.75">
      <c r="A2407">
        <v>12770</v>
      </c>
      <c r="B2407" t="s">
        <v>12889</v>
      </c>
      <c r="C2407" t="s">
        <v>8369</v>
      </c>
      <c r="D2407" t="s">
        <v>8373</v>
      </c>
      <c r="E2407" s="413" t="s">
        <v>12890</v>
      </c>
    </row>
    <row r="2408" spans="1:5" ht="12.75">
      <c r="A2408">
        <v>12775</v>
      </c>
      <c r="B2408" t="s">
        <v>12891</v>
      </c>
      <c r="C2408" t="s">
        <v>8369</v>
      </c>
      <c r="D2408" t="s">
        <v>8373</v>
      </c>
      <c r="E2408" s="413" t="s">
        <v>12892</v>
      </c>
    </row>
    <row r="2409" spans="1:5" ht="12.75">
      <c r="A2409">
        <v>12768</v>
      </c>
      <c r="B2409" t="s">
        <v>12893</v>
      </c>
      <c r="C2409" t="s">
        <v>8369</v>
      </c>
      <c r="D2409" t="s">
        <v>8373</v>
      </c>
      <c r="E2409" s="413" t="s">
        <v>12894</v>
      </c>
    </row>
    <row r="2410" spans="1:5" ht="12.75">
      <c r="A2410">
        <v>12769</v>
      </c>
      <c r="B2410" t="s">
        <v>12895</v>
      </c>
      <c r="C2410" t="s">
        <v>8369</v>
      </c>
      <c r="D2410" t="s">
        <v>8370</v>
      </c>
      <c r="E2410" s="413" t="s">
        <v>12896</v>
      </c>
    </row>
    <row r="2411" spans="1:5" ht="12.75">
      <c r="A2411">
        <v>12773</v>
      </c>
      <c r="B2411" t="s">
        <v>12897</v>
      </c>
      <c r="C2411" t="s">
        <v>8369</v>
      </c>
      <c r="D2411" t="s">
        <v>8373</v>
      </c>
      <c r="E2411" s="413" t="s">
        <v>12898</v>
      </c>
    </row>
    <row r="2412" spans="1:5" ht="12.75">
      <c r="A2412">
        <v>12774</v>
      </c>
      <c r="B2412" t="s">
        <v>12899</v>
      </c>
      <c r="C2412" t="s">
        <v>8369</v>
      </c>
      <c r="D2412" t="s">
        <v>8373</v>
      </c>
      <c r="E2412" s="413" t="s">
        <v>12900</v>
      </c>
    </row>
    <row r="2413" spans="1:5" ht="12.75">
      <c r="A2413">
        <v>12776</v>
      </c>
      <c r="B2413" t="s">
        <v>12901</v>
      </c>
      <c r="C2413" t="s">
        <v>8369</v>
      </c>
      <c r="D2413" t="s">
        <v>8373</v>
      </c>
      <c r="E2413" s="413" t="s">
        <v>12902</v>
      </c>
    </row>
    <row r="2414" spans="1:5" ht="12.75">
      <c r="A2414">
        <v>12777</v>
      </c>
      <c r="B2414" t="s">
        <v>12903</v>
      </c>
      <c r="C2414" t="s">
        <v>8369</v>
      </c>
      <c r="D2414" t="s">
        <v>8373</v>
      </c>
      <c r="E2414" s="413" t="s">
        <v>12904</v>
      </c>
    </row>
    <row r="2415" spans="1:5" ht="12.75">
      <c r="A2415">
        <v>3391</v>
      </c>
      <c r="B2415" t="s">
        <v>12905</v>
      </c>
      <c r="C2415" t="s">
        <v>8369</v>
      </c>
      <c r="D2415" t="s">
        <v>8373</v>
      </c>
      <c r="E2415" s="413" t="s">
        <v>9661</v>
      </c>
    </row>
    <row r="2416" spans="1:5" ht="12.75">
      <c r="A2416">
        <v>3389</v>
      </c>
      <c r="B2416" t="s">
        <v>12906</v>
      </c>
      <c r="C2416" t="s">
        <v>8369</v>
      </c>
      <c r="D2416" t="s">
        <v>8370</v>
      </c>
      <c r="E2416" s="413" t="s">
        <v>12907</v>
      </c>
    </row>
    <row r="2417" spans="1:5" ht="12.75">
      <c r="A2417">
        <v>3390</v>
      </c>
      <c r="B2417" t="s">
        <v>12908</v>
      </c>
      <c r="C2417" t="s">
        <v>8369</v>
      </c>
      <c r="D2417" t="s">
        <v>8373</v>
      </c>
      <c r="E2417" s="413" t="s">
        <v>12909</v>
      </c>
    </row>
    <row r="2418" spans="1:5" ht="12.75">
      <c r="A2418">
        <v>12873</v>
      </c>
      <c r="B2418" t="s">
        <v>12910</v>
      </c>
      <c r="C2418" t="s">
        <v>8711</v>
      </c>
      <c r="D2418" t="s">
        <v>8373</v>
      </c>
      <c r="E2418" s="413" t="s">
        <v>9094</v>
      </c>
    </row>
    <row r="2419" spans="1:5" ht="12.75">
      <c r="A2419">
        <v>41076</v>
      </c>
      <c r="B2419" t="s">
        <v>12911</v>
      </c>
      <c r="C2419" t="s">
        <v>8714</v>
      </c>
      <c r="D2419" t="s">
        <v>8373</v>
      </c>
      <c r="E2419" s="413" t="s">
        <v>9096</v>
      </c>
    </row>
    <row r="2420" spans="1:5" ht="12.75">
      <c r="A2420">
        <v>140</v>
      </c>
      <c r="B2420" t="s">
        <v>12912</v>
      </c>
      <c r="C2420" t="s">
        <v>8488</v>
      </c>
      <c r="D2420" t="s">
        <v>8373</v>
      </c>
      <c r="E2420" s="413" t="s">
        <v>12701</v>
      </c>
    </row>
    <row r="2421" spans="1:5" ht="12.75">
      <c r="A2421">
        <v>151</v>
      </c>
      <c r="B2421" t="s">
        <v>12913</v>
      </c>
      <c r="C2421" t="s">
        <v>8491</v>
      </c>
      <c r="D2421" t="s">
        <v>8373</v>
      </c>
      <c r="E2421" s="413" t="s">
        <v>12914</v>
      </c>
    </row>
    <row r="2422" spans="1:5" ht="12.75">
      <c r="A2422">
        <v>7340</v>
      </c>
      <c r="B2422" t="s">
        <v>12915</v>
      </c>
      <c r="C2422" t="s">
        <v>8491</v>
      </c>
      <c r="D2422" t="s">
        <v>8373</v>
      </c>
      <c r="E2422" s="413" t="s">
        <v>12916</v>
      </c>
    </row>
    <row r="2423" spans="1:5" ht="12.75">
      <c r="A2423">
        <v>2701</v>
      </c>
      <c r="B2423" t="s">
        <v>12917</v>
      </c>
      <c r="C2423" t="s">
        <v>8711</v>
      </c>
      <c r="D2423" t="s">
        <v>8373</v>
      </c>
      <c r="E2423" s="413" t="s">
        <v>12918</v>
      </c>
    </row>
    <row r="2424" spans="1:5" ht="12.75">
      <c r="A2424">
        <v>40929</v>
      </c>
      <c r="B2424" t="s">
        <v>12919</v>
      </c>
      <c r="C2424" t="s">
        <v>8714</v>
      </c>
      <c r="D2424" t="s">
        <v>8373</v>
      </c>
      <c r="E2424" s="413" t="s">
        <v>12920</v>
      </c>
    </row>
    <row r="2425" spans="1:5" ht="12.75">
      <c r="A2425">
        <v>38114</v>
      </c>
      <c r="B2425" t="s">
        <v>12921</v>
      </c>
      <c r="C2425" t="s">
        <v>8369</v>
      </c>
      <c r="D2425" t="s">
        <v>8373</v>
      </c>
      <c r="E2425" s="413" t="s">
        <v>12922</v>
      </c>
    </row>
    <row r="2426" spans="1:5" ht="12.75">
      <c r="A2426">
        <v>38064</v>
      </c>
      <c r="B2426" t="s">
        <v>12923</v>
      </c>
      <c r="C2426" t="s">
        <v>8369</v>
      </c>
      <c r="D2426" t="s">
        <v>8373</v>
      </c>
      <c r="E2426" s="413" t="s">
        <v>12924</v>
      </c>
    </row>
    <row r="2427" spans="1:5" ht="12.75">
      <c r="A2427">
        <v>38115</v>
      </c>
      <c r="B2427" t="s">
        <v>12925</v>
      </c>
      <c r="C2427" t="s">
        <v>8369</v>
      </c>
      <c r="D2427" t="s">
        <v>8373</v>
      </c>
      <c r="E2427" s="413" t="s">
        <v>12926</v>
      </c>
    </row>
    <row r="2428" spans="1:5" ht="12.75">
      <c r="A2428">
        <v>38065</v>
      </c>
      <c r="B2428" t="s">
        <v>12927</v>
      </c>
      <c r="C2428" t="s">
        <v>8369</v>
      </c>
      <c r="D2428" t="s">
        <v>8373</v>
      </c>
      <c r="E2428" s="413" t="s">
        <v>12928</v>
      </c>
    </row>
    <row r="2429" spans="1:5" ht="12.75">
      <c r="A2429">
        <v>38078</v>
      </c>
      <c r="B2429" t="s">
        <v>12929</v>
      </c>
      <c r="C2429" t="s">
        <v>8369</v>
      </c>
      <c r="D2429" t="s">
        <v>8373</v>
      </c>
      <c r="E2429" s="413" t="s">
        <v>10417</v>
      </c>
    </row>
    <row r="2430" spans="1:5" ht="12.75">
      <c r="A2430">
        <v>38113</v>
      </c>
      <c r="B2430" t="s">
        <v>12930</v>
      </c>
      <c r="C2430" t="s">
        <v>8369</v>
      </c>
      <c r="D2430" t="s">
        <v>8373</v>
      </c>
      <c r="E2430" s="413" t="s">
        <v>12931</v>
      </c>
    </row>
    <row r="2431" spans="1:5" ht="12.75">
      <c r="A2431">
        <v>38063</v>
      </c>
      <c r="B2431" t="s">
        <v>12932</v>
      </c>
      <c r="C2431" t="s">
        <v>8369</v>
      </c>
      <c r="D2431" t="s">
        <v>8373</v>
      </c>
      <c r="E2431" s="413" t="s">
        <v>11387</v>
      </c>
    </row>
    <row r="2432" spans="1:5" ht="12.75">
      <c r="A2432">
        <v>38080</v>
      </c>
      <c r="B2432" t="s">
        <v>12933</v>
      </c>
      <c r="C2432" t="s">
        <v>8369</v>
      </c>
      <c r="D2432" t="s">
        <v>8373</v>
      </c>
      <c r="E2432" s="413" t="s">
        <v>12934</v>
      </c>
    </row>
    <row r="2433" spans="1:5" ht="12.75">
      <c r="A2433">
        <v>38069</v>
      </c>
      <c r="B2433" t="s">
        <v>12935</v>
      </c>
      <c r="C2433" t="s">
        <v>8369</v>
      </c>
      <c r="D2433" t="s">
        <v>8373</v>
      </c>
      <c r="E2433" s="413" t="s">
        <v>12936</v>
      </c>
    </row>
    <row r="2434" spans="1:5" ht="12.75">
      <c r="A2434">
        <v>38077</v>
      </c>
      <c r="B2434" t="s">
        <v>12937</v>
      </c>
      <c r="C2434" t="s">
        <v>8369</v>
      </c>
      <c r="D2434" t="s">
        <v>8373</v>
      </c>
      <c r="E2434" s="413" t="s">
        <v>12938</v>
      </c>
    </row>
    <row r="2435" spans="1:5" ht="12.75">
      <c r="A2435">
        <v>38073</v>
      </c>
      <c r="B2435" t="s">
        <v>12939</v>
      </c>
      <c r="C2435" t="s">
        <v>8369</v>
      </c>
      <c r="D2435" t="s">
        <v>8373</v>
      </c>
      <c r="E2435" s="413" t="s">
        <v>12940</v>
      </c>
    </row>
    <row r="2436" spans="1:5" ht="12.75">
      <c r="A2436">
        <v>38112</v>
      </c>
      <c r="B2436" t="s">
        <v>12941</v>
      </c>
      <c r="C2436" t="s">
        <v>8369</v>
      </c>
      <c r="D2436" t="s">
        <v>8373</v>
      </c>
      <c r="E2436" s="413" t="s">
        <v>12942</v>
      </c>
    </row>
    <row r="2437" spans="1:5" ht="12.75">
      <c r="A2437">
        <v>38062</v>
      </c>
      <c r="B2437" t="s">
        <v>12943</v>
      </c>
      <c r="C2437" t="s">
        <v>8369</v>
      </c>
      <c r="D2437" t="s">
        <v>8373</v>
      </c>
      <c r="E2437" s="413" t="s">
        <v>12944</v>
      </c>
    </row>
    <row r="2438" spans="1:5" ht="12.75">
      <c r="A2438">
        <v>12128</v>
      </c>
      <c r="B2438" t="s">
        <v>12945</v>
      </c>
      <c r="C2438" t="s">
        <v>8369</v>
      </c>
      <c r="D2438" t="s">
        <v>8373</v>
      </c>
      <c r="E2438" s="413" t="s">
        <v>11446</v>
      </c>
    </row>
    <row r="2439" spans="1:5" ht="12.75">
      <c r="A2439">
        <v>12129</v>
      </c>
      <c r="B2439" t="s">
        <v>12946</v>
      </c>
      <c r="C2439" t="s">
        <v>8369</v>
      </c>
      <c r="D2439" t="s">
        <v>8373</v>
      </c>
      <c r="E2439" s="413" t="s">
        <v>10916</v>
      </c>
    </row>
    <row r="2440" spans="1:5" ht="12.75">
      <c r="A2440">
        <v>38081</v>
      </c>
      <c r="B2440" t="s">
        <v>12947</v>
      </c>
      <c r="C2440" t="s">
        <v>8369</v>
      </c>
      <c r="D2440" t="s">
        <v>8373</v>
      </c>
      <c r="E2440" s="413" t="s">
        <v>12948</v>
      </c>
    </row>
    <row r="2441" spans="1:5" ht="12.75">
      <c r="A2441">
        <v>38070</v>
      </c>
      <c r="B2441" t="s">
        <v>12949</v>
      </c>
      <c r="C2441" t="s">
        <v>8369</v>
      </c>
      <c r="D2441" t="s">
        <v>8373</v>
      </c>
      <c r="E2441" s="413" t="s">
        <v>12950</v>
      </c>
    </row>
    <row r="2442" spans="1:5" ht="12.75">
      <c r="A2442">
        <v>38074</v>
      </c>
      <c r="B2442" t="s">
        <v>12951</v>
      </c>
      <c r="C2442" t="s">
        <v>8369</v>
      </c>
      <c r="D2442" t="s">
        <v>8373</v>
      </c>
      <c r="E2442" s="413" t="s">
        <v>12952</v>
      </c>
    </row>
    <row r="2443" spans="1:5" ht="12.75">
      <c r="A2443">
        <v>38079</v>
      </c>
      <c r="B2443" t="s">
        <v>12953</v>
      </c>
      <c r="C2443" t="s">
        <v>8369</v>
      </c>
      <c r="D2443" t="s">
        <v>8373</v>
      </c>
      <c r="E2443" s="413" t="s">
        <v>12954</v>
      </c>
    </row>
    <row r="2444" spans="1:5" ht="12.75">
      <c r="A2444">
        <v>38072</v>
      </c>
      <c r="B2444" t="s">
        <v>12955</v>
      </c>
      <c r="C2444" t="s">
        <v>8369</v>
      </c>
      <c r="D2444" t="s">
        <v>8373</v>
      </c>
      <c r="E2444" s="413" t="s">
        <v>12956</v>
      </c>
    </row>
    <row r="2445" spans="1:5" ht="12.75">
      <c r="A2445">
        <v>38068</v>
      </c>
      <c r="B2445" t="s">
        <v>12957</v>
      </c>
      <c r="C2445" t="s">
        <v>8369</v>
      </c>
      <c r="D2445" t="s">
        <v>8373</v>
      </c>
      <c r="E2445" s="413" t="s">
        <v>11971</v>
      </c>
    </row>
    <row r="2446" spans="1:5" ht="12.75">
      <c r="A2446">
        <v>38071</v>
      </c>
      <c r="B2446" t="s">
        <v>12958</v>
      </c>
      <c r="C2446" t="s">
        <v>8369</v>
      </c>
      <c r="D2446" t="s">
        <v>8373</v>
      </c>
      <c r="E2446" s="413" t="s">
        <v>12959</v>
      </c>
    </row>
    <row r="2447" spans="1:5" ht="12.75">
      <c r="A2447">
        <v>38412</v>
      </c>
      <c r="B2447" t="s">
        <v>12960</v>
      </c>
      <c r="C2447" t="s">
        <v>8369</v>
      </c>
      <c r="D2447" t="s">
        <v>8370</v>
      </c>
      <c r="E2447" s="413" t="s">
        <v>12961</v>
      </c>
    </row>
    <row r="2448" spans="1:5" ht="12.75">
      <c r="A2448">
        <v>3405</v>
      </c>
      <c r="B2448" t="s">
        <v>12962</v>
      </c>
      <c r="C2448" t="s">
        <v>8369</v>
      </c>
      <c r="D2448" t="s">
        <v>8373</v>
      </c>
      <c r="E2448" s="413" t="s">
        <v>12963</v>
      </c>
    </row>
    <row r="2449" spans="1:5" ht="12.75">
      <c r="A2449">
        <v>3394</v>
      </c>
      <c r="B2449" t="s">
        <v>12964</v>
      </c>
      <c r="C2449" t="s">
        <v>8369</v>
      </c>
      <c r="D2449" t="s">
        <v>8373</v>
      </c>
      <c r="E2449" s="413" t="s">
        <v>12965</v>
      </c>
    </row>
    <row r="2450" spans="1:5" ht="12.75">
      <c r="A2450">
        <v>3393</v>
      </c>
      <c r="B2450" t="s">
        <v>12966</v>
      </c>
      <c r="C2450" t="s">
        <v>8369</v>
      </c>
      <c r="D2450" t="s">
        <v>8373</v>
      </c>
      <c r="E2450" s="413" t="s">
        <v>12967</v>
      </c>
    </row>
    <row r="2451" spans="1:5" ht="12.75">
      <c r="A2451">
        <v>3406</v>
      </c>
      <c r="B2451" t="s">
        <v>12968</v>
      </c>
      <c r="C2451" t="s">
        <v>8369</v>
      </c>
      <c r="D2451" t="s">
        <v>8370</v>
      </c>
      <c r="E2451" s="413" t="s">
        <v>11990</v>
      </c>
    </row>
    <row r="2452" spans="1:5" ht="12.75">
      <c r="A2452">
        <v>3395</v>
      </c>
      <c r="B2452" t="s">
        <v>12969</v>
      </c>
      <c r="C2452" t="s">
        <v>8369</v>
      </c>
      <c r="D2452" t="s">
        <v>8373</v>
      </c>
      <c r="E2452" s="413" t="s">
        <v>12970</v>
      </c>
    </row>
    <row r="2453" spans="1:5" ht="12.75">
      <c r="A2453">
        <v>3398</v>
      </c>
      <c r="B2453" t="s">
        <v>12971</v>
      </c>
      <c r="C2453" t="s">
        <v>8369</v>
      </c>
      <c r="D2453" t="s">
        <v>8373</v>
      </c>
      <c r="E2453" s="413" t="s">
        <v>12972</v>
      </c>
    </row>
    <row r="2454" spans="1:5" ht="12.75">
      <c r="A2454">
        <v>40662</v>
      </c>
      <c r="B2454" t="s">
        <v>12973</v>
      </c>
      <c r="C2454" t="s">
        <v>8369</v>
      </c>
      <c r="D2454" t="s">
        <v>8373</v>
      </c>
      <c r="E2454" s="413" t="s">
        <v>12974</v>
      </c>
    </row>
    <row r="2455" spans="1:5" ht="12.75">
      <c r="A2455">
        <v>3437</v>
      </c>
      <c r="B2455" t="s">
        <v>12975</v>
      </c>
      <c r="C2455" t="s">
        <v>8380</v>
      </c>
      <c r="D2455" t="s">
        <v>8373</v>
      </c>
      <c r="E2455" s="413" t="s">
        <v>12976</v>
      </c>
    </row>
    <row r="2456" spans="1:5" ht="12.75">
      <c r="A2456">
        <v>11190</v>
      </c>
      <c r="B2456" t="s">
        <v>12977</v>
      </c>
      <c r="C2456" t="s">
        <v>8369</v>
      </c>
      <c r="D2456" t="s">
        <v>8370</v>
      </c>
      <c r="E2456" s="413" t="s">
        <v>12978</v>
      </c>
    </row>
    <row r="2457" spans="1:5" ht="12.75">
      <c r="A2457">
        <v>34377</v>
      </c>
      <c r="B2457" t="s">
        <v>12979</v>
      </c>
      <c r="C2457" t="s">
        <v>8369</v>
      </c>
      <c r="D2457" t="s">
        <v>8373</v>
      </c>
      <c r="E2457" s="413" t="s">
        <v>12980</v>
      </c>
    </row>
    <row r="2458" spans="1:5" ht="12.75">
      <c r="A2458">
        <v>3428</v>
      </c>
      <c r="B2458" t="s">
        <v>12981</v>
      </c>
      <c r="C2458" t="s">
        <v>8380</v>
      </c>
      <c r="D2458" t="s">
        <v>8370</v>
      </c>
      <c r="E2458" s="413" t="s">
        <v>12982</v>
      </c>
    </row>
    <row r="2459" spans="1:5" ht="12.75">
      <c r="A2459">
        <v>3429</v>
      </c>
      <c r="B2459" t="s">
        <v>12983</v>
      </c>
      <c r="C2459" t="s">
        <v>8380</v>
      </c>
      <c r="D2459" t="s">
        <v>8373</v>
      </c>
      <c r="E2459" s="413" t="s">
        <v>12984</v>
      </c>
    </row>
    <row r="2460" spans="1:5" ht="12.75">
      <c r="A2460">
        <v>34364</v>
      </c>
      <c r="B2460" t="s">
        <v>12985</v>
      </c>
      <c r="C2460" t="s">
        <v>8369</v>
      </c>
      <c r="D2460" t="s">
        <v>8373</v>
      </c>
      <c r="E2460" s="413" t="s">
        <v>12986</v>
      </c>
    </row>
    <row r="2461" spans="1:5" ht="12.75">
      <c r="A2461">
        <v>34369</v>
      </c>
      <c r="B2461" t="s">
        <v>12987</v>
      </c>
      <c r="C2461" t="s">
        <v>8369</v>
      </c>
      <c r="D2461" t="s">
        <v>8373</v>
      </c>
      <c r="E2461" s="413" t="s">
        <v>12988</v>
      </c>
    </row>
    <row r="2462" spans="1:5" ht="12.75">
      <c r="A2462">
        <v>36896</v>
      </c>
      <c r="B2462" t="s">
        <v>12989</v>
      </c>
      <c r="C2462" t="s">
        <v>8369</v>
      </c>
      <c r="D2462" t="s">
        <v>8370</v>
      </c>
      <c r="E2462" s="413" t="s">
        <v>12990</v>
      </c>
    </row>
    <row r="2463" spans="1:5" ht="12.75">
      <c r="A2463">
        <v>34367</v>
      </c>
      <c r="B2463" t="s">
        <v>12991</v>
      </c>
      <c r="C2463" t="s">
        <v>8369</v>
      </c>
      <c r="D2463" t="s">
        <v>8373</v>
      </c>
      <c r="E2463" s="413" t="s">
        <v>12992</v>
      </c>
    </row>
    <row r="2464" spans="1:5" ht="12.75">
      <c r="A2464">
        <v>36897</v>
      </c>
      <c r="B2464" t="s">
        <v>12993</v>
      </c>
      <c r="C2464" t="s">
        <v>8369</v>
      </c>
      <c r="D2464" t="s">
        <v>8373</v>
      </c>
      <c r="E2464" s="413" t="s">
        <v>12994</v>
      </c>
    </row>
    <row r="2465" spans="1:5" ht="12.75">
      <c r="A2465">
        <v>40659</v>
      </c>
      <c r="B2465" t="s">
        <v>12995</v>
      </c>
      <c r="C2465" t="s">
        <v>8380</v>
      </c>
      <c r="D2465" t="s">
        <v>8373</v>
      </c>
      <c r="E2465" s="413" t="s">
        <v>12996</v>
      </c>
    </row>
    <row r="2466" spans="1:5" ht="12.75">
      <c r="A2466">
        <v>40660</v>
      </c>
      <c r="B2466" t="s">
        <v>12997</v>
      </c>
      <c r="C2466" t="s">
        <v>8380</v>
      </c>
      <c r="D2466" t="s">
        <v>8373</v>
      </c>
      <c r="E2466" s="413" t="s">
        <v>12998</v>
      </c>
    </row>
    <row r="2467" spans="1:5" ht="12.75">
      <c r="A2467">
        <v>40661</v>
      </c>
      <c r="B2467" t="s">
        <v>12999</v>
      </c>
      <c r="C2467" t="s">
        <v>8380</v>
      </c>
      <c r="D2467" t="s">
        <v>8373</v>
      </c>
      <c r="E2467" s="413" t="s">
        <v>13000</v>
      </c>
    </row>
    <row r="2468" spans="1:5" ht="12.75">
      <c r="A2468">
        <v>3421</v>
      </c>
      <c r="B2468" t="s">
        <v>13001</v>
      </c>
      <c r="C2468" t="s">
        <v>8380</v>
      </c>
      <c r="D2468" t="s">
        <v>8373</v>
      </c>
      <c r="E2468" s="413" t="s">
        <v>13002</v>
      </c>
    </row>
    <row r="2469" spans="1:5" ht="12.75">
      <c r="A2469">
        <v>599</v>
      </c>
      <c r="B2469" t="s">
        <v>13003</v>
      </c>
      <c r="C2469" t="s">
        <v>8380</v>
      </c>
      <c r="D2469" t="s">
        <v>8373</v>
      </c>
      <c r="E2469" s="413" t="s">
        <v>13004</v>
      </c>
    </row>
    <row r="2470" spans="1:5" ht="12.75">
      <c r="A2470">
        <v>44053</v>
      </c>
      <c r="B2470" t="s">
        <v>13005</v>
      </c>
      <c r="C2470" t="s">
        <v>8369</v>
      </c>
      <c r="D2470" t="s">
        <v>8373</v>
      </c>
      <c r="E2470" s="413" t="s">
        <v>13006</v>
      </c>
    </row>
    <row r="2471" spans="1:5" ht="12.75">
      <c r="A2471">
        <v>3423</v>
      </c>
      <c r="B2471" t="s">
        <v>13007</v>
      </c>
      <c r="C2471" t="s">
        <v>8380</v>
      </c>
      <c r="D2471" t="s">
        <v>8373</v>
      </c>
      <c r="E2471" s="413" t="s">
        <v>13008</v>
      </c>
    </row>
    <row r="2472" spans="1:5" ht="12.75">
      <c r="A2472">
        <v>34381</v>
      </c>
      <c r="B2472" t="s">
        <v>13009</v>
      </c>
      <c r="C2472" t="s">
        <v>8369</v>
      </c>
      <c r="D2472" t="s">
        <v>8373</v>
      </c>
      <c r="E2472" s="413" t="s">
        <v>13010</v>
      </c>
    </row>
    <row r="2473" spans="1:5" ht="12.75">
      <c r="A2473">
        <v>34797</v>
      </c>
      <c r="B2473" t="s">
        <v>13011</v>
      </c>
      <c r="C2473" t="s">
        <v>8369</v>
      </c>
      <c r="D2473" t="s">
        <v>8373</v>
      </c>
      <c r="E2473" s="413" t="s">
        <v>13012</v>
      </c>
    </row>
    <row r="2474" spans="1:5" ht="12.75">
      <c r="A2474">
        <v>44054</v>
      </c>
      <c r="B2474" t="s">
        <v>13013</v>
      </c>
      <c r="C2474" t="s">
        <v>8369</v>
      </c>
      <c r="D2474" t="s">
        <v>8373</v>
      </c>
      <c r="E2474" s="413" t="s">
        <v>13014</v>
      </c>
    </row>
    <row r="2475" spans="1:5" ht="12.75">
      <c r="A2475">
        <v>44399</v>
      </c>
      <c r="B2475" t="s">
        <v>13015</v>
      </c>
      <c r="C2475" t="s">
        <v>8369</v>
      </c>
      <c r="D2475" t="s">
        <v>8373</v>
      </c>
      <c r="E2475" s="413" t="s">
        <v>13016</v>
      </c>
    </row>
    <row r="2476" spans="1:5" ht="12.75">
      <c r="A2476">
        <v>44503</v>
      </c>
      <c r="B2476" t="s">
        <v>13017</v>
      </c>
      <c r="C2476" t="s">
        <v>8711</v>
      </c>
      <c r="D2476" t="s">
        <v>8373</v>
      </c>
      <c r="E2476" s="413" t="s">
        <v>8712</v>
      </c>
    </row>
    <row r="2477" spans="1:5" ht="12.75">
      <c r="A2477">
        <v>41077</v>
      </c>
      <c r="B2477" t="s">
        <v>13018</v>
      </c>
      <c r="C2477" t="s">
        <v>8714</v>
      </c>
      <c r="D2477" t="s">
        <v>8373</v>
      </c>
      <c r="E2477" s="413" t="s">
        <v>8726</v>
      </c>
    </row>
    <row r="2478" spans="1:5" ht="12.75">
      <c r="A2478">
        <v>20159</v>
      </c>
      <c r="B2478" t="s">
        <v>13019</v>
      </c>
      <c r="C2478" t="s">
        <v>8369</v>
      </c>
      <c r="D2478" t="s">
        <v>8373</v>
      </c>
      <c r="E2478" s="413" t="s">
        <v>13020</v>
      </c>
    </row>
    <row r="2479" spans="1:5" ht="12.75">
      <c r="A2479">
        <v>37963</v>
      </c>
      <c r="B2479" t="s">
        <v>13021</v>
      </c>
      <c r="C2479" t="s">
        <v>8369</v>
      </c>
      <c r="D2479" t="s">
        <v>8373</v>
      </c>
      <c r="E2479" s="413" t="s">
        <v>9386</v>
      </c>
    </row>
    <row r="2480" spans="1:5" ht="12.75">
      <c r="A2480">
        <v>37964</v>
      </c>
      <c r="B2480" t="s">
        <v>13022</v>
      </c>
      <c r="C2480" t="s">
        <v>8369</v>
      </c>
      <c r="D2480" t="s">
        <v>8373</v>
      </c>
      <c r="E2480" s="413" t="s">
        <v>10423</v>
      </c>
    </row>
    <row r="2481" spans="1:5" ht="12.75">
      <c r="A2481">
        <v>37965</v>
      </c>
      <c r="B2481" t="s">
        <v>13023</v>
      </c>
      <c r="C2481" t="s">
        <v>8369</v>
      </c>
      <c r="D2481" t="s">
        <v>8373</v>
      </c>
      <c r="E2481" s="413" t="s">
        <v>8512</v>
      </c>
    </row>
    <row r="2482" spans="1:5" ht="12.75">
      <c r="A2482">
        <v>37966</v>
      </c>
      <c r="B2482" t="s">
        <v>13024</v>
      </c>
      <c r="C2482" t="s">
        <v>8369</v>
      </c>
      <c r="D2482" t="s">
        <v>8373</v>
      </c>
      <c r="E2482" s="413" t="s">
        <v>13025</v>
      </c>
    </row>
    <row r="2483" spans="1:5" ht="12.75">
      <c r="A2483">
        <v>37967</v>
      </c>
      <c r="B2483" t="s">
        <v>13026</v>
      </c>
      <c r="C2483" t="s">
        <v>8369</v>
      </c>
      <c r="D2483" t="s">
        <v>8373</v>
      </c>
      <c r="E2483" s="413" t="s">
        <v>13027</v>
      </c>
    </row>
    <row r="2484" spans="1:5" ht="12.75">
      <c r="A2484">
        <v>37968</v>
      </c>
      <c r="B2484" t="s">
        <v>13028</v>
      </c>
      <c r="C2484" t="s">
        <v>8369</v>
      </c>
      <c r="D2484" t="s">
        <v>8373</v>
      </c>
      <c r="E2484" s="413" t="s">
        <v>13029</v>
      </c>
    </row>
    <row r="2485" spans="1:5" ht="12.75">
      <c r="A2485">
        <v>37969</v>
      </c>
      <c r="B2485" t="s">
        <v>13030</v>
      </c>
      <c r="C2485" t="s">
        <v>8369</v>
      </c>
      <c r="D2485" t="s">
        <v>8373</v>
      </c>
      <c r="E2485" s="413" t="s">
        <v>13031</v>
      </c>
    </row>
    <row r="2486" spans="1:5" ht="12.75">
      <c r="A2486">
        <v>37970</v>
      </c>
      <c r="B2486" t="s">
        <v>13032</v>
      </c>
      <c r="C2486" t="s">
        <v>8369</v>
      </c>
      <c r="D2486" t="s">
        <v>8373</v>
      </c>
      <c r="E2486" s="413" t="s">
        <v>13033</v>
      </c>
    </row>
    <row r="2487" spans="1:5" ht="12.75">
      <c r="A2487">
        <v>21118</v>
      </c>
      <c r="B2487" t="s">
        <v>13034</v>
      </c>
      <c r="C2487" t="s">
        <v>8369</v>
      </c>
      <c r="D2487" t="s">
        <v>8370</v>
      </c>
      <c r="E2487" s="413" t="s">
        <v>8564</v>
      </c>
    </row>
    <row r="2488" spans="1:5" ht="12.75">
      <c r="A2488">
        <v>37956</v>
      </c>
      <c r="B2488" t="s">
        <v>13035</v>
      </c>
      <c r="C2488" t="s">
        <v>8369</v>
      </c>
      <c r="D2488" t="s">
        <v>8373</v>
      </c>
      <c r="E2488" s="413" t="s">
        <v>13036</v>
      </c>
    </row>
    <row r="2489" spans="1:5" ht="12.75">
      <c r="A2489">
        <v>37957</v>
      </c>
      <c r="B2489" t="s">
        <v>13037</v>
      </c>
      <c r="C2489" t="s">
        <v>8369</v>
      </c>
      <c r="D2489" t="s">
        <v>8373</v>
      </c>
      <c r="E2489" s="413" t="s">
        <v>13038</v>
      </c>
    </row>
    <row r="2490" spans="1:5" ht="12.75">
      <c r="A2490">
        <v>37958</v>
      </c>
      <c r="B2490" t="s">
        <v>13039</v>
      </c>
      <c r="C2490" t="s">
        <v>8369</v>
      </c>
      <c r="D2490" t="s">
        <v>8373</v>
      </c>
      <c r="E2490" s="413" t="s">
        <v>13025</v>
      </c>
    </row>
    <row r="2491" spans="1:5" ht="12.75">
      <c r="A2491">
        <v>37959</v>
      </c>
      <c r="B2491" t="s">
        <v>13040</v>
      </c>
      <c r="C2491" t="s">
        <v>8369</v>
      </c>
      <c r="D2491" t="s">
        <v>8373</v>
      </c>
      <c r="E2491" s="413" t="s">
        <v>13027</v>
      </c>
    </row>
    <row r="2492" spans="1:5" ht="12.75">
      <c r="A2492">
        <v>37960</v>
      </c>
      <c r="B2492" t="s">
        <v>13041</v>
      </c>
      <c r="C2492" t="s">
        <v>8369</v>
      </c>
      <c r="D2492" t="s">
        <v>8373</v>
      </c>
      <c r="E2492" s="413" t="s">
        <v>13042</v>
      </c>
    </row>
    <row r="2493" spans="1:5" ht="12.75">
      <c r="A2493">
        <v>37961</v>
      </c>
      <c r="B2493" t="s">
        <v>13043</v>
      </c>
      <c r="C2493" t="s">
        <v>8369</v>
      </c>
      <c r="D2493" t="s">
        <v>8373</v>
      </c>
      <c r="E2493" s="413" t="s">
        <v>13044</v>
      </c>
    </row>
    <row r="2494" spans="1:5" ht="12.75">
      <c r="A2494">
        <v>37962</v>
      </c>
      <c r="B2494" t="s">
        <v>13045</v>
      </c>
      <c r="C2494" t="s">
        <v>8369</v>
      </c>
      <c r="D2494" t="s">
        <v>8373</v>
      </c>
      <c r="E2494" s="413" t="s">
        <v>13046</v>
      </c>
    </row>
    <row r="2495" spans="1:5" ht="12.75">
      <c r="A2495">
        <v>3533</v>
      </c>
      <c r="B2495" t="s">
        <v>13047</v>
      </c>
      <c r="C2495" t="s">
        <v>8369</v>
      </c>
      <c r="D2495" t="s">
        <v>8373</v>
      </c>
      <c r="E2495" s="413" t="s">
        <v>13048</v>
      </c>
    </row>
    <row r="2496" spans="1:5" ht="12.75">
      <c r="A2496">
        <v>3538</v>
      </c>
      <c r="B2496" t="s">
        <v>13049</v>
      </c>
      <c r="C2496" t="s">
        <v>8369</v>
      </c>
      <c r="D2496" t="s">
        <v>8373</v>
      </c>
      <c r="E2496" s="413" t="s">
        <v>10398</v>
      </c>
    </row>
    <row r="2497" spans="1:5" ht="12.75">
      <c r="A2497">
        <v>3497</v>
      </c>
      <c r="B2497" t="s">
        <v>13050</v>
      </c>
      <c r="C2497" t="s">
        <v>8369</v>
      </c>
      <c r="D2497" t="s">
        <v>8373</v>
      </c>
      <c r="E2497" s="413" t="s">
        <v>10963</v>
      </c>
    </row>
    <row r="2498" spans="1:5" ht="12.75">
      <c r="A2498">
        <v>3498</v>
      </c>
      <c r="B2498" t="s">
        <v>13051</v>
      </c>
      <c r="C2498" t="s">
        <v>8369</v>
      </c>
      <c r="D2498" t="s">
        <v>8373</v>
      </c>
      <c r="E2498" s="413" t="s">
        <v>12369</v>
      </c>
    </row>
    <row r="2499" spans="1:5" ht="12.75">
      <c r="A2499">
        <v>3496</v>
      </c>
      <c r="B2499" t="s">
        <v>13052</v>
      </c>
      <c r="C2499" t="s">
        <v>8369</v>
      </c>
      <c r="D2499" t="s">
        <v>8373</v>
      </c>
      <c r="E2499" s="413" t="s">
        <v>13053</v>
      </c>
    </row>
    <row r="2500" spans="1:5" ht="12.75">
      <c r="A2500">
        <v>38429</v>
      </c>
      <c r="B2500" t="s">
        <v>13054</v>
      </c>
      <c r="C2500" t="s">
        <v>8369</v>
      </c>
      <c r="D2500" t="s">
        <v>8373</v>
      </c>
      <c r="E2500" s="413" t="s">
        <v>13055</v>
      </c>
    </row>
    <row r="2501" spans="1:5" ht="12.75">
      <c r="A2501">
        <v>38431</v>
      </c>
      <c r="B2501" t="s">
        <v>13056</v>
      </c>
      <c r="C2501" t="s">
        <v>8369</v>
      </c>
      <c r="D2501" t="s">
        <v>8373</v>
      </c>
      <c r="E2501" s="413" t="s">
        <v>13057</v>
      </c>
    </row>
    <row r="2502" spans="1:5" ht="12.75">
      <c r="A2502">
        <v>38430</v>
      </c>
      <c r="B2502" t="s">
        <v>13058</v>
      </c>
      <c r="C2502" t="s">
        <v>8369</v>
      </c>
      <c r="D2502" t="s">
        <v>8373</v>
      </c>
      <c r="E2502" s="413" t="s">
        <v>13059</v>
      </c>
    </row>
    <row r="2503" spans="1:5" ht="12.75">
      <c r="A2503">
        <v>36348</v>
      </c>
      <c r="B2503" t="s">
        <v>13060</v>
      </c>
      <c r="C2503" t="s">
        <v>8369</v>
      </c>
      <c r="D2503" t="s">
        <v>8373</v>
      </c>
      <c r="E2503" s="413" t="s">
        <v>9351</v>
      </c>
    </row>
    <row r="2504" spans="1:5" ht="12.75">
      <c r="A2504">
        <v>36349</v>
      </c>
      <c r="B2504" t="s">
        <v>13061</v>
      </c>
      <c r="C2504" t="s">
        <v>8369</v>
      </c>
      <c r="D2504" t="s">
        <v>8373</v>
      </c>
      <c r="E2504" s="413" t="s">
        <v>13062</v>
      </c>
    </row>
    <row r="2505" spans="1:5" ht="12.75">
      <c r="A2505">
        <v>38433</v>
      </c>
      <c r="B2505" t="s">
        <v>13063</v>
      </c>
      <c r="C2505" t="s">
        <v>8369</v>
      </c>
      <c r="D2505" t="s">
        <v>8373</v>
      </c>
      <c r="E2505" s="413" t="s">
        <v>13064</v>
      </c>
    </row>
    <row r="2506" spans="1:5" ht="12.75">
      <c r="A2506">
        <v>38440</v>
      </c>
      <c r="B2506" t="s">
        <v>13065</v>
      </c>
      <c r="C2506" t="s">
        <v>8369</v>
      </c>
      <c r="D2506" t="s">
        <v>8373</v>
      </c>
      <c r="E2506" s="413" t="s">
        <v>12781</v>
      </c>
    </row>
    <row r="2507" spans="1:5" ht="12.75">
      <c r="A2507">
        <v>36359</v>
      </c>
      <c r="B2507" t="s">
        <v>13066</v>
      </c>
      <c r="C2507" t="s">
        <v>8369</v>
      </c>
      <c r="D2507" t="s">
        <v>8373</v>
      </c>
      <c r="E2507" s="413" t="s">
        <v>9429</v>
      </c>
    </row>
    <row r="2508" spans="1:5" ht="12.75">
      <c r="A2508">
        <v>36360</v>
      </c>
      <c r="B2508" t="s">
        <v>13067</v>
      </c>
      <c r="C2508" t="s">
        <v>8369</v>
      </c>
      <c r="D2508" t="s">
        <v>8373</v>
      </c>
      <c r="E2508" s="413" t="s">
        <v>13068</v>
      </c>
    </row>
    <row r="2509" spans="1:5" ht="12.75">
      <c r="A2509">
        <v>38434</v>
      </c>
      <c r="B2509" t="s">
        <v>13069</v>
      </c>
      <c r="C2509" t="s">
        <v>8369</v>
      </c>
      <c r="D2509" t="s">
        <v>8373</v>
      </c>
      <c r="E2509" s="413" t="s">
        <v>13070</v>
      </c>
    </row>
    <row r="2510" spans="1:5" ht="12.75">
      <c r="A2510">
        <v>38435</v>
      </c>
      <c r="B2510" t="s">
        <v>13071</v>
      </c>
      <c r="C2510" t="s">
        <v>8369</v>
      </c>
      <c r="D2510" t="s">
        <v>8373</v>
      </c>
      <c r="E2510" s="413" t="s">
        <v>13072</v>
      </c>
    </row>
    <row r="2511" spans="1:5" ht="12.75">
      <c r="A2511">
        <v>38436</v>
      </c>
      <c r="B2511" t="s">
        <v>13073</v>
      </c>
      <c r="C2511" t="s">
        <v>8369</v>
      </c>
      <c r="D2511" t="s">
        <v>8373</v>
      </c>
      <c r="E2511" s="413" t="s">
        <v>13074</v>
      </c>
    </row>
    <row r="2512" spans="1:5" ht="12.75">
      <c r="A2512">
        <v>38437</v>
      </c>
      <c r="B2512" t="s">
        <v>13075</v>
      </c>
      <c r="C2512" t="s">
        <v>8369</v>
      </c>
      <c r="D2512" t="s">
        <v>8373</v>
      </c>
      <c r="E2512" s="413" t="s">
        <v>13076</v>
      </c>
    </row>
    <row r="2513" spans="1:5" ht="12.75">
      <c r="A2513">
        <v>38438</v>
      </c>
      <c r="B2513" t="s">
        <v>13077</v>
      </c>
      <c r="C2513" t="s">
        <v>8369</v>
      </c>
      <c r="D2513" t="s">
        <v>8373</v>
      </c>
      <c r="E2513" s="413" t="s">
        <v>13078</v>
      </c>
    </row>
    <row r="2514" spans="1:5" ht="12.75">
      <c r="A2514">
        <v>38439</v>
      </c>
      <c r="B2514" t="s">
        <v>13079</v>
      </c>
      <c r="C2514" t="s">
        <v>8369</v>
      </c>
      <c r="D2514" t="s">
        <v>8373</v>
      </c>
      <c r="E2514" s="413" t="s">
        <v>13080</v>
      </c>
    </row>
    <row r="2515" spans="1:5" ht="12.75">
      <c r="A2515">
        <v>10836</v>
      </c>
      <c r="B2515" t="s">
        <v>13081</v>
      </c>
      <c r="C2515" t="s">
        <v>8369</v>
      </c>
      <c r="D2515" t="s">
        <v>8373</v>
      </c>
      <c r="E2515" s="413" t="s">
        <v>9541</v>
      </c>
    </row>
    <row r="2516" spans="1:5" ht="12.75">
      <c r="A2516">
        <v>20128</v>
      </c>
      <c r="B2516" t="s">
        <v>13082</v>
      </c>
      <c r="C2516" t="s">
        <v>8369</v>
      </c>
      <c r="D2516" t="s">
        <v>8373</v>
      </c>
      <c r="E2516" s="413" t="s">
        <v>13083</v>
      </c>
    </row>
    <row r="2517" spans="1:5" ht="12.75">
      <c r="A2517">
        <v>20131</v>
      </c>
      <c r="B2517" t="s">
        <v>13084</v>
      </c>
      <c r="C2517" t="s">
        <v>8369</v>
      </c>
      <c r="D2517" t="s">
        <v>8373</v>
      </c>
      <c r="E2517" s="413" t="s">
        <v>13085</v>
      </c>
    </row>
    <row r="2518" spans="1:5" ht="12.75">
      <c r="A2518">
        <v>3521</v>
      </c>
      <c r="B2518" t="s">
        <v>13086</v>
      </c>
      <c r="C2518" t="s">
        <v>8369</v>
      </c>
      <c r="D2518" t="s">
        <v>8373</v>
      </c>
      <c r="E2518" s="413" t="s">
        <v>12270</v>
      </c>
    </row>
    <row r="2519" spans="1:5" ht="12.75">
      <c r="A2519">
        <v>3531</v>
      </c>
      <c r="B2519" t="s">
        <v>13087</v>
      </c>
      <c r="C2519" t="s">
        <v>8369</v>
      </c>
      <c r="D2519" t="s">
        <v>8373</v>
      </c>
      <c r="E2519" s="413" t="s">
        <v>13088</v>
      </c>
    </row>
    <row r="2520" spans="1:5" ht="12.75">
      <c r="A2520">
        <v>3522</v>
      </c>
      <c r="B2520" t="s">
        <v>13089</v>
      </c>
      <c r="C2520" t="s">
        <v>8369</v>
      </c>
      <c r="D2520" t="s">
        <v>8373</v>
      </c>
      <c r="E2520" s="413" t="s">
        <v>13090</v>
      </c>
    </row>
    <row r="2521" spans="1:5" ht="12.75">
      <c r="A2521">
        <v>3527</v>
      </c>
      <c r="B2521" t="s">
        <v>13091</v>
      </c>
      <c r="C2521" t="s">
        <v>8369</v>
      </c>
      <c r="D2521" t="s">
        <v>8373</v>
      </c>
      <c r="E2521" s="413" t="s">
        <v>12936</v>
      </c>
    </row>
    <row r="2522" spans="1:5" ht="12.75">
      <c r="A2522">
        <v>10835</v>
      </c>
      <c r="B2522" t="s">
        <v>13092</v>
      </c>
      <c r="C2522" t="s">
        <v>8369</v>
      </c>
      <c r="D2522" t="s">
        <v>8373</v>
      </c>
      <c r="E2522" s="413" t="s">
        <v>13093</v>
      </c>
    </row>
    <row r="2523" spans="1:5" ht="12.75">
      <c r="A2523">
        <v>3475</v>
      </c>
      <c r="B2523" t="s">
        <v>13094</v>
      </c>
      <c r="C2523" t="s">
        <v>8369</v>
      </c>
      <c r="D2523" t="s">
        <v>8373</v>
      </c>
      <c r="E2523" s="413" t="s">
        <v>13095</v>
      </c>
    </row>
    <row r="2524" spans="1:5" ht="12.75">
      <c r="A2524">
        <v>3485</v>
      </c>
      <c r="B2524" t="s">
        <v>13096</v>
      </c>
      <c r="C2524" t="s">
        <v>8369</v>
      </c>
      <c r="D2524" t="s">
        <v>8373</v>
      </c>
      <c r="E2524" s="413" t="s">
        <v>13097</v>
      </c>
    </row>
    <row r="2525" spans="1:5" ht="12.75">
      <c r="A2525">
        <v>3534</v>
      </c>
      <c r="B2525" t="s">
        <v>13098</v>
      </c>
      <c r="C2525" t="s">
        <v>8369</v>
      </c>
      <c r="D2525" t="s">
        <v>8373</v>
      </c>
      <c r="E2525" s="413" t="s">
        <v>13099</v>
      </c>
    </row>
    <row r="2526" spans="1:5" ht="12.75">
      <c r="A2526">
        <v>3543</v>
      </c>
      <c r="B2526" t="s">
        <v>13100</v>
      </c>
      <c r="C2526" t="s">
        <v>8369</v>
      </c>
      <c r="D2526" t="s">
        <v>8373</v>
      </c>
      <c r="E2526" s="413" t="s">
        <v>9642</v>
      </c>
    </row>
    <row r="2527" spans="1:5" ht="12.75">
      <c r="A2527">
        <v>3482</v>
      </c>
      <c r="B2527" t="s">
        <v>13101</v>
      </c>
      <c r="C2527" t="s">
        <v>8369</v>
      </c>
      <c r="D2527" t="s">
        <v>8373</v>
      </c>
      <c r="E2527" s="413" t="s">
        <v>13102</v>
      </c>
    </row>
    <row r="2528" spans="1:5" ht="12.75">
      <c r="A2528">
        <v>3505</v>
      </c>
      <c r="B2528" t="s">
        <v>13103</v>
      </c>
      <c r="C2528" t="s">
        <v>8369</v>
      </c>
      <c r="D2528" t="s">
        <v>8373</v>
      </c>
      <c r="E2528" s="413" t="s">
        <v>13104</v>
      </c>
    </row>
    <row r="2529" spans="1:5" ht="12.75">
      <c r="A2529">
        <v>3516</v>
      </c>
      <c r="B2529" t="s">
        <v>13105</v>
      </c>
      <c r="C2529" t="s">
        <v>8369</v>
      </c>
      <c r="D2529" t="s">
        <v>8373</v>
      </c>
      <c r="E2529" s="413" t="s">
        <v>13106</v>
      </c>
    </row>
    <row r="2530" spans="1:5" ht="12.75">
      <c r="A2530">
        <v>3517</v>
      </c>
      <c r="B2530" t="s">
        <v>13107</v>
      </c>
      <c r="C2530" t="s">
        <v>8369</v>
      </c>
      <c r="D2530" t="s">
        <v>8373</v>
      </c>
      <c r="E2530" s="413" t="s">
        <v>13108</v>
      </c>
    </row>
    <row r="2531" spans="1:5" ht="12.75">
      <c r="A2531">
        <v>3515</v>
      </c>
      <c r="B2531" t="s">
        <v>13109</v>
      </c>
      <c r="C2531" t="s">
        <v>8369</v>
      </c>
      <c r="D2531" t="s">
        <v>8373</v>
      </c>
      <c r="E2531" s="413" t="s">
        <v>13110</v>
      </c>
    </row>
    <row r="2532" spans="1:5" ht="12.75">
      <c r="A2532">
        <v>20147</v>
      </c>
      <c r="B2532" t="s">
        <v>13111</v>
      </c>
      <c r="C2532" t="s">
        <v>8369</v>
      </c>
      <c r="D2532" t="s">
        <v>8373</v>
      </c>
      <c r="E2532" s="413" t="s">
        <v>13112</v>
      </c>
    </row>
    <row r="2533" spans="1:5" ht="12.75">
      <c r="A2533">
        <v>3524</v>
      </c>
      <c r="B2533" t="s">
        <v>13113</v>
      </c>
      <c r="C2533" t="s">
        <v>8369</v>
      </c>
      <c r="D2533" t="s">
        <v>8373</v>
      </c>
      <c r="E2533" s="413" t="s">
        <v>11004</v>
      </c>
    </row>
    <row r="2534" spans="1:5" ht="12.75">
      <c r="A2534">
        <v>3532</v>
      </c>
      <c r="B2534" t="s">
        <v>13114</v>
      </c>
      <c r="C2534" t="s">
        <v>8369</v>
      </c>
      <c r="D2534" t="s">
        <v>8373</v>
      </c>
      <c r="E2534" s="413" t="s">
        <v>13115</v>
      </c>
    </row>
    <row r="2535" spans="1:5" ht="12.75">
      <c r="A2535">
        <v>3528</v>
      </c>
      <c r="B2535" t="s">
        <v>13116</v>
      </c>
      <c r="C2535" t="s">
        <v>8369</v>
      </c>
      <c r="D2535" t="s">
        <v>8373</v>
      </c>
      <c r="E2535" s="413" t="s">
        <v>13117</v>
      </c>
    </row>
    <row r="2536" spans="1:5" ht="12.75">
      <c r="A2536">
        <v>37952</v>
      </c>
      <c r="B2536" t="s">
        <v>13118</v>
      </c>
      <c r="C2536" t="s">
        <v>8369</v>
      </c>
      <c r="D2536" t="s">
        <v>8373</v>
      </c>
      <c r="E2536" s="413" t="s">
        <v>13119</v>
      </c>
    </row>
    <row r="2537" spans="1:5" ht="12.75">
      <c r="A2537">
        <v>37951</v>
      </c>
      <c r="B2537" t="s">
        <v>13120</v>
      </c>
      <c r="C2537" t="s">
        <v>8369</v>
      </c>
      <c r="D2537" t="s">
        <v>8373</v>
      </c>
      <c r="E2537" s="413" t="s">
        <v>13062</v>
      </c>
    </row>
    <row r="2538" spans="1:5" ht="12.75">
      <c r="A2538">
        <v>3518</v>
      </c>
      <c r="B2538" t="s">
        <v>13121</v>
      </c>
      <c r="C2538" t="s">
        <v>8369</v>
      </c>
      <c r="D2538" t="s">
        <v>8373</v>
      </c>
      <c r="E2538" s="413" t="s">
        <v>11337</v>
      </c>
    </row>
    <row r="2539" spans="1:5" ht="12.75">
      <c r="A2539">
        <v>3519</v>
      </c>
      <c r="B2539" t="s">
        <v>13122</v>
      </c>
      <c r="C2539" t="s">
        <v>8369</v>
      </c>
      <c r="D2539" t="s">
        <v>8373</v>
      </c>
      <c r="E2539" s="413" t="s">
        <v>13123</v>
      </c>
    </row>
    <row r="2540" spans="1:5" ht="12.75">
      <c r="A2540">
        <v>3520</v>
      </c>
      <c r="B2540" t="s">
        <v>13124</v>
      </c>
      <c r="C2540" t="s">
        <v>8369</v>
      </c>
      <c r="D2540" t="s">
        <v>8373</v>
      </c>
      <c r="E2540" s="413" t="s">
        <v>13125</v>
      </c>
    </row>
    <row r="2541" spans="1:5" ht="12.75">
      <c r="A2541">
        <v>37950</v>
      </c>
      <c r="B2541" t="s">
        <v>13126</v>
      </c>
      <c r="C2541" t="s">
        <v>8369</v>
      </c>
      <c r="D2541" t="s">
        <v>8373</v>
      </c>
      <c r="E2541" s="413" t="s">
        <v>13085</v>
      </c>
    </row>
    <row r="2542" spans="1:5" ht="12.75">
      <c r="A2542">
        <v>37949</v>
      </c>
      <c r="B2542" t="s">
        <v>13127</v>
      </c>
      <c r="C2542" t="s">
        <v>8369</v>
      </c>
      <c r="D2542" t="s">
        <v>8373</v>
      </c>
      <c r="E2542" s="413" t="s">
        <v>9436</v>
      </c>
    </row>
    <row r="2543" spans="1:5" ht="12.75">
      <c r="A2543">
        <v>3526</v>
      </c>
      <c r="B2543" t="s">
        <v>13128</v>
      </c>
      <c r="C2543" t="s">
        <v>8369</v>
      </c>
      <c r="D2543" t="s">
        <v>8373</v>
      </c>
      <c r="E2543" s="413" t="s">
        <v>13129</v>
      </c>
    </row>
    <row r="2544" spans="1:5" ht="12.75">
      <c r="A2544">
        <v>3509</v>
      </c>
      <c r="B2544" t="s">
        <v>13130</v>
      </c>
      <c r="C2544" t="s">
        <v>8369</v>
      </c>
      <c r="D2544" t="s">
        <v>8373</v>
      </c>
      <c r="E2544" s="413" t="s">
        <v>12484</v>
      </c>
    </row>
    <row r="2545" spans="1:5" ht="12.75">
      <c r="A2545">
        <v>3530</v>
      </c>
      <c r="B2545" t="s">
        <v>13131</v>
      </c>
      <c r="C2545" t="s">
        <v>8369</v>
      </c>
      <c r="D2545" t="s">
        <v>8373</v>
      </c>
      <c r="E2545" s="413" t="s">
        <v>13132</v>
      </c>
    </row>
    <row r="2546" spans="1:5" ht="12.75">
      <c r="A2546">
        <v>3542</v>
      </c>
      <c r="B2546" t="s">
        <v>13133</v>
      </c>
      <c r="C2546" t="s">
        <v>8369</v>
      </c>
      <c r="D2546" t="s">
        <v>8373</v>
      </c>
      <c r="E2546" s="413" t="s">
        <v>13134</v>
      </c>
    </row>
    <row r="2547" spans="1:5" ht="12.75">
      <c r="A2547">
        <v>3529</v>
      </c>
      <c r="B2547" t="s">
        <v>13135</v>
      </c>
      <c r="C2547" t="s">
        <v>8369</v>
      </c>
      <c r="D2547" t="s">
        <v>8373</v>
      </c>
      <c r="E2547" s="413" t="s">
        <v>13136</v>
      </c>
    </row>
    <row r="2548" spans="1:5" ht="12.75">
      <c r="A2548">
        <v>3536</v>
      </c>
      <c r="B2548" t="s">
        <v>13137</v>
      </c>
      <c r="C2548" t="s">
        <v>8369</v>
      </c>
      <c r="D2548" t="s">
        <v>8373</v>
      </c>
      <c r="E2548" s="413" t="s">
        <v>12640</v>
      </c>
    </row>
    <row r="2549" spans="1:5" ht="12.75">
      <c r="A2549">
        <v>3535</v>
      </c>
      <c r="B2549" t="s">
        <v>13138</v>
      </c>
      <c r="C2549" t="s">
        <v>8369</v>
      </c>
      <c r="D2549" t="s">
        <v>8373</v>
      </c>
      <c r="E2549" s="413" t="s">
        <v>13139</v>
      </c>
    </row>
    <row r="2550" spans="1:5" ht="12.75">
      <c r="A2550">
        <v>3540</v>
      </c>
      <c r="B2550" t="s">
        <v>13140</v>
      </c>
      <c r="C2550" t="s">
        <v>8369</v>
      </c>
      <c r="D2550" t="s">
        <v>8373</v>
      </c>
      <c r="E2550" s="413" t="s">
        <v>13141</v>
      </c>
    </row>
    <row r="2551" spans="1:5" ht="12.75">
      <c r="A2551">
        <v>3539</v>
      </c>
      <c r="B2551" t="s">
        <v>13142</v>
      </c>
      <c r="C2551" t="s">
        <v>8369</v>
      </c>
      <c r="D2551" t="s">
        <v>8373</v>
      </c>
      <c r="E2551" s="413" t="s">
        <v>13143</v>
      </c>
    </row>
    <row r="2552" spans="1:5" ht="12.75">
      <c r="A2552">
        <v>3513</v>
      </c>
      <c r="B2552" t="s">
        <v>13144</v>
      </c>
      <c r="C2552" t="s">
        <v>8369</v>
      </c>
      <c r="D2552" t="s">
        <v>8373</v>
      </c>
      <c r="E2552" s="413" t="s">
        <v>8760</v>
      </c>
    </row>
    <row r="2553" spans="1:5" ht="12.75">
      <c r="A2553">
        <v>3492</v>
      </c>
      <c r="B2553" t="s">
        <v>13145</v>
      </c>
      <c r="C2553" t="s">
        <v>8369</v>
      </c>
      <c r="D2553" t="s">
        <v>8373</v>
      </c>
      <c r="E2553" s="413" t="s">
        <v>8652</v>
      </c>
    </row>
    <row r="2554" spans="1:5" ht="12.75">
      <c r="A2554">
        <v>3491</v>
      </c>
      <c r="B2554" t="s">
        <v>13146</v>
      </c>
      <c r="C2554" t="s">
        <v>8369</v>
      </c>
      <c r="D2554" t="s">
        <v>8373</v>
      </c>
      <c r="E2554" s="413" t="s">
        <v>12644</v>
      </c>
    </row>
    <row r="2555" spans="1:5" ht="12.75">
      <c r="A2555">
        <v>3493</v>
      </c>
      <c r="B2555" t="s">
        <v>13147</v>
      </c>
      <c r="C2555" t="s">
        <v>8369</v>
      </c>
      <c r="D2555" t="s">
        <v>8373</v>
      </c>
      <c r="E2555" s="413" t="s">
        <v>13148</v>
      </c>
    </row>
    <row r="2556" spans="1:5" ht="12.75">
      <c r="A2556">
        <v>12628</v>
      </c>
      <c r="B2556" t="s">
        <v>13149</v>
      </c>
      <c r="C2556" t="s">
        <v>8369</v>
      </c>
      <c r="D2556" t="s">
        <v>8373</v>
      </c>
      <c r="E2556" s="413" t="s">
        <v>13150</v>
      </c>
    </row>
    <row r="2557" spans="1:5" ht="12.75">
      <c r="A2557">
        <v>12629</v>
      </c>
      <c r="B2557" t="s">
        <v>13151</v>
      </c>
      <c r="C2557" t="s">
        <v>8369</v>
      </c>
      <c r="D2557" t="s">
        <v>8373</v>
      </c>
      <c r="E2557" s="413" t="s">
        <v>13152</v>
      </c>
    </row>
    <row r="2558" spans="1:5" ht="12.75">
      <c r="A2558">
        <v>3481</v>
      </c>
      <c r="B2558" t="s">
        <v>13153</v>
      </c>
      <c r="C2558" t="s">
        <v>8369</v>
      </c>
      <c r="D2558" t="s">
        <v>8373</v>
      </c>
      <c r="E2558" s="413" t="s">
        <v>13154</v>
      </c>
    </row>
    <row r="2559" spans="1:5" ht="12.75">
      <c r="A2559">
        <v>3510</v>
      </c>
      <c r="B2559" t="s">
        <v>13155</v>
      </c>
      <c r="C2559" t="s">
        <v>8369</v>
      </c>
      <c r="D2559" t="s">
        <v>8373</v>
      </c>
      <c r="E2559" s="413" t="s">
        <v>12417</v>
      </c>
    </row>
    <row r="2560" spans="1:5" ht="12.75">
      <c r="A2560">
        <v>3508</v>
      </c>
      <c r="B2560" t="s">
        <v>13156</v>
      </c>
      <c r="C2560" t="s">
        <v>8369</v>
      </c>
      <c r="D2560" t="s">
        <v>8373</v>
      </c>
      <c r="E2560" s="413" t="s">
        <v>13157</v>
      </c>
    </row>
    <row r="2561" spans="1:5" ht="12.75">
      <c r="A2561">
        <v>38939</v>
      </c>
      <c r="B2561" t="s">
        <v>13158</v>
      </c>
      <c r="C2561" t="s">
        <v>8369</v>
      </c>
      <c r="D2561" t="s">
        <v>8373</v>
      </c>
      <c r="E2561" s="413" t="s">
        <v>13159</v>
      </c>
    </row>
    <row r="2562" spans="1:5" ht="12.75">
      <c r="A2562">
        <v>38940</v>
      </c>
      <c r="B2562" t="s">
        <v>13160</v>
      </c>
      <c r="C2562" t="s">
        <v>8369</v>
      </c>
      <c r="D2562" t="s">
        <v>8373</v>
      </c>
      <c r="E2562" s="413" t="s">
        <v>13161</v>
      </c>
    </row>
    <row r="2563" spans="1:5" ht="12.75">
      <c r="A2563">
        <v>38941</v>
      </c>
      <c r="B2563" t="s">
        <v>13162</v>
      </c>
      <c r="C2563" t="s">
        <v>8369</v>
      </c>
      <c r="D2563" t="s">
        <v>8373</v>
      </c>
      <c r="E2563" s="413" t="s">
        <v>13163</v>
      </c>
    </row>
    <row r="2564" spans="1:5" ht="12.75">
      <c r="A2564">
        <v>38942</v>
      </c>
      <c r="B2564" t="s">
        <v>13164</v>
      </c>
      <c r="C2564" t="s">
        <v>8369</v>
      </c>
      <c r="D2564" t="s">
        <v>8373</v>
      </c>
      <c r="E2564" s="413" t="s">
        <v>13165</v>
      </c>
    </row>
    <row r="2565" spans="1:5" ht="12.75">
      <c r="A2565">
        <v>38987</v>
      </c>
      <c r="B2565" t="s">
        <v>13166</v>
      </c>
      <c r="C2565" t="s">
        <v>8369</v>
      </c>
      <c r="D2565" t="s">
        <v>8373</v>
      </c>
      <c r="E2565" s="413" t="s">
        <v>13167</v>
      </c>
    </row>
    <row r="2566" spans="1:5" ht="12.75">
      <c r="A2566">
        <v>38988</v>
      </c>
      <c r="B2566" t="s">
        <v>13168</v>
      </c>
      <c r="C2566" t="s">
        <v>8369</v>
      </c>
      <c r="D2566" t="s">
        <v>8373</v>
      </c>
      <c r="E2566" s="413" t="s">
        <v>13169</v>
      </c>
    </row>
    <row r="2567" spans="1:5" ht="12.75">
      <c r="A2567">
        <v>38989</v>
      </c>
      <c r="B2567" t="s">
        <v>13170</v>
      </c>
      <c r="C2567" t="s">
        <v>8369</v>
      </c>
      <c r="D2567" t="s">
        <v>8373</v>
      </c>
      <c r="E2567" s="413" t="s">
        <v>13171</v>
      </c>
    </row>
    <row r="2568" spans="1:5" ht="12.75">
      <c r="A2568">
        <v>38990</v>
      </c>
      <c r="B2568" t="s">
        <v>13172</v>
      </c>
      <c r="C2568" t="s">
        <v>8369</v>
      </c>
      <c r="D2568" t="s">
        <v>8373</v>
      </c>
      <c r="E2568" s="413" t="s">
        <v>13173</v>
      </c>
    </row>
    <row r="2569" spans="1:5" ht="12.75">
      <c r="A2569">
        <v>38991</v>
      </c>
      <c r="B2569" t="s">
        <v>13174</v>
      </c>
      <c r="C2569" t="s">
        <v>8369</v>
      </c>
      <c r="D2569" t="s">
        <v>8373</v>
      </c>
      <c r="E2569" s="413" t="s">
        <v>13175</v>
      </c>
    </row>
    <row r="2570" spans="1:5" ht="12.75">
      <c r="A2570">
        <v>38913</v>
      </c>
      <c r="B2570" t="s">
        <v>13176</v>
      </c>
      <c r="C2570" t="s">
        <v>8369</v>
      </c>
      <c r="D2570" t="s">
        <v>8373</v>
      </c>
      <c r="E2570" s="413" t="s">
        <v>9094</v>
      </c>
    </row>
    <row r="2571" spans="1:5" ht="12.75">
      <c r="A2571">
        <v>38914</v>
      </c>
      <c r="B2571" t="s">
        <v>13177</v>
      </c>
      <c r="C2571" t="s">
        <v>8369</v>
      </c>
      <c r="D2571" t="s">
        <v>8373</v>
      </c>
      <c r="E2571" s="413" t="s">
        <v>13178</v>
      </c>
    </row>
    <row r="2572" spans="1:5" ht="12.75">
      <c r="A2572">
        <v>38915</v>
      </c>
      <c r="B2572" t="s">
        <v>13179</v>
      </c>
      <c r="C2572" t="s">
        <v>8369</v>
      </c>
      <c r="D2572" t="s">
        <v>8373</v>
      </c>
      <c r="E2572" s="413" t="s">
        <v>13180</v>
      </c>
    </row>
    <row r="2573" spans="1:5" ht="12.75">
      <c r="A2573">
        <v>38916</v>
      </c>
      <c r="B2573" t="s">
        <v>13181</v>
      </c>
      <c r="C2573" t="s">
        <v>8369</v>
      </c>
      <c r="D2573" t="s">
        <v>8373</v>
      </c>
      <c r="E2573" s="413" t="s">
        <v>13182</v>
      </c>
    </row>
    <row r="2574" spans="1:5" ht="12.75">
      <c r="A2574">
        <v>39300</v>
      </c>
      <c r="B2574" t="s">
        <v>13183</v>
      </c>
      <c r="C2574" t="s">
        <v>8369</v>
      </c>
      <c r="D2574" t="s">
        <v>8373</v>
      </c>
      <c r="E2574" s="413" t="s">
        <v>9159</v>
      </c>
    </row>
    <row r="2575" spans="1:5" ht="12.75">
      <c r="A2575">
        <v>39301</v>
      </c>
      <c r="B2575" t="s">
        <v>13184</v>
      </c>
      <c r="C2575" t="s">
        <v>8369</v>
      </c>
      <c r="D2575" t="s">
        <v>8373</v>
      </c>
      <c r="E2575" s="413" t="s">
        <v>13185</v>
      </c>
    </row>
    <row r="2576" spans="1:5" ht="12.75">
      <c r="A2576">
        <v>39302</v>
      </c>
      <c r="B2576" t="s">
        <v>13186</v>
      </c>
      <c r="C2576" t="s">
        <v>8369</v>
      </c>
      <c r="D2576" t="s">
        <v>8373</v>
      </c>
      <c r="E2576" s="413" t="s">
        <v>13187</v>
      </c>
    </row>
    <row r="2577" spans="1:5" ht="12.75">
      <c r="A2577">
        <v>39303</v>
      </c>
      <c r="B2577" t="s">
        <v>13188</v>
      </c>
      <c r="C2577" t="s">
        <v>8369</v>
      </c>
      <c r="D2577" t="s">
        <v>8373</v>
      </c>
      <c r="E2577" s="413" t="s">
        <v>13189</v>
      </c>
    </row>
    <row r="2578" spans="1:5" ht="12.75">
      <c r="A2578">
        <v>38923</v>
      </c>
      <c r="B2578" t="s">
        <v>13190</v>
      </c>
      <c r="C2578" t="s">
        <v>8369</v>
      </c>
      <c r="D2578" t="s">
        <v>8373</v>
      </c>
      <c r="E2578" s="413" t="s">
        <v>13191</v>
      </c>
    </row>
    <row r="2579" spans="1:5" ht="12.75">
      <c r="A2579">
        <v>38925</v>
      </c>
      <c r="B2579" t="s">
        <v>13192</v>
      </c>
      <c r="C2579" t="s">
        <v>8369</v>
      </c>
      <c r="D2579" t="s">
        <v>8373</v>
      </c>
      <c r="E2579" s="413" t="s">
        <v>13193</v>
      </c>
    </row>
    <row r="2580" spans="1:5" ht="12.75">
      <c r="A2580">
        <v>38926</v>
      </c>
      <c r="B2580" t="s">
        <v>13194</v>
      </c>
      <c r="C2580" t="s">
        <v>8369</v>
      </c>
      <c r="D2580" t="s">
        <v>8373</v>
      </c>
      <c r="E2580" s="413" t="s">
        <v>13195</v>
      </c>
    </row>
    <row r="2581" spans="1:5" ht="12.75">
      <c r="A2581">
        <v>38927</v>
      </c>
      <c r="B2581" t="s">
        <v>13196</v>
      </c>
      <c r="C2581" t="s">
        <v>8369</v>
      </c>
      <c r="D2581" t="s">
        <v>8373</v>
      </c>
      <c r="E2581" s="413" t="s">
        <v>9167</v>
      </c>
    </row>
    <row r="2582" spans="1:5" ht="12.75">
      <c r="A2582">
        <v>39304</v>
      </c>
      <c r="B2582" t="s">
        <v>13197</v>
      </c>
      <c r="C2582" t="s">
        <v>8369</v>
      </c>
      <c r="D2582" t="s">
        <v>8373</v>
      </c>
      <c r="E2582" s="413" t="s">
        <v>13198</v>
      </c>
    </row>
    <row r="2583" spans="1:5" ht="12.75">
      <c r="A2583">
        <v>38924</v>
      </c>
      <c r="B2583" t="s">
        <v>13199</v>
      </c>
      <c r="C2583" t="s">
        <v>8369</v>
      </c>
      <c r="D2583" t="s">
        <v>8373</v>
      </c>
      <c r="E2583" s="413" t="s">
        <v>13200</v>
      </c>
    </row>
    <row r="2584" spans="1:5" ht="12.75">
      <c r="A2584">
        <v>39305</v>
      </c>
      <c r="B2584" t="s">
        <v>13201</v>
      </c>
      <c r="C2584" t="s">
        <v>8369</v>
      </c>
      <c r="D2584" t="s">
        <v>8373</v>
      </c>
      <c r="E2584" s="413" t="s">
        <v>13202</v>
      </c>
    </row>
    <row r="2585" spans="1:5" ht="12.75">
      <c r="A2585">
        <v>39306</v>
      </c>
      <c r="B2585" t="s">
        <v>13203</v>
      </c>
      <c r="C2585" t="s">
        <v>8369</v>
      </c>
      <c r="D2585" t="s">
        <v>8373</v>
      </c>
      <c r="E2585" s="413" t="s">
        <v>13204</v>
      </c>
    </row>
    <row r="2586" spans="1:5" ht="12.75">
      <c r="A2586">
        <v>38928</v>
      </c>
      <c r="B2586" t="s">
        <v>13205</v>
      </c>
      <c r="C2586" t="s">
        <v>8369</v>
      </c>
      <c r="D2586" t="s">
        <v>8373</v>
      </c>
      <c r="E2586" s="413" t="s">
        <v>13206</v>
      </c>
    </row>
    <row r="2587" spans="1:5" ht="12.75">
      <c r="A2587">
        <v>38929</v>
      </c>
      <c r="B2587" t="s">
        <v>13207</v>
      </c>
      <c r="C2587" t="s">
        <v>8369</v>
      </c>
      <c r="D2587" t="s">
        <v>8373</v>
      </c>
      <c r="E2587" s="413" t="s">
        <v>13208</v>
      </c>
    </row>
    <row r="2588" spans="1:5" ht="12.75">
      <c r="A2588">
        <v>39307</v>
      </c>
      <c r="B2588" t="s">
        <v>13209</v>
      </c>
      <c r="C2588" t="s">
        <v>8369</v>
      </c>
      <c r="D2588" t="s">
        <v>8373</v>
      </c>
      <c r="E2588" s="413" t="s">
        <v>13210</v>
      </c>
    </row>
    <row r="2589" spans="1:5" ht="12.75">
      <c r="A2589">
        <v>38930</v>
      </c>
      <c r="B2589" t="s">
        <v>13211</v>
      </c>
      <c r="C2589" t="s">
        <v>8369</v>
      </c>
      <c r="D2589" t="s">
        <v>8373</v>
      </c>
      <c r="E2589" s="413" t="s">
        <v>13212</v>
      </c>
    </row>
    <row r="2590" spans="1:5" ht="12.75">
      <c r="A2590">
        <v>38931</v>
      </c>
      <c r="B2590" t="s">
        <v>13213</v>
      </c>
      <c r="C2590" t="s">
        <v>8369</v>
      </c>
      <c r="D2590" t="s">
        <v>8373</v>
      </c>
      <c r="E2590" s="413" t="s">
        <v>11049</v>
      </c>
    </row>
    <row r="2591" spans="1:5" ht="12.75">
      <c r="A2591">
        <v>38932</v>
      </c>
      <c r="B2591" t="s">
        <v>13214</v>
      </c>
      <c r="C2591" t="s">
        <v>8369</v>
      </c>
      <c r="D2591" t="s">
        <v>8373</v>
      </c>
      <c r="E2591" s="413" t="s">
        <v>13215</v>
      </c>
    </row>
    <row r="2592" spans="1:5" ht="12.75">
      <c r="A2592">
        <v>38934</v>
      </c>
      <c r="B2592" t="s">
        <v>13216</v>
      </c>
      <c r="C2592" t="s">
        <v>8369</v>
      </c>
      <c r="D2592" t="s">
        <v>8373</v>
      </c>
      <c r="E2592" s="413" t="s">
        <v>11053</v>
      </c>
    </row>
    <row r="2593" spans="1:5" ht="12.75">
      <c r="A2593">
        <v>38935</v>
      </c>
      <c r="B2593" t="s">
        <v>13217</v>
      </c>
      <c r="C2593" t="s">
        <v>8369</v>
      </c>
      <c r="D2593" t="s">
        <v>8373</v>
      </c>
      <c r="E2593" s="413" t="s">
        <v>13218</v>
      </c>
    </row>
    <row r="2594" spans="1:5" ht="12.75">
      <c r="A2594">
        <v>38936</v>
      </c>
      <c r="B2594" t="s">
        <v>13219</v>
      </c>
      <c r="C2594" t="s">
        <v>8369</v>
      </c>
      <c r="D2594" t="s">
        <v>8373</v>
      </c>
      <c r="E2594" s="413" t="s">
        <v>12618</v>
      </c>
    </row>
    <row r="2595" spans="1:5" ht="12.75">
      <c r="A2595">
        <v>38937</v>
      </c>
      <c r="B2595" t="s">
        <v>13220</v>
      </c>
      <c r="C2595" t="s">
        <v>8369</v>
      </c>
      <c r="D2595" t="s">
        <v>8373</v>
      </c>
      <c r="E2595" s="413" t="s">
        <v>13221</v>
      </c>
    </row>
    <row r="2596" spans="1:5" ht="12.75">
      <c r="A2596">
        <v>38938</v>
      </c>
      <c r="B2596" t="s">
        <v>13222</v>
      </c>
      <c r="C2596" t="s">
        <v>8369</v>
      </c>
      <c r="D2596" t="s">
        <v>8373</v>
      </c>
      <c r="E2596" s="413" t="s">
        <v>13223</v>
      </c>
    </row>
    <row r="2597" spans="1:5" ht="12.75">
      <c r="A2597">
        <v>3489</v>
      </c>
      <c r="B2597" t="s">
        <v>13224</v>
      </c>
      <c r="C2597" t="s">
        <v>8369</v>
      </c>
      <c r="D2597" t="s">
        <v>8373</v>
      </c>
      <c r="E2597" s="413" t="s">
        <v>13225</v>
      </c>
    </row>
    <row r="2598" spans="1:5" ht="12.75">
      <c r="A2598">
        <v>20151</v>
      </c>
      <c r="B2598" t="s">
        <v>13226</v>
      </c>
      <c r="C2598" t="s">
        <v>8369</v>
      </c>
      <c r="D2598" t="s">
        <v>8373</v>
      </c>
      <c r="E2598" s="413" t="s">
        <v>11247</v>
      </c>
    </row>
    <row r="2599" spans="1:5" ht="12.75">
      <c r="A2599">
        <v>20152</v>
      </c>
      <c r="B2599" t="s">
        <v>13227</v>
      </c>
      <c r="C2599" t="s">
        <v>8369</v>
      </c>
      <c r="D2599" t="s">
        <v>8373</v>
      </c>
      <c r="E2599" s="413" t="s">
        <v>13228</v>
      </c>
    </row>
    <row r="2600" spans="1:5" ht="12.75">
      <c r="A2600">
        <v>20148</v>
      </c>
      <c r="B2600" t="s">
        <v>13229</v>
      </c>
      <c r="C2600" t="s">
        <v>8369</v>
      </c>
      <c r="D2600" t="s">
        <v>8373</v>
      </c>
      <c r="E2600" s="413" t="s">
        <v>13230</v>
      </c>
    </row>
    <row r="2601" spans="1:5" ht="12.75">
      <c r="A2601">
        <v>20149</v>
      </c>
      <c r="B2601" t="s">
        <v>13231</v>
      </c>
      <c r="C2601" t="s">
        <v>8369</v>
      </c>
      <c r="D2601" t="s">
        <v>8373</v>
      </c>
      <c r="E2601" s="413" t="s">
        <v>13167</v>
      </c>
    </row>
    <row r="2602" spans="1:5" ht="12.75">
      <c r="A2602">
        <v>20150</v>
      </c>
      <c r="B2602" t="s">
        <v>13232</v>
      </c>
      <c r="C2602" t="s">
        <v>8369</v>
      </c>
      <c r="D2602" t="s">
        <v>8373</v>
      </c>
      <c r="E2602" s="413" t="s">
        <v>13233</v>
      </c>
    </row>
    <row r="2603" spans="1:5" ht="12.75">
      <c r="A2603">
        <v>20157</v>
      </c>
      <c r="B2603" t="s">
        <v>13234</v>
      </c>
      <c r="C2603" t="s">
        <v>8369</v>
      </c>
      <c r="D2603" t="s">
        <v>8373</v>
      </c>
      <c r="E2603" s="413" t="s">
        <v>13235</v>
      </c>
    </row>
    <row r="2604" spans="1:5" ht="12.75">
      <c r="A2604">
        <v>20158</v>
      </c>
      <c r="B2604" t="s">
        <v>13236</v>
      </c>
      <c r="C2604" t="s">
        <v>8369</v>
      </c>
      <c r="D2604" t="s">
        <v>8373</v>
      </c>
      <c r="E2604" s="413" t="s">
        <v>13237</v>
      </c>
    </row>
    <row r="2605" spans="1:5" ht="12.75">
      <c r="A2605">
        <v>20154</v>
      </c>
      <c r="B2605" t="s">
        <v>13238</v>
      </c>
      <c r="C2605" t="s">
        <v>8369</v>
      </c>
      <c r="D2605" t="s">
        <v>8373</v>
      </c>
      <c r="E2605" s="413" t="s">
        <v>8474</v>
      </c>
    </row>
    <row r="2606" spans="1:5" ht="12.75">
      <c r="A2606">
        <v>20155</v>
      </c>
      <c r="B2606" t="s">
        <v>13239</v>
      </c>
      <c r="C2606" t="s">
        <v>8369</v>
      </c>
      <c r="D2606" t="s">
        <v>8373</v>
      </c>
      <c r="E2606" s="413" t="s">
        <v>10603</v>
      </c>
    </row>
    <row r="2607" spans="1:5" ht="12.75">
      <c r="A2607">
        <v>20156</v>
      </c>
      <c r="B2607" t="s">
        <v>13240</v>
      </c>
      <c r="C2607" t="s">
        <v>8369</v>
      </c>
      <c r="D2607" t="s">
        <v>8373</v>
      </c>
      <c r="E2607" s="413" t="s">
        <v>13241</v>
      </c>
    </row>
    <row r="2608" spans="1:5" ht="12.75">
      <c r="A2608">
        <v>3512</v>
      </c>
      <c r="B2608" t="s">
        <v>13242</v>
      </c>
      <c r="C2608" t="s">
        <v>8369</v>
      </c>
      <c r="D2608" t="s">
        <v>8373</v>
      </c>
      <c r="E2608" s="413" t="s">
        <v>13243</v>
      </c>
    </row>
    <row r="2609" spans="1:5" ht="12.75">
      <c r="A2609">
        <v>3499</v>
      </c>
      <c r="B2609" t="s">
        <v>13244</v>
      </c>
      <c r="C2609" t="s">
        <v>8369</v>
      </c>
      <c r="D2609" t="s">
        <v>8373</v>
      </c>
      <c r="E2609" s="413" t="s">
        <v>8455</v>
      </c>
    </row>
    <row r="2610" spans="1:5" ht="12.75">
      <c r="A2610">
        <v>3500</v>
      </c>
      <c r="B2610" t="s">
        <v>13245</v>
      </c>
      <c r="C2610" t="s">
        <v>8369</v>
      </c>
      <c r="D2610" t="s">
        <v>8373</v>
      </c>
      <c r="E2610" s="413" t="s">
        <v>10421</v>
      </c>
    </row>
    <row r="2611" spans="1:5" ht="12.75">
      <c r="A2611">
        <v>3501</v>
      </c>
      <c r="B2611" t="s">
        <v>13246</v>
      </c>
      <c r="C2611" t="s">
        <v>8369</v>
      </c>
      <c r="D2611" t="s">
        <v>8373</v>
      </c>
      <c r="E2611" s="413" t="s">
        <v>10224</v>
      </c>
    </row>
    <row r="2612" spans="1:5" ht="12.75">
      <c r="A2612">
        <v>3502</v>
      </c>
      <c r="B2612" t="s">
        <v>13247</v>
      </c>
      <c r="C2612" t="s">
        <v>8369</v>
      </c>
      <c r="D2612" t="s">
        <v>8373</v>
      </c>
      <c r="E2612" s="413" t="s">
        <v>13248</v>
      </c>
    </row>
    <row r="2613" spans="1:5" ht="12.75">
      <c r="A2613">
        <v>3503</v>
      </c>
      <c r="B2613" t="s">
        <v>13249</v>
      </c>
      <c r="C2613" t="s">
        <v>8369</v>
      </c>
      <c r="D2613" t="s">
        <v>8373</v>
      </c>
      <c r="E2613" s="413" t="s">
        <v>10037</v>
      </c>
    </row>
    <row r="2614" spans="1:5" ht="12.75">
      <c r="A2614">
        <v>3477</v>
      </c>
      <c r="B2614" t="s">
        <v>13250</v>
      </c>
      <c r="C2614" t="s">
        <v>8369</v>
      </c>
      <c r="D2614" t="s">
        <v>8373</v>
      </c>
      <c r="E2614" s="413" t="s">
        <v>13251</v>
      </c>
    </row>
    <row r="2615" spans="1:5" ht="12.75">
      <c r="A2615">
        <v>3478</v>
      </c>
      <c r="B2615" t="s">
        <v>13252</v>
      </c>
      <c r="C2615" t="s">
        <v>8369</v>
      </c>
      <c r="D2615" t="s">
        <v>8373</v>
      </c>
      <c r="E2615" s="413" t="s">
        <v>13253</v>
      </c>
    </row>
    <row r="2616" spans="1:5" ht="12.75">
      <c r="A2616">
        <v>3525</v>
      </c>
      <c r="B2616" t="s">
        <v>13254</v>
      </c>
      <c r="C2616" t="s">
        <v>8369</v>
      </c>
      <c r="D2616" t="s">
        <v>8373</v>
      </c>
      <c r="E2616" s="413" t="s">
        <v>13255</v>
      </c>
    </row>
    <row r="2617" spans="1:5" ht="12.75">
      <c r="A2617">
        <v>3511</v>
      </c>
      <c r="B2617" t="s">
        <v>13256</v>
      </c>
      <c r="C2617" t="s">
        <v>8369</v>
      </c>
      <c r="D2617" t="s">
        <v>8373</v>
      </c>
      <c r="E2617" s="413" t="s">
        <v>13257</v>
      </c>
    </row>
    <row r="2618" spans="1:5" ht="12.75">
      <c r="A2618">
        <v>38917</v>
      </c>
      <c r="B2618" t="s">
        <v>13258</v>
      </c>
      <c r="C2618" t="s">
        <v>8369</v>
      </c>
      <c r="D2618" t="s">
        <v>8373</v>
      </c>
      <c r="E2618" s="413" t="s">
        <v>13259</v>
      </c>
    </row>
    <row r="2619" spans="1:5" ht="12.75">
      <c r="A2619">
        <v>38919</v>
      </c>
      <c r="B2619" t="s">
        <v>13260</v>
      </c>
      <c r="C2619" t="s">
        <v>8369</v>
      </c>
      <c r="D2619" t="s">
        <v>8373</v>
      </c>
      <c r="E2619" s="413" t="s">
        <v>13261</v>
      </c>
    </row>
    <row r="2620" spans="1:5" ht="12.75">
      <c r="A2620">
        <v>38922</v>
      </c>
      <c r="B2620" t="s">
        <v>13262</v>
      </c>
      <c r="C2620" t="s">
        <v>8369</v>
      </c>
      <c r="D2620" t="s">
        <v>8373</v>
      </c>
      <c r="E2620" s="413" t="s">
        <v>13263</v>
      </c>
    </row>
    <row r="2621" spans="1:5" ht="12.75">
      <c r="A2621">
        <v>38921</v>
      </c>
      <c r="B2621" t="s">
        <v>13264</v>
      </c>
      <c r="C2621" t="s">
        <v>8369</v>
      </c>
      <c r="D2621" t="s">
        <v>8373</v>
      </c>
      <c r="E2621" s="413" t="s">
        <v>13265</v>
      </c>
    </row>
    <row r="2622" spans="1:5" ht="12.75">
      <c r="A2622">
        <v>38918</v>
      </c>
      <c r="B2622" t="s">
        <v>13266</v>
      </c>
      <c r="C2622" t="s">
        <v>8369</v>
      </c>
      <c r="D2622" t="s">
        <v>8373</v>
      </c>
      <c r="E2622" s="413" t="s">
        <v>11791</v>
      </c>
    </row>
    <row r="2623" spans="1:5" ht="12.75">
      <c r="A2623">
        <v>38920</v>
      </c>
      <c r="B2623" t="s">
        <v>13267</v>
      </c>
      <c r="C2623" t="s">
        <v>8369</v>
      </c>
      <c r="D2623" t="s">
        <v>8373</v>
      </c>
      <c r="E2623" s="413" t="s">
        <v>10648</v>
      </c>
    </row>
    <row r="2624" spans="1:5" ht="12.75">
      <c r="A2624">
        <v>12032</v>
      </c>
      <c r="B2624" t="s">
        <v>13268</v>
      </c>
      <c r="C2624" t="s">
        <v>9311</v>
      </c>
      <c r="D2624" t="s">
        <v>8373</v>
      </c>
      <c r="E2624" s="413" t="s">
        <v>13269</v>
      </c>
    </row>
    <row r="2625" spans="1:5" ht="12.75">
      <c r="A2625">
        <v>12030</v>
      </c>
      <c r="B2625" t="s">
        <v>13270</v>
      </c>
      <c r="C2625" t="s">
        <v>9311</v>
      </c>
      <c r="D2625" t="s">
        <v>8373</v>
      </c>
      <c r="E2625" s="413" t="s">
        <v>13271</v>
      </c>
    </row>
    <row r="2626" spans="1:5" ht="12.75">
      <c r="A2626">
        <v>10908</v>
      </c>
      <c r="B2626" t="s">
        <v>13272</v>
      </c>
      <c r="C2626" t="s">
        <v>8369</v>
      </c>
      <c r="D2626" t="s">
        <v>8373</v>
      </c>
      <c r="E2626" s="413" t="s">
        <v>13273</v>
      </c>
    </row>
    <row r="2627" spans="1:5" ht="12.75">
      <c r="A2627">
        <v>10909</v>
      </c>
      <c r="B2627" t="s">
        <v>13274</v>
      </c>
      <c r="C2627" t="s">
        <v>8369</v>
      </c>
      <c r="D2627" t="s">
        <v>8373</v>
      </c>
      <c r="E2627" s="413" t="s">
        <v>13275</v>
      </c>
    </row>
    <row r="2628" spans="1:5" ht="12.75">
      <c r="A2628">
        <v>3669</v>
      </c>
      <c r="B2628" t="s">
        <v>13276</v>
      </c>
      <c r="C2628" t="s">
        <v>8369</v>
      </c>
      <c r="D2628" t="s">
        <v>8373</v>
      </c>
      <c r="E2628" s="413" t="s">
        <v>9674</v>
      </c>
    </row>
    <row r="2629" spans="1:5" ht="12.75">
      <c r="A2629">
        <v>20138</v>
      </c>
      <c r="B2629" t="s">
        <v>13277</v>
      </c>
      <c r="C2629" t="s">
        <v>8369</v>
      </c>
      <c r="D2629" t="s">
        <v>8373</v>
      </c>
      <c r="E2629" s="413" t="s">
        <v>13278</v>
      </c>
    </row>
    <row r="2630" spans="1:5" ht="12.75">
      <c r="A2630">
        <v>20139</v>
      </c>
      <c r="B2630" t="s">
        <v>13279</v>
      </c>
      <c r="C2630" t="s">
        <v>8369</v>
      </c>
      <c r="D2630" t="s">
        <v>8373</v>
      </c>
      <c r="E2630" s="413" t="s">
        <v>13280</v>
      </c>
    </row>
    <row r="2631" spans="1:5" ht="12.75">
      <c r="A2631">
        <v>3668</v>
      </c>
      <c r="B2631" t="s">
        <v>13281</v>
      </c>
      <c r="C2631" t="s">
        <v>8369</v>
      </c>
      <c r="D2631" t="s">
        <v>8373</v>
      </c>
      <c r="E2631" s="413" t="s">
        <v>13282</v>
      </c>
    </row>
    <row r="2632" spans="1:5" ht="12.75">
      <c r="A2632">
        <v>3656</v>
      </c>
      <c r="B2632" t="s">
        <v>13283</v>
      </c>
      <c r="C2632" t="s">
        <v>8369</v>
      </c>
      <c r="D2632" t="s">
        <v>8373</v>
      </c>
      <c r="E2632" s="413" t="s">
        <v>13284</v>
      </c>
    </row>
    <row r="2633" spans="1:5" ht="12.75">
      <c r="A2633">
        <v>10911</v>
      </c>
      <c r="B2633" t="s">
        <v>13285</v>
      </c>
      <c r="C2633" t="s">
        <v>8369</v>
      </c>
      <c r="D2633" t="s">
        <v>8373</v>
      </c>
      <c r="E2633" s="413" t="s">
        <v>13286</v>
      </c>
    </row>
    <row r="2634" spans="1:5" ht="12.75">
      <c r="A2634">
        <v>3654</v>
      </c>
      <c r="B2634" t="s">
        <v>13287</v>
      </c>
      <c r="C2634" t="s">
        <v>8369</v>
      </c>
      <c r="D2634" t="s">
        <v>8373</v>
      </c>
      <c r="E2634" s="413" t="s">
        <v>8813</v>
      </c>
    </row>
    <row r="2635" spans="1:5" ht="12.75">
      <c r="A2635">
        <v>3664</v>
      </c>
      <c r="B2635" t="s">
        <v>13288</v>
      </c>
      <c r="C2635" t="s">
        <v>8369</v>
      </c>
      <c r="D2635" t="s">
        <v>8373</v>
      </c>
      <c r="E2635" s="413" t="s">
        <v>13289</v>
      </c>
    </row>
    <row r="2636" spans="1:5" ht="12.75">
      <c r="A2636">
        <v>3657</v>
      </c>
      <c r="B2636" t="s">
        <v>13290</v>
      </c>
      <c r="C2636" t="s">
        <v>8369</v>
      </c>
      <c r="D2636" t="s">
        <v>8373</v>
      </c>
      <c r="E2636" s="413" t="s">
        <v>13291</v>
      </c>
    </row>
    <row r="2637" spans="1:5" ht="12.75">
      <c r="A2637">
        <v>12625</v>
      </c>
      <c r="B2637" t="s">
        <v>13292</v>
      </c>
      <c r="C2637" t="s">
        <v>8369</v>
      </c>
      <c r="D2637" t="s">
        <v>8373</v>
      </c>
      <c r="E2637" s="413" t="s">
        <v>13293</v>
      </c>
    </row>
    <row r="2638" spans="1:5" ht="12.75">
      <c r="A2638">
        <v>20136</v>
      </c>
      <c r="B2638" t="s">
        <v>13294</v>
      </c>
      <c r="C2638" t="s">
        <v>8369</v>
      </c>
      <c r="D2638" t="s">
        <v>8373</v>
      </c>
      <c r="E2638" s="413" t="s">
        <v>13295</v>
      </c>
    </row>
    <row r="2639" spans="1:5" ht="12.75">
      <c r="A2639">
        <v>20144</v>
      </c>
      <c r="B2639" t="s">
        <v>13296</v>
      </c>
      <c r="C2639" t="s">
        <v>8369</v>
      </c>
      <c r="D2639" t="s">
        <v>8373</v>
      </c>
      <c r="E2639" s="413" t="s">
        <v>13297</v>
      </c>
    </row>
    <row r="2640" spans="1:5" ht="12.75">
      <c r="A2640">
        <v>20143</v>
      </c>
      <c r="B2640" t="s">
        <v>13298</v>
      </c>
      <c r="C2640" t="s">
        <v>8369</v>
      </c>
      <c r="D2640" t="s">
        <v>8373</v>
      </c>
      <c r="E2640" s="413" t="s">
        <v>13299</v>
      </c>
    </row>
    <row r="2641" spans="1:5" ht="12.75">
      <c r="A2641">
        <v>20145</v>
      </c>
      <c r="B2641" t="s">
        <v>13300</v>
      </c>
      <c r="C2641" t="s">
        <v>8369</v>
      </c>
      <c r="D2641" t="s">
        <v>8373</v>
      </c>
      <c r="E2641" s="413" t="s">
        <v>13301</v>
      </c>
    </row>
    <row r="2642" spans="1:5" ht="12.75">
      <c r="A2642">
        <v>20146</v>
      </c>
      <c r="B2642" t="s">
        <v>13302</v>
      </c>
      <c r="C2642" t="s">
        <v>8369</v>
      </c>
      <c r="D2642" t="s">
        <v>8373</v>
      </c>
      <c r="E2642" s="413" t="s">
        <v>13303</v>
      </c>
    </row>
    <row r="2643" spans="1:5" ht="12.75">
      <c r="A2643">
        <v>20140</v>
      </c>
      <c r="B2643" t="s">
        <v>13304</v>
      </c>
      <c r="C2643" t="s">
        <v>8369</v>
      </c>
      <c r="D2643" t="s">
        <v>8373</v>
      </c>
      <c r="E2643" s="413" t="s">
        <v>13305</v>
      </c>
    </row>
    <row r="2644" spans="1:5" ht="12.75">
      <c r="A2644">
        <v>20141</v>
      </c>
      <c r="B2644" t="s">
        <v>13306</v>
      </c>
      <c r="C2644" t="s">
        <v>8369</v>
      </c>
      <c r="D2644" t="s">
        <v>8373</v>
      </c>
      <c r="E2644" s="413" t="s">
        <v>13307</v>
      </c>
    </row>
    <row r="2645" spans="1:5" ht="12.75">
      <c r="A2645">
        <v>20142</v>
      </c>
      <c r="B2645" t="s">
        <v>13308</v>
      </c>
      <c r="C2645" t="s">
        <v>8369</v>
      </c>
      <c r="D2645" t="s">
        <v>8373</v>
      </c>
      <c r="E2645" s="413" t="s">
        <v>13309</v>
      </c>
    </row>
    <row r="2646" spans="1:5" ht="12.75">
      <c r="A2646">
        <v>3659</v>
      </c>
      <c r="B2646" t="s">
        <v>13310</v>
      </c>
      <c r="C2646" t="s">
        <v>8369</v>
      </c>
      <c r="D2646" t="s">
        <v>8373</v>
      </c>
      <c r="E2646" s="413" t="s">
        <v>13311</v>
      </c>
    </row>
    <row r="2647" spans="1:5" ht="12.75">
      <c r="A2647">
        <v>3660</v>
      </c>
      <c r="B2647" t="s">
        <v>13312</v>
      </c>
      <c r="C2647" t="s">
        <v>8369</v>
      </c>
      <c r="D2647" t="s">
        <v>8373</v>
      </c>
      <c r="E2647" s="413" t="s">
        <v>13313</v>
      </c>
    </row>
    <row r="2648" spans="1:5" ht="12.75">
      <c r="A2648">
        <v>3662</v>
      </c>
      <c r="B2648" t="s">
        <v>13314</v>
      </c>
      <c r="C2648" t="s">
        <v>8369</v>
      </c>
      <c r="D2648" t="s">
        <v>8373</v>
      </c>
      <c r="E2648" s="413" t="s">
        <v>13293</v>
      </c>
    </row>
    <row r="2649" spans="1:5" ht="12.75">
      <c r="A2649">
        <v>3661</v>
      </c>
      <c r="B2649" t="s">
        <v>13315</v>
      </c>
      <c r="C2649" t="s">
        <v>8369</v>
      </c>
      <c r="D2649" t="s">
        <v>8373</v>
      </c>
      <c r="E2649" s="413" t="s">
        <v>13316</v>
      </c>
    </row>
    <row r="2650" spans="1:5" ht="12.75">
      <c r="A2650">
        <v>3658</v>
      </c>
      <c r="B2650" t="s">
        <v>13317</v>
      </c>
      <c r="C2650" t="s">
        <v>8369</v>
      </c>
      <c r="D2650" t="s">
        <v>8373</v>
      </c>
      <c r="E2650" s="413" t="s">
        <v>13318</v>
      </c>
    </row>
    <row r="2651" spans="1:5" ht="12.75">
      <c r="A2651">
        <v>3670</v>
      </c>
      <c r="B2651" t="s">
        <v>13319</v>
      </c>
      <c r="C2651" t="s">
        <v>8369</v>
      </c>
      <c r="D2651" t="s">
        <v>8373</v>
      </c>
      <c r="E2651" s="413" t="s">
        <v>13320</v>
      </c>
    </row>
    <row r="2652" spans="1:5" ht="12.75">
      <c r="A2652">
        <v>3666</v>
      </c>
      <c r="B2652" t="s">
        <v>13321</v>
      </c>
      <c r="C2652" t="s">
        <v>8369</v>
      </c>
      <c r="D2652" t="s">
        <v>8373</v>
      </c>
      <c r="E2652" s="413" t="s">
        <v>13322</v>
      </c>
    </row>
    <row r="2653" spans="1:5" ht="12.75">
      <c r="A2653">
        <v>14157</v>
      </c>
      <c r="B2653" t="s">
        <v>13323</v>
      </c>
      <c r="C2653" t="s">
        <v>8369</v>
      </c>
      <c r="D2653" t="s">
        <v>8373</v>
      </c>
      <c r="E2653" s="413" t="s">
        <v>12494</v>
      </c>
    </row>
    <row r="2654" spans="1:5" ht="12.75">
      <c r="A2654">
        <v>3653</v>
      </c>
      <c r="B2654" t="s">
        <v>13324</v>
      </c>
      <c r="C2654" t="s">
        <v>8369</v>
      </c>
      <c r="D2654" t="s">
        <v>8373</v>
      </c>
      <c r="E2654" s="413" t="s">
        <v>13325</v>
      </c>
    </row>
    <row r="2655" spans="1:5" ht="12.75">
      <c r="A2655">
        <v>3649</v>
      </c>
      <c r="B2655" t="s">
        <v>13326</v>
      </c>
      <c r="C2655" t="s">
        <v>8369</v>
      </c>
      <c r="D2655" t="s">
        <v>8373</v>
      </c>
      <c r="E2655" s="413" t="s">
        <v>13327</v>
      </c>
    </row>
    <row r="2656" spans="1:5" ht="12.75">
      <c r="A2656">
        <v>42696</v>
      </c>
      <c r="B2656" t="s">
        <v>13328</v>
      </c>
      <c r="C2656" t="s">
        <v>8369</v>
      </c>
      <c r="D2656" t="s">
        <v>8373</v>
      </c>
      <c r="E2656" s="413" t="s">
        <v>13329</v>
      </c>
    </row>
    <row r="2657" spans="1:5" ht="12.75">
      <c r="A2657">
        <v>42697</v>
      </c>
      <c r="B2657" t="s">
        <v>13330</v>
      </c>
      <c r="C2657" t="s">
        <v>8369</v>
      </c>
      <c r="D2657" t="s">
        <v>8373</v>
      </c>
      <c r="E2657" s="413" t="s">
        <v>13331</v>
      </c>
    </row>
    <row r="2658" spans="1:5" ht="12.75">
      <c r="A2658">
        <v>42698</v>
      </c>
      <c r="B2658" t="s">
        <v>13332</v>
      </c>
      <c r="C2658" t="s">
        <v>8369</v>
      </c>
      <c r="D2658" t="s">
        <v>8373</v>
      </c>
      <c r="E2658" s="413" t="s">
        <v>13333</v>
      </c>
    </row>
    <row r="2659" spans="1:5" ht="12.75">
      <c r="A2659">
        <v>39875</v>
      </c>
      <c r="B2659" t="s">
        <v>13334</v>
      </c>
      <c r="C2659" t="s">
        <v>8369</v>
      </c>
      <c r="D2659" t="s">
        <v>8373</v>
      </c>
      <c r="E2659" s="413" t="s">
        <v>13335</v>
      </c>
    </row>
    <row r="2660" spans="1:5" ht="12.75">
      <c r="A2660">
        <v>39876</v>
      </c>
      <c r="B2660" t="s">
        <v>13336</v>
      </c>
      <c r="C2660" t="s">
        <v>8369</v>
      </c>
      <c r="D2660" t="s">
        <v>8373</v>
      </c>
      <c r="E2660" s="413" t="s">
        <v>13337</v>
      </c>
    </row>
    <row r="2661" spans="1:5" ht="12.75">
      <c r="A2661">
        <v>39877</v>
      </c>
      <c r="B2661" t="s">
        <v>13338</v>
      </c>
      <c r="C2661" t="s">
        <v>8369</v>
      </c>
      <c r="D2661" t="s">
        <v>8373</v>
      </c>
      <c r="E2661" s="413" t="s">
        <v>13339</v>
      </c>
    </row>
    <row r="2662" spans="1:5" ht="12.75">
      <c r="A2662">
        <v>39878</v>
      </c>
      <c r="B2662" t="s">
        <v>13340</v>
      </c>
      <c r="C2662" t="s">
        <v>8369</v>
      </c>
      <c r="D2662" t="s">
        <v>8373</v>
      </c>
      <c r="E2662" s="413" t="s">
        <v>13341</v>
      </c>
    </row>
    <row r="2663" spans="1:5" ht="12.75">
      <c r="A2663">
        <v>39872</v>
      </c>
      <c r="B2663" t="s">
        <v>13342</v>
      </c>
      <c r="C2663" t="s">
        <v>8369</v>
      </c>
      <c r="D2663" t="s">
        <v>8373</v>
      </c>
      <c r="E2663" s="413" t="s">
        <v>13343</v>
      </c>
    </row>
    <row r="2664" spans="1:5" ht="12.75">
      <c r="A2664">
        <v>39873</v>
      </c>
      <c r="B2664" t="s">
        <v>13344</v>
      </c>
      <c r="C2664" t="s">
        <v>8369</v>
      </c>
      <c r="D2664" t="s">
        <v>8373</v>
      </c>
      <c r="E2664" s="413" t="s">
        <v>13345</v>
      </c>
    </row>
    <row r="2665" spans="1:5" ht="12.75">
      <c r="A2665">
        <v>39874</v>
      </c>
      <c r="B2665" t="s">
        <v>13346</v>
      </c>
      <c r="C2665" t="s">
        <v>8369</v>
      </c>
      <c r="D2665" t="s">
        <v>8373</v>
      </c>
      <c r="E2665" s="413" t="s">
        <v>13347</v>
      </c>
    </row>
    <row r="2666" spans="1:5" ht="12.75">
      <c r="A2666">
        <v>3674</v>
      </c>
      <c r="B2666" t="s">
        <v>13348</v>
      </c>
      <c r="C2666" t="s">
        <v>8389</v>
      </c>
      <c r="D2666" t="s">
        <v>8373</v>
      </c>
      <c r="E2666" s="413" t="s">
        <v>13349</v>
      </c>
    </row>
    <row r="2667" spans="1:5" ht="12.75">
      <c r="A2667">
        <v>3681</v>
      </c>
      <c r="B2667" t="s">
        <v>13350</v>
      </c>
      <c r="C2667" t="s">
        <v>8389</v>
      </c>
      <c r="D2667" t="s">
        <v>8373</v>
      </c>
      <c r="E2667" s="413" t="s">
        <v>13351</v>
      </c>
    </row>
    <row r="2668" spans="1:5" ht="12.75">
      <c r="A2668">
        <v>3676</v>
      </c>
      <c r="B2668" t="s">
        <v>13352</v>
      </c>
      <c r="C2668" t="s">
        <v>8389</v>
      </c>
      <c r="D2668" t="s">
        <v>8373</v>
      </c>
      <c r="E2668" s="413" t="s">
        <v>13353</v>
      </c>
    </row>
    <row r="2669" spans="1:5" ht="12.75">
      <c r="A2669">
        <v>3679</v>
      </c>
      <c r="B2669" t="s">
        <v>13354</v>
      </c>
      <c r="C2669" t="s">
        <v>8389</v>
      </c>
      <c r="D2669" t="s">
        <v>8373</v>
      </c>
      <c r="E2669" s="413" t="s">
        <v>13355</v>
      </c>
    </row>
    <row r="2670" spans="1:5" ht="12.75">
      <c r="A2670">
        <v>3672</v>
      </c>
      <c r="B2670" t="s">
        <v>13356</v>
      </c>
      <c r="C2670" t="s">
        <v>8389</v>
      </c>
      <c r="D2670" t="s">
        <v>8373</v>
      </c>
      <c r="E2670" s="413" t="s">
        <v>9949</v>
      </c>
    </row>
    <row r="2671" spans="1:5" ht="12.75">
      <c r="A2671">
        <v>3671</v>
      </c>
      <c r="B2671" t="s">
        <v>13357</v>
      </c>
      <c r="C2671" t="s">
        <v>8389</v>
      </c>
      <c r="D2671" t="s">
        <v>8370</v>
      </c>
      <c r="E2671" s="413" t="s">
        <v>13358</v>
      </c>
    </row>
    <row r="2672" spans="1:5" ht="12.75">
      <c r="A2672">
        <v>3673</v>
      </c>
      <c r="B2672" t="s">
        <v>13359</v>
      </c>
      <c r="C2672" t="s">
        <v>8389</v>
      </c>
      <c r="D2672" t="s">
        <v>8373</v>
      </c>
      <c r="E2672" s="413" t="s">
        <v>9730</v>
      </c>
    </row>
    <row r="2673" spans="1:5" ht="12.75">
      <c r="A2673">
        <v>38394</v>
      </c>
      <c r="B2673" t="s">
        <v>13360</v>
      </c>
      <c r="C2673" t="s">
        <v>8369</v>
      </c>
      <c r="D2673" t="s">
        <v>8373</v>
      </c>
      <c r="E2673" s="413" t="s">
        <v>13361</v>
      </c>
    </row>
    <row r="2674" spans="1:5" ht="12.75">
      <c r="A2674">
        <v>3729</v>
      </c>
      <c r="B2674" t="s">
        <v>13362</v>
      </c>
      <c r="C2674" t="s">
        <v>8369</v>
      </c>
      <c r="D2674" t="s">
        <v>8373</v>
      </c>
      <c r="E2674" s="413" t="s">
        <v>13363</v>
      </c>
    </row>
    <row r="2675" spans="1:5" ht="12.75">
      <c r="A2675">
        <v>39357</v>
      </c>
      <c r="B2675" t="s">
        <v>13364</v>
      </c>
      <c r="C2675" t="s">
        <v>8369</v>
      </c>
      <c r="D2675" t="s">
        <v>8373</v>
      </c>
      <c r="E2675" s="413" t="s">
        <v>13365</v>
      </c>
    </row>
    <row r="2676" spans="1:5" ht="12.75">
      <c r="A2676">
        <v>39358</v>
      </c>
      <c r="B2676" t="s">
        <v>13366</v>
      </c>
      <c r="C2676" t="s">
        <v>8369</v>
      </c>
      <c r="D2676" t="s">
        <v>8373</v>
      </c>
      <c r="E2676" s="413" t="s">
        <v>13367</v>
      </c>
    </row>
    <row r="2677" spans="1:5" ht="12.75">
      <c r="A2677">
        <v>39356</v>
      </c>
      <c r="B2677" t="s">
        <v>13368</v>
      </c>
      <c r="C2677" t="s">
        <v>8369</v>
      </c>
      <c r="D2677" t="s">
        <v>8373</v>
      </c>
      <c r="E2677" s="413" t="s">
        <v>13369</v>
      </c>
    </row>
    <row r="2678" spans="1:5" ht="12.75">
      <c r="A2678">
        <v>39355</v>
      </c>
      <c r="B2678" t="s">
        <v>13370</v>
      </c>
      <c r="C2678" t="s">
        <v>8369</v>
      </c>
      <c r="D2678" t="s">
        <v>8373</v>
      </c>
      <c r="E2678" s="413" t="s">
        <v>13371</v>
      </c>
    </row>
    <row r="2679" spans="1:5" ht="12.75">
      <c r="A2679">
        <v>39353</v>
      </c>
      <c r="B2679" t="s">
        <v>13372</v>
      </c>
      <c r="C2679" t="s">
        <v>8369</v>
      </c>
      <c r="D2679" t="s">
        <v>8373</v>
      </c>
      <c r="E2679" s="413" t="s">
        <v>13373</v>
      </c>
    </row>
    <row r="2680" spans="1:5" ht="12.75">
      <c r="A2680">
        <v>39354</v>
      </c>
      <c r="B2680" t="s">
        <v>13374</v>
      </c>
      <c r="C2680" t="s">
        <v>8369</v>
      </c>
      <c r="D2680" t="s">
        <v>8373</v>
      </c>
      <c r="E2680" s="413" t="s">
        <v>13375</v>
      </c>
    </row>
    <row r="2681" spans="1:5" ht="12.75">
      <c r="A2681">
        <v>39398</v>
      </c>
      <c r="B2681" t="s">
        <v>13376</v>
      </c>
      <c r="C2681" t="s">
        <v>8369</v>
      </c>
      <c r="D2681" t="s">
        <v>8373</v>
      </c>
      <c r="E2681" s="413" t="s">
        <v>13377</v>
      </c>
    </row>
    <row r="2682" spans="1:5" ht="12.75">
      <c r="A2682">
        <v>13343</v>
      </c>
      <c r="B2682" t="s">
        <v>13378</v>
      </c>
      <c r="C2682" t="s">
        <v>8369</v>
      </c>
      <c r="D2682" t="s">
        <v>8373</v>
      </c>
      <c r="E2682" s="413" t="s">
        <v>13379</v>
      </c>
    </row>
    <row r="2683" spans="1:5" ht="12.75">
      <c r="A2683">
        <v>12118</v>
      </c>
      <c r="B2683" t="s">
        <v>13380</v>
      </c>
      <c r="C2683" t="s">
        <v>8369</v>
      </c>
      <c r="D2683" t="s">
        <v>8373</v>
      </c>
      <c r="E2683" s="413" t="s">
        <v>13381</v>
      </c>
    </row>
    <row r="2684" spans="1:5" ht="12.75">
      <c r="A2684">
        <v>39482</v>
      </c>
      <c r="B2684" t="s">
        <v>13382</v>
      </c>
      <c r="C2684" t="s">
        <v>8369</v>
      </c>
      <c r="D2684" t="s">
        <v>8373</v>
      </c>
      <c r="E2684" s="413" t="s">
        <v>13383</v>
      </c>
    </row>
    <row r="2685" spans="1:5" ht="12.75">
      <c r="A2685">
        <v>39486</v>
      </c>
      <c r="B2685" t="s">
        <v>13384</v>
      </c>
      <c r="C2685" t="s">
        <v>8369</v>
      </c>
      <c r="D2685" t="s">
        <v>8373</v>
      </c>
      <c r="E2685" s="413" t="s">
        <v>13385</v>
      </c>
    </row>
    <row r="2686" spans="1:5" ht="12.75">
      <c r="A2686">
        <v>39484</v>
      </c>
      <c r="B2686" t="s">
        <v>13386</v>
      </c>
      <c r="C2686" t="s">
        <v>8369</v>
      </c>
      <c r="D2686" t="s">
        <v>8373</v>
      </c>
      <c r="E2686" s="413" t="s">
        <v>13383</v>
      </c>
    </row>
    <row r="2687" spans="1:5" ht="12.75">
      <c r="A2687">
        <v>39488</v>
      </c>
      <c r="B2687" t="s">
        <v>13387</v>
      </c>
      <c r="C2687" t="s">
        <v>8369</v>
      </c>
      <c r="D2687" t="s">
        <v>8373</v>
      </c>
      <c r="E2687" s="413" t="s">
        <v>13388</v>
      </c>
    </row>
    <row r="2688" spans="1:5" ht="12.75">
      <c r="A2688">
        <v>39485</v>
      </c>
      <c r="B2688" t="s">
        <v>13389</v>
      </c>
      <c r="C2688" t="s">
        <v>8369</v>
      </c>
      <c r="D2688" t="s">
        <v>8373</v>
      </c>
      <c r="E2688" s="413" t="s">
        <v>13383</v>
      </c>
    </row>
    <row r="2689" spans="1:5" ht="12.75">
      <c r="A2689">
        <v>39489</v>
      </c>
      <c r="B2689" t="s">
        <v>13390</v>
      </c>
      <c r="C2689" t="s">
        <v>8369</v>
      </c>
      <c r="D2689" t="s">
        <v>8373</v>
      </c>
      <c r="E2689" s="413" t="s">
        <v>13391</v>
      </c>
    </row>
    <row r="2690" spans="1:5" ht="12.75">
      <c r="A2690">
        <v>39490</v>
      </c>
      <c r="B2690" t="s">
        <v>13392</v>
      </c>
      <c r="C2690" t="s">
        <v>8369</v>
      </c>
      <c r="D2690" t="s">
        <v>8373</v>
      </c>
      <c r="E2690" s="413" t="s">
        <v>13393</v>
      </c>
    </row>
    <row r="2691" spans="1:5" ht="12.75">
      <c r="A2691">
        <v>39494</v>
      </c>
      <c r="B2691" t="s">
        <v>13394</v>
      </c>
      <c r="C2691" t="s">
        <v>8369</v>
      </c>
      <c r="D2691" t="s">
        <v>8373</v>
      </c>
      <c r="E2691" s="413" t="s">
        <v>13395</v>
      </c>
    </row>
    <row r="2692" spans="1:5" ht="12.75">
      <c r="A2692">
        <v>39495</v>
      </c>
      <c r="B2692" t="s">
        <v>13396</v>
      </c>
      <c r="C2692" t="s">
        <v>8369</v>
      </c>
      <c r="D2692" t="s">
        <v>8373</v>
      </c>
      <c r="E2692" s="413" t="s">
        <v>13397</v>
      </c>
    </row>
    <row r="2693" spans="1:5" ht="12.75">
      <c r="A2693">
        <v>39496</v>
      </c>
      <c r="B2693" t="s">
        <v>13398</v>
      </c>
      <c r="C2693" t="s">
        <v>8369</v>
      </c>
      <c r="D2693" t="s">
        <v>8373</v>
      </c>
      <c r="E2693" s="413" t="s">
        <v>13399</v>
      </c>
    </row>
    <row r="2694" spans="1:5" ht="12.75">
      <c r="A2694">
        <v>39492</v>
      </c>
      <c r="B2694" t="s">
        <v>13400</v>
      </c>
      <c r="C2694" t="s">
        <v>8369</v>
      </c>
      <c r="D2694" t="s">
        <v>8373</v>
      </c>
      <c r="E2694" s="413" t="s">
        <v>13401</v>
      </c>
    </row>
    <row r="2695" spans="1:5" ht="12.75">
      <c r="A2695">
        <v>39497</v>
      </c>
      <c r="B2695" t="s">
        <v>13402</v>
      </c>
      <c r="C2695" t="s">
        <v>8369</v>
      </c>
      <c r="D2695" t="s">
        <v>8373</v>
      </c>
      <c r="E2695" s="413" t="s">
        <v>13403</v>
      </c>
    </row>
    <row r="2696" spans="1:5" ht="12.75">
      <c r="A2696">
        <v>39493</v>
      </c>
      <c r="B2696" t="s">
        <v>13404</v>
      </c>
      <c r="C2696" t="s">
        <v>8369</v>
      </c>
      <c r="D2696" t="s">
        <v>8373</v>
      </c>
      <c r="E2696" s="413" t="s">
        <v>13405</v>
      </c>
    </row>
    <row r="2697" spans="1:5" ht="12.75">
      <c r="A2697">
        <v>39500</v>
      </c>
      <c r="B2697" t="s">
        <v>13406</v>
      </c>
      <c r="C2697" t="s">
        <v>8369</v>
      </c>
      <c r="D2697" t="s">
        <v>8373</v>
      </c>
      <c r="E2697" s="413" t="s">
        <v>13407</v>
      </c>
    </row>
    <row r="2698" spans="1:5" ht="12.75">
      <c r="A2698">
        <v>39498</v>
      </c>
      <c r="B2698" t="s">
        <v>13408</v>
      </c>
      <c r="C2698" t="s">
        <v>8369</v>
      </c>
      <c r="D2698" t="s">
        <v>8373</v>
      </c>
      <c r="E2698" s="413" t="s">
        <v>13409</v>
      </c>
    </row>
    <row r="2699" spans="1:5" ht="12.75">
      <c r="A2699">
        <v>43628</v>
      </c>
      <c r="B2699" t="s">
        <v>13410</v>
      </c>
      <c r="C2699" t="s">
        <v>8369</v>
      </c>
      <c r="D2699" t="s">
        <v>8373</v>
      </c>
      <c r="E2699" s="413" t="s">
        <v>13411</v>
      </c>
    </row>
    <row r="2700" spans="1:5" ht="12.75">
      <c r="A2700">
        <v>39501</v>
      </c>
      <c r="B2700" t="s">
        <v>13412</v>
      </c>
      <c r="C2700" t="s">
        <v>8369</v>
      </c>
      <c r="D2700" t="s">
        <v>8373</v>
      </c>
      <c r="E2700" s="413" t="s">
        <v>13413</v>
      </c>
    </row>
    <row r="2701" spans="1:5" ht="12.75">
      <c r="A2701">
        <v>39499</v>
      </c>
      <c r="B2701" t="s">
        <v>13414</v>
      </c>
      <c r="C2701" t="s">
        <v>8369</v>
      </c>
      <c r="D2701" t="s">
        <v>8373</v>
      </c>
      <c r="E2701" s="413" t="s">
        <v>13415</v>
      </c>
    </row>
    <row r="2702" spans="1:5" ht="12.75">
      <c r="A2702">
        <v>43621</v>
      </c>
      <c r="B2702" t="s">
        <v>13416</v>
      </c>
      <c r="C2702" t="s">
        <v>8369</v>
      </c>
      <c r="D2702" t="s">
        <v>8373</v>
      </c>
      <c r="E2702" s="413" t="s">
        <v>13417</v>
      </c>
    </row>
    <row r="2703" spans="1:5" ht="12.75">
      <c r="A2703">
        <v>3733</v>
      </c>
      <c r="B2703" t="s">
        <v>13418</v>
      </c>
      <c r="C2703" t="s">
        <v>8380</v>
      </c>
      <c r="D2703" t="s">
        <v>8373</v>
      </c>
      <c r="E2703" s="413" t="s">
        <v>13419</v>
      </c>
    </row>
    <row r="2704" spans="1:5" ht="12.75">
      <c r="A2704">
        <v>3731</v>
      </c>
      <c r="B2704" t="s">
        <v>13420</v>
      </c>
      <c r="C2704" t="s">
        <v>8380</v>
      </c>
      <c r="D2704" t="s">
        <v>8370</v>
      </c>
      <c r="E2704" s="413" t="s">
        <v>8855</v>
      </c>
    </row>
    <row r="2705" spans="1:5" ht="12.75">
      <c r="A2705">
        <v>38137</v>
      </c>
      <c r="B2705" t="s">
        <v>13421</v>
      </c>
      <c r="C2705" t="s">
        <v>8380</v>
      </c>
      <c r="D2705" t="s">
        <v>8373</v>
      </c>
      <c r="E2705" s="413" t="s">
        <v>13422</v>
      </c>
    </row>
    <row r="2706" spans="1:5" ht="12.75">
      <c r="A2706">
        <v>38135</v>
      </c>
      <c r="B2706" t="s">
        <v>13423</v>
      </c>
      <c r="C2706" t="s">
        <v>8380</v>
      </c>
      <c r="D2706" t="s">
        <v>8373</v>
      </c>
      <c r="E2706" s="413" t="s">
        <v>13424</v>
      </c>
    </row>
    <row r="2707" spans="1:5" ht="12.75">
      <c r="A2707">
        <v>38138</v>
      </c>
      <c r="B2707" t="s">
        <v>13425</v>
      </c>
      <c r="C2707" t="s">
        <v>8380</v>
      </c>
      <c r="D2707" t="s">
        <v>8373</v>
      </c>
      <c r="E2707" s="413" t="s">
        <v>13426</v>
      </c>
    </row>
    <row r="2708" spans="1:5" ht="12.75">
      <c r="A2708">
        <v>3736</v>
      </c>
      <c r="B2708" t="s">
        <v>13427</v>
      </c>
      <c r="C2708" t="s">
        <v>8380</v>
      </c>
      <c r="D2708" t="s">
        <v>8370</v>
      </c>
      <c r="E2708" s="413" t="s">
        <v>13428</v>
      </c>
    </row>
    <row r="2709" spans="1:5" ht="12.75">
      <c r="A2709">
        <v>3741</v>
      </c>
      <c r="B2709" t="s">
        <v>13429</v>
      </c>
      <c r="C2709" t="s">
        <v>8380</v>
      </c>
      <c r="D2709" t="s">
        <v>8373</v>
      </c>
      <c r="E2709" s="413" t="s">
        <v>13430</v>
      </c>
    </row>
    <row r="2710" spans="1:5" ht="12.75">
      <c r="A2710">
        <v>3745</v>
      </c>
      <c r="B2710" t="s">
        <v>13431</v>
      </c>
      <c r="C2710" t="s">
        <v>8380</v>
      </c>
      <c r="D2710" t="s">
        <v>8373</v>
      </c>
      <c r="E2710" s="413" t="s">
        <v>13432</v>
      </c>
    </row>
    <row r="2711" spans="1:5" ht="12.75">
      <c r="A2711">
        <v>3743</v>
      </c>
      <c r="B2711" t="s">
        <v>13433</v>
      </c>
      <c r="C2711" t="s">
        <v>8380</v>
      </c>
      <c r="D2711" t="s">
        <v>8373</v>
      </c>
      <c r="E2711" s="413" t="s">
        <v>13434</v>
      </c>
    </row>
    <row r="2712" spans="1:5" ht="12.75">
      <c r="A2712">
        <v>3744</v>
      </c>
      <c r="B2712" t="s">
        <v>13435</v>
      </c>
      <c r="C2712" t="s">
        <v>8380</v>
      </c>
      <c r="D2712" t="s">
        <v>8373</v>
      </c>
      <c r="E2712" s="413" t="s">
        <v>13436</v>
      </c>
    </row>
    <row r="2713" spans="1:5" ht="12.75">
      <c r="A2713">
        <v>3739</v>
      </c>
      <c r="B2713" t="s">
        <v>13437</v>
      </c>
      <c r="C2713" t="s">
        <v>8380</v>
      </c>
      <c r="D2713" t="s">
        <v>8373</v>
      </c>
      <c r="E2713" s="413" t="s">
        <v>13438</v>
      </c>
    </row>
    <row r="2714" spans="1:5" ht="12.75">
      <c r="A2714">
        <v>3737</v>
      </c>
      <c r="B2714" t="s">
        <v>13439</v>
      </c>
      <c r="C2714" t="s">
        <v>8380</v>
      </c>
      <c r="D2714" t="s">
        <v>8373</v>
      </c>
      <c r="E2714" s="413" t="s">
        <v>13440</v>
      </c>
    </row>
    <row r="2715" spans="1:5" ht="12.75">
      <c r="A2715">
        <v>3738</v>
      </c>
      <c r="B2715" t="s">
        <v>13441</v>
      </c>
      <c r="C2715" t="s">
        <v>8380</v>
      </c>
      <c r="D2715" t="s">
        <v>8373</v>
      </c>
      <c r="E2715" s="413" t="s">
        <v>13442</v>
      </c>
    </row>
    <row r="2716" spans="1:5" ht="12.75">
      <c r="A2716">
        <v>3747</v>
      </c>
      <c r="B2716" t="s">
        <v>13443</v>
      </c>
      <c r="C2716" t="s">
        <v>8380</v>
      </c>
      <c r="D2716" t="s">
        <v>8373</v>
      </c>
      <c r="E2716" s="413" t="s">
        <v>13436</v>
      </c>
    </row>
    <row r="2717" spans="1:5" ht="12.75">
      <c r="A2717">
        <v>11649</v>
      </c>
      <c r="B2717" t="s">
        <v>13444</v>
      </c>
      <c r="C2717" t="s">
        <v>8369</v>
      </c>
      <c r="D2717" t="s">
        <v>8373</v>
      </c>
      <c r="E2717" s="413" t="s">
        <v>13445</v>
      </c>
    </row>
    <row r="2718" spans="1:5" ht="12.75">
      <c r="A2718">
        <v>11650</v>
      </c>
      <c r="B2718" t="s">
        <v>13446</v>
      </c>
      <c r="C2718" t="s">
        <v>8369</v>
      </c>
      <c r="D2718" t="s">
        <v>8373</v>
      </c>
      <c r="E2718" s="413" t="s">
        <v>13447</v>
      </c>
    </row>
    <row r="2719" spans="1:5" ht="12.75">
      <c r="A2719">
        <v>3742</v>
      </c>
      <c r="B2719" t="s">
        <v>13448</v>
      </c>
      <c r="C2719" t="s">
        <v>8380</v>
      </c>
      <c r="D2719" t="s">
        <v>8373</v>
      </c>
      <c r="E2719" s="413" t="s">
        <v>13449</v>
      </c>
    </row>
    <row r="2720" spans="1:5" ht="12.75">
      <c r="A2720">
        <v>3746</v>
      </c>
      <c r="B2720" t="s">
        <v>13450</v>
      </c>
      <c r="C2720" t="s">
        <v>8380</v>
      </c>
      <c r="D2720" t="s">
        <v>8373</v>
      </c>
      <c r="E2720" s="413" t="s">
        <v>13451</v>
      </c>
    </row>
    <row r="2721" spans="1:5" ht="12.75">
      <c r="A2721">
        <v>21106</v>
      </c>
      <c r="B2721" t="s">
        <v>13452</v>
      </c>
      <c r="C2721" t="s">
        <v>8488</v>
      </c>
      <c r="D2721" t="s">
        <v>8373</v>
      </c>
      <c r="E2721" s="413" t="s">
        <v>13453</v>
      </c>
    </row>
    <row r="2722" spans="1:5" ht="12.75">
      <c r="A2722">
        <v>3755</v>
      </c>
      <c r="B2722" t="s">
        <v>13454</v>
      </c>
      <c r="C2722" t="s">
        <v>8369</v>
      </c>
      <c r="D2722" t="s">
        <v>8373</v>
      </c>
      <c r="E2722" s="413" t="s">
        <v>13284</v>
      </c>
    </row>
    <row r="2723" spans="1:5" ht="12.75">
      <c r="A2723">
        <v>3750</v>
      </c>
      <c r="B2723" t="s">
        <v>13455</v>
      </c>
      <c r="C2723" t="s">
        <v>8369</v>
      </c>
      <c r="D2723" t="s">
        <v>8373</v>
      </c>
      <c r="E2723" s="413" t="s">
        <v>13456</v>
      </c>
    </row>
    <row r="2724" spans="1:5" ht="12.75">
      <c r="A2724">
        <v>3756</v>
      </c>
      <c r="B2724" t="s">
        <v>13457</v>
      </c>
      <c r="C2724" t="s">
        <v>8369</v>
      </c>
      <c r="D2724" t="s">
        <v>8373</v>
      </c>
      <c r="E2724" s="413" t="s">
        <v>13458</v>
      </c>
    </row>
    <row r="2725" spans="1:5" ht="12.75">
      <c r="A2725">
        <v>39377</v>
      </c>
      <c r="B2725" t="s">
        <v>13459</v>
      </c>
      <c r="C2725" t="s">
        <v>8369</v>
      </c>
      <c r="D2725" t="s">
        <v>8373</v>
      </c>
      <c r="E2725" s="413" t="s">
        <v>13460</v>
      </c>
    </row>
    <row r="2726" spans="1:5" ht="12.75">
      <c r="A2726">
        <v>38191</v>
      </c>
      <c r="B2726" t="s">
        <v>13461</v>
      </c>
      <c r="C2726" t="s">
        <v>8369</v>
      </c>
      <c r="D2726" t="s">
        <v>8373</v>
      </c>
      <c r="E2726" s="413" t="s">
        <v>13462</v>
      </c>
    </row>
    <row r="2727" spans="1:5" ht="12.75">
      <c r="A2727">
        <v>39381</v>
      </c>
      <c r="B2727" t="s">
        <v>13463</v>
      </c>
      <c r="C2727" t="s">
        <v>8369</v>
      </c>
      <c r="D2727" t="s">
        <v>8373</v>
      </c>
      <c r="E2727" s="413" t="s">
        <v>13464</v>
      </c>
    </row>
    <row r="2728" spans="1:5" ht="12.75">
      <c r="A2728">
        <v>38780</v>
      </c>
      <c r="B2728" t="s">
        <v>13465</v>
      </c>
      <c r="C2728" t="s">
        <v>8369</v>
      </c>
      <c r="D2728" t="s">
        <v>8373</v>
      </c>
      <c r="E2728" s="413" t="s">
        <v>9141</v>
      </c>
    </row>
    <row r="2729" spans="1:5" ht="12.75">
      <c r="A2729">
        <v>38781</v>
      </c>
      <c r="B2729" t="s">
        <v>13466</v>
      </c>
      <c r="C2729" t="s">
        <v>8369</v>
      </c>
      <c r="D2729" t="s">
        <v>8373</v>
      </c>
      <c r="E2729" s="413" t="s">
        <v>13467</v>
      </c>
    </row>
    <row r="2730" spans="1:5" ht="12.75">
      <c r="A2730">
        <v>38192</v>
      </c>
      <c r="B2730" t="s">
        <v>13468</v>
      </c>
      <c r="C2730" t="s">
        <v>8369</v>
      </c>
      <c r="D2730" t="s">
        <v>8373</v>
      </c>
      <c r="E2730" s="413" t="s">
        <v>13469</v>
      </c>
    </row>
    <row r="2731" spans="1:5" ht="12.75">
      <c r="A2731">
        <v>3753</v>
      </c>
      <c r="B2731" t="s">
        <v>13470</v>
      </c>
      <c r="C2731" t="s">
        <v>8369</v>
      </c>
      <c r="D2731" t="s">
        <v>8373</v>
      </c>
      <c r="E2731" s="413" t="s">
        <v>13471</v>
      </c>
    </row>
    <row r="2732" spans="1:5" ht="12.75">
      <c r="A2732">
        <v>38782</v>
      </c>
      <c r="B2732" t="s">
        <v>13472</v>
      </c>
      <c r="C2732" t="s">
        <v>8369</v>
      </c>
      <c r="D2732" t="s">
        <v>8373</v>
      </c>
      <c r="E2732" s="413" t="s">
        <v>13473</v>
      </c>
    </row>
    <row r="2733" spans="1:5" ht="12.75">
      <c r="A2733">
        <v>38778</v>
      </c>
      <c r="B2733" t="s">
        <v>13474</v>
      </c>
      <c r="C2733" t="s">
        <v>8369</v>
      </c>
      <c r="D2733" t="s">
        <v>8373</v>
      </c>
      <c r="E2733" s="413" t="s">
        <v>13150</v>
      </c>
    </row>
    <row r="2734" spans="1:5" ht="12.75">
      <c r="A2734">
        <v>38779</v>
      </c>
      <c r="B2734" t="s">
        <v>13475</v>
      </c>
      <c r="C2734" t="s">
        <v>8369</v>
      </c>
      <c r="D2734" t="s">
        <v>8373</v>
      </c>
      <c r="E2734" s="413" t="s">
        <v>10440</v>
      </c>
    </row>
    <row r="2735" spans="1:5" ht="12.75">
      <c r="A2735">
        <v>39388</v>
      </c>
      <c r="B2735" t="s">
        <v>13476</v>
      </c>
      <c r="C2735" t="s">
        <v>8369</v>
      </c>
      <c r="D2735" t="s">
        <v>8373</v>
      </c>
      <c r="E2735" s="413" t="s">
        <v>13477</v>
      </c>
    </row>
    <row r="2736" spans="1:5" ht="12.75">
      <c r="A2736">
        <v>39387</v>
      </c>
      <c r="B2736" t="s">
        <v>13478</v>
      </c>
      <c r="C2736" t="s">
        <v>8369</v>
      </c>
      <c r="D2736" t="s">
        <v>8373</v>
      </c>
      <c r="E2736" s="413" t="s">
        <v>13479</v>
      </c>
    </row>
    <row r="2737" spans="1:5" ht="12.75">
      <c r="A2737">
        <v>39386</v>
      </c>
      <c r="B2737" t="s">
        <v>13480</v>
      </c>
      <c r="C2737" t="s">
        <v>8369</v>
      </c>
      <c r="D2737" t="s">
        <v>8373</v>
      </c>
      <c r="E2737" s="413" t="s">
        <v>13481</v>
      </c>
    </row>
    <row r="2738" spans="1:5" ht="12.75">
      <c r="A2738">
        <v>38194</v>
      </c>
      <c r="B2738" t="s">
        <v>13482</v>
      </c>
      <c r="C2738" t="s">
        <v>8369</v>
      </c>
      <c r="D2738" t="s">
        <v>8370</v>
      </c>
      <c r="E2738" s="413" t="s">
        <v>13483</v>
      </c>
    </row>
    <row r="2739" spans="1:5" ht="12.75">
      <c r="A2739">
        <v>38193</v>
      </c>
      <c r="B2739" t="s">
        <v>13484</v>
      </c>
      <c r="C2739" t="s">
        <v>8369</v>
      </c>
      <c r="D2739" t="s">
        <v>8373</v>
      </c>
      <c r="E2739" s="413" t="s">
        <v>13485</v>
      </c>
    </row>
    <row r="2740" spans="1:5" ht="12.75">
      <c r="A2740">
        <v>12216</v>
      </c>
      <c r="B2740" t="s">
        <v>13486</v>
      </c>
      <c r="C2740" t="s">
        <v>8369</v>
      </c>
      <c r="D2740" t="s">
        <v>8373</v>
      </c>
      <c r="E2740" s="413" t="s">
        <v>9462</v>
      </c>
    </row>
    <row r="2741" spans="1:5" ht="12.75">
      <c r="A2741">
        <v>3757</v>
      </c>
      <c r="B2741" t="s">
        <v>13487</v>
      </c>
      <c r="C2741" t="s">
        <v>8369</v>
      </c>
      <c r="D2741" t="s">
        <v>8373</v>
      </c>
      <c r="E2741" s="413" t="s">
        <v>13488</v>
      </c>
    </row>
    <row r="2742" spans="1:5" ht="12.75">
      <c r="A2742">
        <v>3758</v>
      </c>
      <c r="B2742" t="s">
        <v>13489</v>
      </c>
      <c r="C2742" t="s">
        <v>8369</v>
      </c>
      <c r="D2742" t="s">
        <v>8373</v>
      </c>
      <c r="E2742" s="413" t="s">
        <v>13490</v>
      </c>
    </row>
    <row r="2743" spans="1:5" ht="12.75">
      <c r="A2743">
        <v>12214</v>
      </c>
      <c r="B2743" t="s">
        <v>13491</v>
      </c>
      <c r="C2743" t="s">
        <v>8369</v>
      </c>
      <c r="D2743" t="s">
        <v>8373</v>
      </c>
      <c r="E2743" s="413" t="s">
        <v>13492</v>
      </c>
    </row>
    <row r="2744" spans="1:5" ht="12.75">
      <c r="A2744">
        <v>3749</v>
      </c>
      <c r="B2744" t="s">
        <v>13493</v>
      </c>
      <c r="C2744" t="s">
        <v>8369</v>
      </c>
      <c r="D2744" t="s">
        <v>8370</v>
      </c>
      <c r="E2744" s="413" t="s">
        <v>13494</v>
      </c>
    </row>
    <row r="2745" spans="1:5" ht="12.75">
      <c r="A2745">
        <v>3751</v>
      </c>
      <c r="B2745" t="s">
        <v>13495</v>
      </c>
      <c r="C2745" t="s">
        <v>8369</v>
      </c>
      <c r="D2745" t="s">
        <v>8373</v>
      </c>
      <c r="E2745" s="413" t="s">
        <v>13496</v>
      </c>
    </row>
    <row r="2746" spans="1:5" ht="12.75">
      <c r="A2746">
        <v>39376</v>
      </c>
      <c r="B2746" t="s">
        <v>13497</v>
      </c>
      <c r="C2746" t="s">
        <v>8369</v>
      </c>
      <c r="D2746" t="s">
        <v>8373</v>
      </c>
      <c r="E2746" s="413" t="s">
        <v>13498</v>
      </c>
    </row>
    <row r="2747" spans="1:5" ht="12.75">
      <c r="A2747">
        <v>3752</v>
      </c>
      <c r="B2747" t="s">
        <v>13499</v>
      </c>
      <c r="C2747" t="s">
        <v>8369</v>
      </c>
      <c r="D2747" t="s">
        <v>8373</v>
      </c>
      <c r="E2747" s="413" t="s">
        <v>13500</v>
      </c>
    </row>
    <row r="2748" spans="1:5" ht="12.75">
      <c r="A2748">
        <v>746</v>
      </c>
      <c r="B2748" t="s">
        <v>13501</v>
      </c>
      <c r="C2748" t="s">
        <v>8369</v>
      </c>
      <c r="D2748" t="s">
        <v>8370</v>
      </c>
      <c r="E2748" s="413" t="s">
        <v>13502</v>
      </c>
    </row>
    <row r="2749" spans="1:5" ht="12.75">
      <c r="A2749">
        <v>20269</v>
      </c>
      <c r="B2749" t="s">
        <v>13503</v>
      </c>
      <c r="C2749" t="s">
        <v>8369</v>
      </c>
      <c r="D2749" t="s">
        <v>8373</v>
      </c>
      <c r="E2749" s="413" t="s">
        <v>13504</v>
      </c>
    </row>
    <row r="2750" spans="1:5" ht="12.75">
      <c r="A2750">
        <v>20270</v>
      </c>
      <c r="B2750" t="s">
        <v>13505</v>
      </c>
      <c r="C2750" t="s">
        <v>8369</v>
      </c>
      <c r="D2750" t="s">
        <v>8373</v>
      </c>
      <c r="E2750" s="413" t="s">
        <v>10497</v>
      </c>
    </row>
    <row r="2751" spans="1:5" ht="12.75">
      <c r="A2751">
        <v>11696</v>
      </c>
      <c r="B2751" t="s">
        <v>13506</v>
      </c>
      <c r="C2751" t="s">
        <v>8369</v>
      </c>
      <c r="D2751" t="s">
        <v>8373</v>
      </c>
      <c r="E2751" s="413" t="s">
        <v>13507</v>
      </c>
    </row>
    <row r="2752" spans="1:5" ht="12.75">
      <c r="A2752">
        <v>10427</v>
      </c>
      <c r="B2752" t="s">
        <v>13508</v>
      </c>
      <c r="C2752" t="s">
        <v>8369</v>
      </c>
      <c r="D2752" t="s">
        <v>8373</v>
      </c>
      <c r="E2752" s="413" t="s">
        <v>13509</v>
      </c>
    </row>
    <row r="2753" spans="1:5" ht="12.75">
      <c r="A2753">
        <v>10428</v>
      </c>
      <c r="B2753" t="s">
        <v>13510</v>
      </c>
      <c r="C2753" t="s">
        <v>8369</v>
      </c>
      <c r="D2753" t="s">
        <v>8373</v>
      </c>
      <c r="E2753" s="413" t="s">
        <v>13511</v>
      </c>
    </row>
    <row r="2754" spans="1:5" ht="12.75">
      <c r="A2754">
        <v>36521</v>
      </c>
      <c r="B2754" t="s">
        <v>13512</v>
      </c>
      <c r="C2754" t="s">
        <v>8369</v>
      </c>
      <c r="D2754" t="s">
        <v>8373</v>
      </c>
      <c r="E2754" s="413" t="s">
        <v>13513</v>
      </c>
    </row>
    <row r="2755" spans="1:5" ht="12.75">
      <c r="A2755">
        <v>36794</v>
      </c>
      <c r="B2755" t="s">
        <v>13514</v>
      </c>
      <c r="C2755" t="s">
        <v>8369</v>
      </c>
      <c r="D2755" t="s">
        <v>8373</v>
      </c>
      <c r="E2755" s="413" t="s">
        <v>13515</v>
      </c>
    </row>
    <row r="2756" spans="1:5" ht="12.75">
      <c r="A2756">
        <v>10426</v>
      </c>
      <c r="B2756" t="s">
        <v>13516</v>
      </c>
      <c r="C2756" t="s">
        <v>8369</v>
      </c>
      <c r="D2756" t="s">
        <v>8373</v>
      </c>
      <c r="E2756" s="413" t="s">
        <v>13517</v>
      </c>
    </row>
    <row r="2757" spans="1:5" ht="12.75">
      <c r="A2757">
        <v>10425</v>
      </c>
      <c r="B2757" t="s">
        <v>13518</v>
      </c>
      <c r="C2757" t="s">
        <v>8369</v>
      </c>
      <c r="D2757" t="s">
        <v>8373</v>
      </c>
      <c r="E2757" s="413" t="s">
        <v>13519</v>
      </c>
    </row>
    <row r="2758" spans="1:5" ht="12.75">
      <c r="A2758">
        <v>10431</v>
      </c>
      <c r="B2758" t="s">
        <v>13520</v>
      </c>
      <c r="C2758" t="s">
        <v>8369</v>
      </c>
      <c r="D2758" t="s">
        <v>8373</v>
      </c>
      <c r="E2758" s="413" t="s">
        <v>13521</v>
      </c>
    </row>
    <row r="2759" spans="1:5" ht="12.75">
      <c r="A2759">
        <v>10429</v>
      </c>
      <c r="B2759" t="s">
        <v>13522</v>
      </c>
      <c r="C2759" t="s">
        <v>8369</v>
      </c>
      <c r="D2759" t="s">
        <v>8373</v>
      </c>
      <c r="E2759" s="413" t="s">
        <v>13523</v>
      </c>
    </row>
    <row r="2760" spans="1:5" ht="12.75">
      <c r="A2760">
        <v>2354</v>
      </c>
      <c r="B2760" t="s">
        <v>13524</v>
      </c>
      <c r="C2760" t="s">
        <v>8711</v>
      </c>
      <c r="D2760" t="s">
        <v>8373</v>
      </c>
      <c r="E2760" s="413" t="s">
        <v>10577</v>
      </c>
    </row>
    <row r="2761" spans="1:5" ht="12.75">
      <c r="A2761">
        <v>40932</v>
      </c>
      <c r="B2761" t="s">
        <v>13525</v>
      </c>
      <c r="C2761" t="s">
        <v>8714</v>
      </c>
      <c r="D2761" t="s">
        <v>8373</v>
      </c>
      <c r="E2761" s="413" t="s">
        <v>13526</v>
      </c>
    </row>
    <row r="2762" spans="1:5" ht="12.75">
      <c r="A2762">
        <v>10853</v>
      </c>
      <c r="B2762" t="s">
        <v>13527</v>
      </c>
      <c r="C2762" t="s">
        <v>8369</v>
      </c>
      <c r="D2762" t="s">
        <v>8373</v>
      </c>
      <c r="E2762" s="413" t="s">
        <v>13528</v>
      </c>
    </row>
    <row r="2763" spans="1:5" ht="12.75">
      <c r="A2763">
        <v>5093</v>
      </c>
      <c r="B2763" t="s">
        <v>13529</v>
      </c>
      <c r="C2763" t="s">
        <v>9245</v>
      </c>
      <c r="D2763" t="s">
        <v>8373</v>
      </c>
      <c r="E2763" s="413" t="s">
        <v>13530</v>
      </c>
    </row>
    <row r="2764" spans="1:5" ht="12.75">
      <c r="A2764">
        <v>44331</v>
      </c>
      <c r="B2764" t="s">
        <v>13531</v>
      </c>
      <c r="C2764" t="s">
        <v>8491</v>
      </c>
      <c r="D2764" t="s">
        <v>8373</v>
      </c>
      <c r="E2764" s="413" t="s">
        <v>13532</v>
      </c>
    </row>
    <row r="2765" spans="1:5" ht="12.75">
      <c r="A2765">
        <v>37768</v>
      </c>
      <c r="B2765" t="s">
        <v>13533</v>
      </c>
      <c r="C2765" t="s">
        <v>8369</v>
      </c>
      <c r="D2765" t="s">
        <v>8370</v>
      </c>
      <c r="E2765" s="413" t="s">
        <v>13534</v>
      </c>
    </row>
    <row r="2766" spans="1:5" ht="12.75">
      <c r="A2766">
        <v>37773</v>
      </c>
      <c r="B2766" t="s">
        <v>13535</v>
      </c>
      <c r="C2766" t="s">
        <v>8369</v>
      </c>
      <c r="D2766" t="s">
        <v>8373</v>
      </c>
      <c r="E2766" s="413" t="s">
        <v>13536</v>
      </c>
    </row>
    <row r="2767" spans="1:5" ht="12.75">
      <c r="A2767">
        <v>37769</v>
      </c>
      <c r="B2767" t="s">
        <v>13537</v>
      </c>
      <c r="C2767" t="s">
        <v>8369</v>
      </c>
      <c r="D2767" t="s">
        <v>8373</v>
      </c>
      <c r="E2767" s="413" t="s">
        <v>13538</v>
      </c>
    </row>
    <row r="2768" spans="1:5" ht="12.75">
      <c r="A2768">
        <v>37770</v>
      </c>
      <c r="B2768" t="s">
        <v>13539</v>
      </c>
      <c r="C2768" t="s">
        <v>8369</v>
      </c>
      <c r="D2768" t="s">
        <v>8373</v>
      </c>
      <c r="E2768" s="413" t="s">
        <v>13540</v>
      </c>
    </row>
    <row r="2769" spans="1:5" ht="12.75">
      <c r="A2769">
        <v>38382</v>
      </c>
      <c r="B2769" t="s">
        <v>13541</v>
      </c>
      <c r="C2769" t="s">
        <v>8369</v>
      </c>
      <c r="D2769" t="s">
        <v>8373</v>
      </c>
      <c r="E2769" s="413" t="s">
        <v>10949</v>
      </c>
    </row>
    <row r="2770" spans="1:5" ht="12.75">
      <c r="A2770">
        <v>38383</v>
      </c>
      <c r="B2770" t="s">
        <v>13542</v>
      </c>
      <c r="C2770" t="s">
        <v>8369</v>
      </c>
      <c r="D2770" t="s">
        <v>8373</v>
      </c>
      <c r="E2770" s="413" t="s">
        <v>13543</v>
      </c>
    </row>
    <row r="2771" spans="1:5" ht="12.75">
      <c r="A2771">
        <v>3768</v>
      </c>
      <c r="B2771" t="s">
        <v>13544</v>
      </c>
      <c r="C2771" t="s">
        <v>8369</v>
      </c>
      <c r="D2771" t="s">
        <v>8373</v>
      </c>
      <c r="E2771" s="413" t="s">
        <v>9770</v>
      </c>
    </row>
    <row r="2772" spans="1:5" ht="12.75">
      <c r="A2772">
        <v>3767</v>
      </c>
      <c r="B2772" t="s">
        <v>13545</v>
      </c>
      <c r="C2772" t="s">
        <v>8369</v>
      </c>
      <c r="D2772" t="s">
        <v>8373</v>
      </c>
      <c r="E2772" s="413" t="s">
        <v>13546</v>
      </c>
    </row>
    <row r="2773" spans="1:5" ht="12.75">
      <c r="A2773">
        <v>13192</v>
      </c>
      <c r="B2773" t="s">
        <v>13547</v>
      </c>
      <c r="C2773" t="s">
        <v>8369</v>
      </c>
      <c r="D2773" t="s">
        <v>8373</v>
      </c>
      <c r="E2773" s="413" t="s">
        <v>13548</v>
      </c>
    </row>
    <row r="2774" spans="1:5" ht="12.75">
      <c r="A2774">
        <v>38413</v>
      </c>
      <c r="B2774" t="s">
        <v>13549</v>
      </c>
      <c r="C2774" t="s">
        <v>8369</v>
      </c>
      <c r="D2774" t="s">
        <v>8373</v>
      </c>
      <c r="E2774" s="413" t="s">
        <v>13550</v>
      </c>
    </row>
    <row r="2775" spans="1:5" ht="12.75">
      <c r="A2775">
        <v>42440</v>
      </c>
      <c r="B2775" t="s">
        <v>13551</v>
      </c>
      <c r="C2775" t="s">
        <v>8369</v>
      </c>
      <c r="D2775" t="s">
        <v>8373</v>
      </c>
      <c r="E2775" s="413" t="s">
        <v>13552</v>
      </c>
    </row>
    <row r="2776" spans="1:5" ht="12.75">
      <c r="A2776">
        <v>20193</v>
      </c>
      <c r="B2776" t="s">
        <v>13553</v>
      </c>
      <c r="C2776" t="s">
        <v>13554</v>
      </c>
      <c r="D2776" t="s">
        <v>8373</v>
      </c>
      <c r="E2776" s="413" t="s">
        <v>13555</v>
      </c>
    </row>
    <row r="2777" spans="1:5" ht="12.75">
      <c r="A2777">
        <v>10527</v>
      </c>
      <c r="B2777" t="s">
        <v>13556</v>
      </c>
      <c r="C2777" t="s">
        <v>13557</v>
      </c>
      <c r="D2777" t="s">
        <v>8370</v>
      </c>
      <c r="E2777" s="413" t="s">
        <v>13558</v>
      </c>
    </row>
    <row r="2778" spans="1:5" ht="12.75">
      <c r="A2778">
        <v>41805</v>
      </c>
      <c r="B2778" t="s">
        <v>13559</v>
      </c>
      <c r="C2778" t="s">
        <v>8714</v>
      </c>
      <c r="D2778" t="s">
        <v>8370</v>
      </c>
      <c r="E2778" s="413" t="s">
        <v>13560</v>
      </c>
    </row>
    <row r="2779" spans="1:5" ht="12.75">
      <c r="A2779">
        <v>40271</v>
      </c>
      <c r="B2779" t="s">
        <v>13561</v>
      </c>
      <c r="C2779" t="s">
        <v>8714</v>
      </c>
      <c r="D2779" t="s">
        <v>8373</v>
      </c>
      <c r="E2779" s="413" t="s">
        <v>10941</v>
      </c>
    </row>
    <row r="2780" spans="1:5" ht="12.75">
      <c r="A2780">
        <v>40287</v>
      </c>
      <c r="B2780" t="s">
        <v>13562</v>
      </c>
      <c r="C2780" t="s">
        <v>8714</v>
      </c>
      <c r="D2780" t="s">
        <v>8373</v>
      </c>
      <c r="E2780" s="413" t="s">
        <v>9392</v>
      </c>
    </row>
    <row r="2781" spans="1:5" ht="12.75">
      <c r="A2781">
        <v>4084</v>
      </c>
      <c r="B2781" t="s">
        <v>13563</v>
      </c>
      <c r="C2781" t="s">
        <v>8711</v>
      </c>
      <c r="D2781" t="s">
        <v>8373</v>
      </c>
      <c r="E2781" s="413" t="s">
        <v>8778</v>
      </c>
    </row>
    <row r="2782" spans="1:5" ht="12.75">
      <c r="A2782">
        <v>743</v>
      </c>
      <c r="B2782" t="s">
        <v>13564</v>
      </c>
      <c r="C2782" t="s">
        <v>8711</v>
      </c>
      <c r="D2782" t="s">
        <v>8370</v>
      </c>
      <c r="E2782" s="413" t="s">
        <v>8778</v>
      </c>
    </row>
    <row r="2783" spans="1:5" ht="12.75">
      <c r="A2783">
        <v>40293</v>
      </c>
      <c r="B2783" t="s">
        <v>13565</v>
      </c>
      <c r="C2783" t="s">
        <v>8711</v>
      </c>
      <c r="D2783" t="s">
        <v>8373</v>
      </c>
      <c r="E2783" s="413" t="s">
        <v>9051</v>
      </c>
    </row>
    <row r="2784" spans="1:5" ht="12.75">
      <c r="A2784">
        <v>40294</v>
      </c>
      <c r="B2784" t="s">
        <v>13566</v>
      </c>
      <c r="C2784" t="s">
        <v>8711</v>
      </c>
      <c r="D2784" t="s">
        <v>8373</v>
      </c>
      <c r="E2784" s="413" t="s">
        <v>8778</v>
      </c>
    </row>
    <row r="2785" spans="1:5" ht="12.75">
      <c r="A2785">
        <v>4085</v>
      </c>
      <c r="B2785" t="s">
        <v>13567</v>
      </c>
      <c r="C2785" t="s">
        <v>8711</v>
      </c>
      <c r="D2785" t="s">
        <v>8373</v>
      </c>
      <c r="E2785" s="413" t="s">
        <v>9403</v>
      </c>
    </row>
    <row r="2786" spans="1:5" ht="12.75">
      <c r="A2786">
        <v>10779</v>
      </c>
      <c r="B2786" t="s">
        <v>13568</v>
      </c>
      <c r="C2786" t="s">
        <v>8714</v>
      </c>
      <c r="D2786" t="s">
        <v>8373</v>
      </c>
      <c r="E2786" s="413" t="s">
        <v>13569</v>
      </c>
    </row>
    <row r="2787" spans="1:5" ht="12.75">
      <c r="A2787">
        <v>10777</v>
      </c>
      <c r="B2787" t="s">
        <v>13570</v>
      </c>
      <c r="C2787" t="s">
        <v>8714</v>
      </c>
      <c r="D2787" t="s">
        <v>8373</v>
      </c>
      <c r="E2787" s="413" t="s">
        <v>13571</v>
      </c>
    </row>
    <row r="2788" spans="1:5" ht="12.75">
      <c r="A2788">
        <v>10775</v>
      </c>
      <c r="B2788" t="s">
        <v>13572</v>
      </c>
      <c r="C2788" t="s">
        <v>8714</v>
      </c>
      <c r="D2788" t="s">
        <v>8370</v>
      </c>
      <c r="E2788" s="413" t="s">
        <v>13573</v>
      </c>
    </row>
    <row r="2789" spans="1:5" ht="12.75">
      <c r="A2789">
        <v>10776</v>
      </c>
      <c r="B2789" t="s">
        <v>13574</v>
      </c>
      <c r="C2789" t="s">
        <v>8714</v>
      </c>
      <c r="D2789" t="s">
        <v>8373</v>
      </c>
      <c r="E2789" s="413" t="s">
        <v>13575</v>
      </c>
    </row>
    <row r="2790" spans="1:5" ht="12.75">
      <c r="A2790">
        <v>10778</v>
      </c>
      <c r="B2790" t="s">
        <v>13576</v>
      </c>
      <c r="C2790" t="s">
        <v>8714</v>
      </c>
      <c r="D2790" t="s">
        <v>8373</v>
      </c>
      <c r="E2790" s="413" t="s">
        <v>13569</v>
      </c>
    </row>
    <row r="2791" spans="1:5" ht="12.75">
      <c r="A2791">
        <v>40339</v>
      </c>
      <c r="B2791" t="s">
        <v>13577</v>
      </c>
      <c r="C2791" t="s">
        <v>8714</v>
      </c>
      <c r="D2791" t="s">
        <v>8373</v>
      </c>
      <c r="E2791" s="413" t="s">
        <v>9392</v>
      </c>
    </row>
    <row r="2792" spans="1:5" ht="12.75">
      <c r="A2792">
        <v>10749</v>
      </c>
      <c r="B2792" t="s">
        <v>13578</v>
      </c>
      <c r="C2792" t="s">
        <v>8714</v>
      </c>
      <c r="D2792" t="s">
        <v>8373</v>
      </c>
      <c r="E2792" s="413" t="s">
        <v>13579</v>
      </c>
    </row>
    <row r="2793" spans="1:5" ht="12.75">
      <c r="A2793">
        <v>40290</v>
      </c>
      <c r="B2793" t="s">
        <v>13580</v>
      </c>
      <c r="C2793" t="s">
        <v>8714</v>
      </c>
      <c r="D2793" t="s">
        <v>8373</v>
      </c>
      <c r="E2793" s="413" t="s">
        <v>13581</v>
      </c>
    </row>
    <row r="2794" spans="1:5" ht="12.75">
      <c r="A2794">
        <v>3346</v>
      </c>
      <c r="B2794" t="s">
        <v>13582</v>
      </c>
      <c r="C2794" t="s">
        <v>8711</v>
      </c>
      <c r="D2794" t="s">
        <v>8370</v>
      </c>
      <c r="E2794" s="413" t="s">
        <v>13583</v>
      </c>
    </row>
    <row r="2795" spans="1:5" ht="12.75">
      <c r="A2795">
        <v>3348</v>
      </c>
      <c r="B2795" t="s">
        <v>13584</v>
      </c>
      <c r="C2795" t="s">
        <v>8711</v>
      </c>
      <c r="D2795" t="s">
        <v>8373</v>
      </c>
      <c r="E2795" s="413" t="s">
        <v>8694</v>
      </c>
    </row>
    <row r="2796" spans="1:5" ht="12.75">
      <c r="A2796">
        <v>39833</v>
      </c>
      <c r="B2796" t="s">
        <v>13585</v>
      </c>
      <c r="C2796" t="s">
        <v>8711</v>
      </c>
      <c r="D2796" t="s">
        <v>8373</v>
      </c>
      <c r="E2796" s="413" t="s">
        <v>13586</v>
      </c>
    </row>
    <row r="2797" spans="1:5" ht="12.75">
      <c r="A2797">
        <v>7252</v>
      </c>
      <c r="B2797" t="s">
        <v>13587</v>
      </c>
      <c r="C2797" t="s">
        <v>8711</v>
      </c>
      <c r="D2797" t="s">
        <v>8373</v>
      </c>
      <c r="E2797" s="413" t="s">
        <v>9053</v>
      </c>
    </row>
    <row r="2798" spans="1:5" ht="12.75">
      <c r="A2798">
        <v>7247</v>
      </c>
      <c r="B2798" t="s">
        <v>13588</v>
      </c>
      <c r="C2798" t="s">
        <v>8711</v>
      </c>
      <c r="D2798" t="s">
        <v>8370</v>
      </c>
      <c r="E2798" s="413" t="s">
        <v>9053</v>
      </c>
    </row>
    <row r="2799" spans="1:5" ht="12.75">
      <c r="A2799">
        <v>40291</v>
      </c>
      <c r="B2799" t="s">
        <v>13589</v>
      </c>
      <c r="C2799" t="s">
        <v>8714</v>
      </c>
      <c r="D2799" t="s">
        <v>8373</v>
      </c>
      <c r="E2799" s="413" t="s">
        <v>13590</v>
      </c>
    </row>
    <row r="2800" spans="1:5" ht="12.75">
      <c r="A2800">
        <v>40275</v>
      </c>
      <c r="B2800" t="s">
        <v>13591</v>
      </c>
      <c r="C2800" t="s">
        <v>8714</v>
      </c>
      <c r="D2800" t="s">
        <v>8373</v>
      </c>
      <c r="E2800" s="413" t="s">
        <v>13558</v>
      </c>
    </row>
    <row r="2801" spans="1:5" ht="12.75">
      <c r="A2801">
        <v>42408</v>
      </c>
      <c r="B2801" t="s">
        <v>13592</v>
      </c>
      <c r="C2801" t="s">
        <v>8380</v>
      </c>
      <c r="D2801" t="s">
        <v>8373</v>
      </c>
      <c r="E2801" s="413" t="s">
        <v>13593</v>
      </c>
    </row>
    <row r="2802" spans="1:5" ht="12.75">
      <c r="A2802">
        <v>3777</v>
      </c>
      <c r="B2802" t="s">
        <v>13594</v>
      </c>
      <c r="C2802" t="s">
        <v>8380</v>
      </c>
      <c r="D2802" t="s">
        <v>8370</v>
      </c>
      <c r="E2802" s="413" t="s">
        <v>13595</v>
      </c>
    </row>
    <row r="2803" spans="1:5" ht="12.75">
      <c r="A2803">
        <v>3798</v>
      </c>
      <c r="B2803" t="s">
        <v>13596</v>
      </c>
      <c r="C2803" t="s">
        <v>8369</v>
      </c>
      <c r="D2803" t="s">
        <v>8373</v>
      </c>
      <c r="E2803" s="413" t="s">
        <v>13597</v>
      </c>
    </row>
    <row r="2804" spans="1:5" ht="12.75">
      <c r="A2804">
        <v>38769</v>
      </c>
      <c r="B2804" t="s">
        <v>13598</v>
      </c>
      <c r="C2804" t="s">
        <v>8369</v>
      </c>
      <c r="D2804" t="s">
        <v>8373</v>
      </c>
      <c r="E2804" s="413" t="s">
        <v>13599</v>
      </c>
    </row>
    <row r="2805" spans="1:5" ht="12.75">
      <c r="A2805">
        <v>39510</v>
      </c>
      <c r="B2805" t="s">
        <v>13600</v>
      </c>
      <c r="C2805" t="s">
        <v>8369</v>
      </c>
      <c r="D2805" t="s">
        <v>8373</v>
      </c>
      <c r="E2805" s="413" t="s">
        <v>13601</v>
      </c>
    </row>
    <row r="2806" spans="1:5" ht="12.75">
      <c r="A2806">
        <v>38776</v>
      </c>
      <c r="B2806" t="s">
        <v>13602</v>
      </c>
      <c r="C2806" t="s">
        <v>8369</v>
      </c>
      <c r="D2806" t="s">
        <v>8373</v>
      </c>
      <c r="E2806" s="413" t="s">
        <v>13603</v>
      </c>
    </row>
    <row r="2807" spans="1:5" ht="12.75">
      <c r="A2807">
        <v>38774</v>
      </c>
      <c r="B2807" t="s">
        <v>13604</v>
      </c>
      <c r="C2807" t="s">
        <v>8369</v>
      </c>
      <c r="D2807" t="s">
        <v>8373</v>
      </c>
      <c r="E2807" s="413" t="s">
        <v>13492</v>
      </c>
    </row>
    <row r="2808" spans="1:5" ht="12.75">
      <c r="A2808">
        <v>42247</v>
      </c>
      <c r="B2808" t="s">
        <v>13605</v>
      </c>
      <c r="C2808" t="s">
        <v>8369</v>
      </c>
      <c r="D2808" t="s">
        <v>8373</v>
      </c>
      <c r="E2808" s="413" t="s">
        <v>13606</v>
      </c>
    </row>
    <row r="2809" spans="1:5" ht="12.75">
      <c r="A2809">
        <v>42248</v>
      </c>
      <c r="B2809" t="s">
        <v>13607</v>
      </c>
      <c r="C2809" t="s">
        <v>8369</v>
      </c>
      <c r="D2809" t="s">
        <v>8373</v>
      </c>
      <c r="E2809" s="413" t="s">
        <v>13608</v>
      </c>
    </row>
    <row r="2810" spans="1:5" ht="12.75">
      <c r="A2810">
        <v>42249</v>
      </c>
      <c r="B2810" t="s">
        <v>13609</v>
      </c>
      <c r="C2810" t="s">
        <v>8369</v>
      </c>
      <c r="D2810" t="s">
        <v>8373</v>
      </c>
      <c r="E2810" s="413" t="s">
        <v>13610</v>
      </c>
    </row>
    <row r="2811" spans="1:5" ht="12.75">
      <c r="A2811">
        <v>42244</v>
      </c>
      <c r="B2811" t="s">
        <v>13611</v>
      </c>
      <c r="C2811" t="s">
        <v>8369</v>
      </c>
      <c r="D2811" t="s">
        <v>8373</v>
      </c>
      <c r="E2811" s="413" t="s">
        <v>13612</v>
      </c>
    </row>
    <row r="2812" spans="1:5" ht="12.75">
      <c r="A2812">
        <v>42245</v>
      </c>
      <c r="B2812" t="s">
        <v>13613</v>
      </c>
      <c r="C2812" t="s">
        <v>8369</v>
      </c>
      <c r="D2812" t="s">
        <v>8373</v>
      </c>
      <c r="E2812" s="413" t="s">
        <v>13614</v>
      </c>
    </row>
    <row r="2813" spans="1:5" ht="12.75">
      <c r="A2813">
        <v>42246</v>
      </c>
      <c r="B2813" t="s">
        <v>13615</v>
      </c>
      <c r="C2813" t="s">
        <v>8369</v>
      </c>
      <c r="D2813" t="s">
        <v>8373</v>
      </c>
      <c r="E2813" s="413" t="s">
        <v>13616</v>
      </c>
    </row>
    <row r="2814" spans="1:5" ht="12.75">
      <c r="A2814">
        <v>42243</v>
      </c>
      <c r="B2814" t="s">
        <v>13617</v>
      </c>
      <c r="C2814" t="s">
        <v>8369</v>
      </c>
      <c r="D2814" t="s">
        <v>8373</v>
      </c>
      <c r="E2814" s="413" t="s">
        <v>13618</v>
      </c>
    </row>
    <row r="2815" spans="1:5" ht="12.75">
      <c r="A2815">
        <v>38889</v>
      </c>
      <c r="B2815" t="s">
        <v>13619</v>
      </c>
      <c r="C2815" t="s">
        <v>8369</v>
      </c>
      <c r="D2815" t="s">
        <v>8373</v>
      </c>
      <c r="E2815" s="413" t="s">
        <v>13620</v>
      </c>
    </row>
    <row r="2816" spans="1:5" ht="12.75">
      <c r="A2816">
        <v>38784</v>
      </c>
      <c r="B2816" t="s">
        <v>13621</v>
      </c>
      <c r="C2816" t="s">
        <v>8369</v>
      </c>
      <c r="D2816" t="s">
        <v>8373</v>
      </c>
      <c r="E2816" s="413" t="s">
        <v>13622</v>
      </c>
    </row>
    <row r="2817" spans="1:5" ht="12.75">
      <c r="A2817">
        <v>3788</v>
      </c>
      <c r="B2817" t="s">
        <v>13623</v>
      </c>
      <c r="C2817" t="s">
        <v>8369</v>
      </c>
      <c r="D2817" t="s">
        <v>8373</v>
      </c>
      <c r="E2817" s="413" t="s">
        <v>13624</v>
      </c>
    </row>
    <row r="2818" spans="1:5" ht="12.75">
      <c r="A2818">
        <v>12230</v>
      </c>
      <c r="B2818" t="s">
        <v>13625</v>
      </c>
      <c r="C2818" t="s">
        <v>8369</v>
      </c>
      <c r="D2818" t="s">
        <v>8373</v>
      </c>
      <c r="E2818" s="413" t="s">
        <v>13626</v>
      </c>
    </row>
    <row r="2819" spans="1:5" ht="12.75">
      <c r="A2819">
        <v>3780</v>
      </c>
      <c r="B2819" t="s">
        <v>13627</v>
      </c>
      <c r="C2819" t="s">
        <v>8369</v>
      </c>
      <c r="D2819" t="s">
        <v>8370</v>
      </c>
      <c r="E2819" s="413" t="s">
        <v>13628</v>
      </c>
    </row>
    <row r="2820" spans="1:5" ht="12.75">
      <c r="A2820">
        <v>12231</v>
      </c>
      <c r="B2820" t="s">
        <v>13629</v>
      </c>
      <c r="C2820" t="s">
        <v>8369</v>
      </c>
      <c r="D2820" t="s">
        <v>8373</v>
      </c>
      <c r="E2820" s="413" t="s">
        <v>13630</v>
      </c>
    </row>
    <row r="2821" spans="1:5" ht="12.75">
      <c r="A2821">
        <v>3811</v>
      </c>
      <c r="B2821" t="s">
        <v>13631</v>
      </c>
      <c r="C2821" t="s">
        <v>8369</v>
      </c>
      <c r="D2821" t="s">
        <v>8373</v>
      </c>
      <c r="E2821" s="413" t="s">
        <v>13632</v>
      </c>
    </row>
    <row r="2822" spans="1:5" ht="12.75">
      <c r="A2822">
        <v>12232</v>
      </c>
      <c r="B2822" t="s">
        <v>13633</v>
      </c>
      <c r="C2822" t="s">
        <v>8369</v>
      </c>
      <c r="D2822" t="s">
        <v>8373</v>
      </c>
      <c r="E2822" s="413" t="s">
        <v>13634</v>
      </c>
    </row>
    <row r="2823" spans="1:5" ht="12.75">
      <c r="A2823">
        <v>3799</v>
      </c>
      <c r="B2823" t="s">
        <v>13635</v>
      </c>
      <c r="C2823" t="s">
        <v>8369</v>
      </c>
      <c r="D2823" t="s">
        <v>8373</v>
      </c>
      <c r="E2823" s="413" t="s">
        <v>13636</v>
      </c>
    </row>
    <row r="2824" spans="1:5" ht="12.75">
      <c r="A2824">
        <v>12239</v>
      </c>
      <c r="B2824" t="s">
        <v>13637</v>
      </c>
      <c r="C2824" t="s">
        <v>8369</v>
      </c>
      <c r="D2824" t="s">
        <v>8373</v>
      </c>
      <c r="E2824" s="413" t="s">
        <v>13638</v>
      </c>
    </row>
    <row r="2825" spans="1:5" ht="12.75">
      <c r="A2825">
        <v>38773</v>
      </c>
      <c r="B2825" t="s">
        <v>13639</v>
      </c>
      <c r="C2825" t="s">
        <v>8369</v>
      </c>
      <c r="D2825" t="s">
        <v>8373</v>
      </c>
      <c r="E2825" s="413" t="s">
        <v>13640</v>
      </c>
    </row>
    <row r="2826" spans="1:5" ht="12.75">
      <c r="A2826">
        <v>12271</v>
      </c>
      <c r="B2826" t="s">
        <v>13641</v>
      </c>
      <c r="C2826" t="s">
        <v>8369</v>
      </c>
      <c r="D2826" t="s">
        <v>8373</v>
      </c>
      <c r="E2826" s="413" t="s">
        <v>13642</v>
      </c>
    </row>
    <row r="2827" spans="1:5" ht="12.75">
      <c r="A2827">
        <v>38785</v>
      </c>
      <c r="B2827" t="s">
        <v>13643</v>
      </c>
      <c r="C2827" t="s">
        <v>8369</v>
      </c>
      <c r="D2827" t="s">
        <v>8373</v>
      </c>
      <c r="E2827" s="413" t="s">
        <v>13644</v>
      </c>
    </row>
    <row r="2828" spans="1:5" ht="12.75">
      <c r="A2828">
        <v>38786</v>
      </c>
      <c r="B2828" t="s">
        <v>13645</v>
      </c>
      <c r="C2828" t="s">
        <v>8369</v>
      </c>
      <c r="D2828" t="s">
        <v>8373</v>
      </c>
      <c r="E2828" s="413" t="s">
        <v>13646</v>
      </c>
    </row>
    <row r="2829" spans="1:5" ht="12.75">
      <c r="A2829">
        <v>39385</v>
      </c>
      <c r="B2829" t="s">
        <v>13647</v>
      </c>
      <c r="C2829" t="s">
        <v>8369</v>
      </c>
      <c r="D2829" t="s">
        <v>8373</v>
      </c>
      <c r="E2829" s="413" t="s">
        <v>13648</v>
      </c>
    </row>
    <row r="2830" spans="1:5" ht="12.75">
      <c r="A2830">
        <v>39389</v>
      </c>
      <c r="B2830" t="s">
        <v>13649</v>
      </c>
      <c r="C2830" t="s">
        <v>8369</v>
      </c>
      <c r="D2830" t="s">
        <v>8373</v>
      </c>
      <c r="E2830" s="413" t="s">
        <v>9019</v>
      </c>
    </row>
    <row r="2831" spans="1:5" ht="12.75">
      <c r="A2831">
        <v>39390</v>
      </c>
      <c r="B2831" t="s">
        <v>13650</v>
      </c>
      <c r="C2831" t="s">
        <v>8369</v>
      </c>
      <c r="D2831" t="s">
        <v>8373</v>
      </c>
      <c r="E2831" s="413" t="s">
        <v>13651</v>
      </c>
    </row>
    <row r="2832" spans="1:5" ht="12.75">
      <c r="A2832">
        <v>39391</v>
      </c>
      <c r="B2832" t="s">
        <v>13652</v>
      </c>
      <c r="C2832" t="s">
        <v>8369</v>
      </c>
      <c r="D2832" t="s">
        <v>8373</v>
      </c>
      <c r="E2832" s="413" t="s">
        <v>13653</v>
      </c>
    </row>
    <row r="2833" spans="1:5" ht="12.75">
      <c r="A2833">
        <v>3803</v>
      </c>
      <c r="B2833" t="s">
        <v>13654</v>
      </c>
      <c r="C2833" t="s">
        <v>8369</v>
      </c>
      <c r="D2833" t="s">
        <v>8373</v>
      </c>
      <c r="E2833" s="413" t="s">
        <v>13655</v>
      </c>
    </row>
    <row r="2834" spans="1:5" ht="12.75">
      <c r="A2834">
        <v>38770</v>
      </c>
      <c r="B2834" t="s">
        <v>13656</v>
      </c>
      <c r="C2834" t="s">
        <v>8369</v>
      </c>
      <c r="D2834" t="s">
        <v>8373</v>
      </c>
      <c r="E2834" s="413" t="s">
        <v>13657</v>
      </c>
    </row>
    <row r="2835" spans="1:5" ht="12.75">
      <c r="A2835">
        <v>12267</v>
      </c>
      <c r="B2835" t="s">
        <v>13658</v>
      </c>
      <c r="C2835" t="s">
        <v>8369</v>
      </c>
      <c r="D2835" t="s">
        <v>8373</v>
      </c>
      <c r="E2835" s="413" t="s">
        <v>13659</v>
      </c>
    </row>
    <row r="2836" spans="1:5" ht="12.75">
      <c r="A2836">
        <v>43265</v>
      </c>
      <c r="B2836" t="s">
        <v>13660</v>
      </c>
      <c r="C2836" t="s">
        <v>8369</v>
      </c>
      <c r="D2836" t="s">
        <v>8373</v>
      </c>
      <c r="E2836" s="413" t="s">
        <v>13661</v>
      </c>
    </row>
    <row r="2837" spans="1:5" ht="12.75">
      <c r="A2837">
        <v>12266</v>
      </c>
      <c r="B2837" t="s">
        <v>13662</v>
      </c>
      <c r="C2837" t="s">
        <v>8369</v>
      </c>
      <c r="D2837" t="s">
        <v>8373</v>
      </c>
      <c r="E2837" s="413" t="s">
        <v>13663</v>
      </c>
    </row>
    <row r="2838" spans="1:5" ht="12.75">
      <c r="A2838">
        <v>39378</v>
      </c>
      <c r="B2838" t="s">
        <v>13664</v>
      </c>
      <c r="C2838" t="s">
        <v>8369</v>
      </c>
      <c r="D2838" t="s">
        <v>8373</v>
      </c>
      <c r="E2838" s="413" t="s">
        <v>13665</v>
      </c>
    </row>
    <row r="2839" spans="1:5" ht="12.75">
      <c r="A2839">
        <v>43543</v>
      </c>
      <c r="B2839" t="s">
        <v>13666</v>
      </c>
      <c r="C2839" t="s">
        <v>8369</v>
      </c>
      <c r="D2839" t="s">
        <v>8373</v>
      </c>
      <c r="E2839" s="413" t="s">
        <v>13303</v>
      </c>
    </row>
    <row r="2840" spans="1:5" ht="12.75">
      <c r="A2840">
        <v>38775</v>
      </c>
      <c r="B2840" t="s">
        <v>13667</v>
      </c>
      <c r="C2840" t="s">
        <v>8369</v>
      </c>
      <c r="D2840" t="s">
        <v>8373</v>
      </c>
      <c r="E2840" s="413" t="s">
        <v>13668</v>
      </c>
    </row>
    <row r="2841" spans="1:5" ht="12.75">
      <c r="A2841">
        <v>21119</v>
      </c>
      <c r="B2841" t="s">
        <v>13669</v>
      </c>
      <c r="C2841" t="s">
        <v>8369</v>
      </c>
      <c r="D2841" t="s">
        <v>8373</v>
      </c>
      <c r="E2841" s="413" t="s">
        <v>13670</v>
      </c>
    </row>
    <row r="2842" spans="1:5" ht="12.75">
      <c r="A2842">
        <v>37974</v>
      </c>
      <c r="B2842" t="s">
        <v>13671</v>
      </c>
      <c r="C2842" t="s">
        <v>8369</v>
      </c>
      <c r="D2842" t="s">
        <v>8373</v>
      </c>
      <c r="E2842" s="413" t="s">
        <v>13672</v>
      </c>
    </row>
    <row r="2843" spans="1:5" ht="12.75">
      <c r="A2843">
        <v>37975</v>
      </c>
      <c r="B2843" t="s">
        <v>13673</v>
      </c>
      <c r="C2843" t="s">
        <v>8369</v>
      </c>
      <c r="D2843" t="s">
        <v>8373</v>
      </c>
      <c r="E2843" s="413" t="s">
        <v>13674</v>
      </c>
    </row>
    <row r="2844" spans="1:5" ht="12.75">
      <c r="A2844">
        <v>37976</v>
      </c>
      <c r="B2844" t="s">
        <v>13675</v>
      </c>
      <c r="C2844" t="s">
        <v>8369</v>
      </c>
      <c r="D2844" t="s">
        <v>8373</v>
      </c>
      <c r="E2844" s="413" t="s">
        <v>13676</v>
      </c>
    </row>
    <row r="2845" spans="1:5" ht="12.75">
      <c r="A2845">
        <v>37977</v>
      </c>
      <c r="B2845" t="s">
        <v>13677</v>
      </c>
      <c r="C2845" t="s">
        <v>8369</v>
      </c>
      <c r="D2845" t="s">
        <v>8373</v>
      </c>
      <c r="E2845" s="413" t="s">
        <v>13678</v>
      </c>
    </row>
    <row r="2846" spans="1:5" ht="12.75">
      <c r="A2846">
        <v>37978</v>
      </c>
      <c r="B2846" t="s">
        <v>13679</v>
      </c>
      <c r="C2846" t="s">
        <v>8369</v>
      </c>
      <c r="D2846" t="s">
        <v>8373</v>
      </c>
      <c r="E2846" s="413" t="s">
        <v>13586</v>
      </c>
    </row>
    <row r="2847" spans="1:5" ht="12.75">
      <c r="A2847">
        <v>37979</v>
      </c>
      <c r="B2847" t="s">
        <v>13680</v>
      </c>
      <c r="C2847" t="s">
        <v>8369</v>
      </c>
      <c r="D2847" t="s">
        <v>8373</v>
      </c>
      <c r="E2847" s="413" t="s">
        <v>13681</v>
      </c>
    </row>
    <row r="2848" spans="1:5" ht="12.75">
      <c r="A2848">
        <v>37980</v>
      </c>
      <c r="B2848" t="s">
        <v>13682</v>
      </c>
      <c r="C2848" t="s">
        <v>8369</v>
      </c>
      <c r="D2848" t="s">
        <v>8373</v>
      </c>
      <c r="E2848" s="413" t="s">
        <v>13683</v>
      </c>
    </row>
    <row r="2849" spans="1:5" ht="12.75">
      <c r="A2849">
        <v>36147</v>
      </c>
      <c r="B2849" t="s">
        <v>13684</v>
      </c>
      <c r="C2849" t="s">
        <v>9245</v>
      </c>
      <c r="D2849" t="s">
        <v>8373</v>
      </c>
      <c r="E2849" s="413" t="s">
        <v>13685</v>
      </c>
    </row>
    <row r="2850" spans="1:5" ht="12.75">
      <c r="A2850">
        <v>12731</v>
      </c>
      <c r="B2850" t="s">
        <v>13686</v>
      </c>
      <c r="C2850" t="s">
        <v>8369</v>
      </c>
      <c r="D2850" t="s">
        <v>8373</v>
      </c>
      <c r="E2850" s="413" t="s">
        <v>13687</v>
      </c>
    </row>
    <row r="2851" spans="1:5" ht="12.75">
      <c r="A2851">
        <v>12723</v>
      </c>
      <c r="B2851" t="s">
        <v>13688</v>
      </c>
      <c r="C2851" t="s">
        <v>8369</v>
      </c>
      <c r="D2851" t="s">
        <v>8373</v>
      </c>
      <c r="E2851" s="413" t="s">
        <v>11412</v>
      </c>
    </row>
    <row r="2852" spans="1:5" ht="12.75">
      <c r="A2852">
        <v>12724</v>
      </c>
      <c r="B2852" t="s">
        <v>13689</v>
      </c>
      <c r="C2852" t="s">
        <v>8369</v>
      </c>
      <c r="D2852" t="s">
        <v>8373</v>
      </c>
      <c r="E2852" s="413" t="s">
        <v>13690</v>
      </c>
    </row>
    <row r="2853" spans="1:5" ht="12.75">
      <c r="A2853">
        <v>12725</v>
      </c>
      <c r="B2853" t="s">
        <v>13691</v>
      </c>
      <c r="C2853" t="s">
        <v>8369</v>
      </c>
      <c r="D2853" t="s">
        <v>8373</v>
      </c>
      <c r="E2853" s="413" t="s">
        <v>13692</v>
      </c>
    </row>
    <row r="2854" spans="1:5" ht="12.75">
      <c r="A2854">
        <v>12726</v>
      </c>
      <c r="B2854" t="s">
        <v>13693</v>
      </c>
      <c r="C2854" t="s">
        <v>8369</v>
      </c>
      <c r="D2854" t="s">
        <v>8373</v>
      </c>
      <c r="E2854" s="413" t="s">
        <v>13161</v>
      </c>
    </row>
    <row r="2855" spans="1:5" ht="12.75">
      <c r="A2855">
        <v>12727</v>
      </c>
      <c r="B2855" t="s">
        <v>13694</v>
      </c>
      <c r="C2855" t="s">
        <v>8369</v>
      </c>
      <c r="D2855" t="s">
        <v>8373</v>
      </c>
      <c r="E2855" s="413" t="s">
        <v>13695</v>
      </c>
    </row>
    <row r="2856" spans="1:5" ht="12.75">
      <c r="A2856">
        <v>12728</v>
      </c>
      <c r="B2856" t="s">
        <v>13696</v>
      </c>
      <c r="C2856" t="s">
        <v>8369</v>
      </c>
      <c r="D2856" t="s">
        <v>8373</v>
      </c>
      <c r="E2856" s="413" t="s">
        <v>13697</v>
      </c>
    </row>
    <row r="2857" spans="1:5" ht="12.75">
      <c r="A2857">
        <v>12729</v>
      </c>
      <c r="B2857" t="s">
        <v>13698</v>
      </c>
      <c r="C2857" t="s">
        <v>8369</v>
      </c>
      <c r="D2857" t="s">
        <v>8373</v>
      </c>
      <c r="E2857" s="413" t="s">
        <v>13699</v>
      </c>
    </row>
    <row r="2858" spans="1:5" ht="12.75">
      <c r="A2858">
        <v>12730</v>
      </c>
      <c r="B2858" t="s">
        <v>13700</v>
      </c>
      <c r="C2858" t="s">
        <v>8369</v>
      </c>
      <c r="D2858" t="s">
        <v>8373</v>
      </c>
      <c r="E2858" s="413" t="s">
        <v>13701</v>
      </c>
    </row>
    <row r="2859" spans="1:5" ht="12.75">
      <c r="A2859">
        <v>3840</v>
      </c>
      <c r="B2859" t="s">
        <v>13702</v>
      </c>
      <c r="C2859" t="s">
        <v>8369</v>
      </c>
      <c r="D2859" t="s">
        <v>8373</v>
      </c>
      <c r="E2859" s="413" t="s">
        <v>13703</v>
      </c>
    </row>
    <row r="2860" spans="1:5" ht="12.75">
      <c r="A2860">
        <v>3838</v>
      </c>
      <c r="B2860" t="s">
        <v>13704</v>
      </c>
      <c r="C2860" t="s">
        <v>8369</v>
      </c>
      <c r="D2860" t="s">
        <v>8373</v>
      </c>
      <c r="E2860" s="413" t="s">
        <v>13705</v>
      </c>
    </row>
    <row r="2861" spans="1:5" ht="12.75">
      <c r="A2861">
        <v>3844</v>
      </c>
      <c r="B2861" t="s">
        <v>13706</v>
      </c>
      <c r="C2861" t="s">
        <v>8369</v>
      </c>
      <c r="D2861" t="s">
        <v>8373</v>
      </c>
      <c r="E2861" s="413" t="s">
        <v>13707</v>
      </c>
    </row>
    <row r="2862" spans="1:5" ht="12.75">
      <c r="A2862">
        <v>3839</v>
      </c>
      <c r="B2862" t="s">
        <v>13708</v>
      </c>
      <c r="C2862" t="s">
        <v>8369</v>
      </c>
      <c r="D2862" t="s">
        <v>8373</v>
      </c>
      <c r="E2862" s="413" t="s">
        <v>13709</v>
      </c>
    </row>
    <row r="2863" spans="1:5" ht="12.75">
      <c r="A2863">
        <v>3843</v>
      </c>
      <c r="B2863" t="s">
        <v>13710</v>
      </c>
      <c r="C2863" t="s">
        <v>8369</v>
      </c>
      <c r="D2863" t="s">
        <v>8373</v>
      </c>
      <c r="E2863" s="413" t="s">
        <v>11963</v>
      </c>
    </row>
    <row r="2864" spans="1:5" ht="12.75">
      <c r="A2864">
        <v>3900</v>
      </c>
      <c r="B2864" t="s">
        <v>13711</v>
      </c>
      <c r="C2864" t="s">
        <v>8369</v>
      </c>
      <c r="D2864" t="s">
        <v>8373</v>
      </c>
      <c r="E2864" s="413" t="s">
        <v>13712</v>
      </c>
    </row>
    <row r="2865" spans="1:5" ht="12.75">
      <c r="A2865">
        <v>3846</v>
      </c>
      <c r="B2865" t="s">
        <v>13713</v>
      </c>
      <c r="C2865" t="s">
        <v>8369</v>
      </c>
      <c r="D2865" t="s">
        <v>8373</v>
      </c>
      <c r="E2865" s="413" t="s">
        <v>13714</v>
      </c>
    </row>
    <row r="2866" spans="1:5" ht="12.75">
      <c r="A2866">
        <v>3886</v>
      </c>
      <c r="B2866" t="s">
        <v>13715</v>
      </c>
      <c r="C2866" t="s">
        <v>8369</v>
      </c>
      <c r="D2866" t="s">
        <v>8373</v>
      </c>
      <c r="E2866" s="413" t="s">
        <v>11023</v>
      </c>
    </row>
    <row r="2867" spans="1:5" ht="12.75">
      <c r="A2867">
        <v>3854</v>
      </c>
      <c r="B2867" t="s">
        <v>13716</v>
      </c>
      <c r="C2867" t="s">
        <v>8369</v>
      </c>
      <c r="D2867" t="s">
        <v>8373</v>
      </c>
      <c r="E2867" s="413" t="s">
        <v>13717</v>
      </c>
    </row>
    <row r="2868" spans="1:5" ht="12.75">
      <c r="A2868">
        <v>3873</v>
      </c>
      <c r="B2868" t="s">
        <v>13718</v>
      </c>
      <c r="C2868" t="s">
        <v>8369</v>
      </c>
      <c r="D2868" t="s">
        <v>8373</v>
      </c>
      <c r="E2868" s="413" t="s">
        <v>13719</v>
      </c>
    </row>
    <row r="2869" spans="1:5" ht="12.75">
      <c r="A2869">
        <v>38021</v>
      </c>
      <c r="B2869" t="s">
        <v>13720</v>
      </c>
      <c r="C2869" t="s">
        <v>8369</v>
      </c>
      <c r="D2869" t="s">
        <v>8373</v>
      </c>
      <c r="E2869" s="413" t="s">
        <v>13721</v>
      </c>
    </row>
    <row r="2870" spans="1:5" ht="12.75">
      <c r="A2870">
        <v>3847</v>
      </c>
      <c r="B2870" t="s">
        <v>13722</v>
      </c>
      <c r="C2870" t="s">
        <v>8369</v>
      </c>
      <c r="D2870" t="s">
        <v>8373</v>
      </c>
      <c r="E2870" s="413" t="s">
        <v>13723</v>
      </c>
    </row>
    <row r="2871" spans="1:5" ht="12.75">
      <c r="A2871">
        <v>38022</v>
      </c>
      <c r="B2871" t="s">
        <v>13724</v>
      </c>
      <c r="C2871" t="s">
        <v>8369</v>
      </c>
      <c r="D2871" t="s">
        <v>8373</v>
      </c>
      <c r="E2871" s="413" t="s">
        <v>9685</v>
      </c>
    </row>
    <row r="2872" spans="1:5" ht="12.75">
      <c r="A2872">
        <v>3833</v>
      </c>
      <c r="B2872" t="s">
        <v>13725</v>
      </c>
      <c r="C2872" t="s">
        <v>8369</v>
      </c>
      <c r="D2872" t="s">
        <v>8373</v>
      </c>
      <c r="E2872" s="413" t="s">
        <v>13726</v>
      </c>
    </row>
    <row r="2873" spans="1:5" ht="12.75">
      <c r="A2873">
        <v>3835</v>
      </c>
      <c r="B2873" t="s">
        <v>13727</v>
      </c>
      <c r="C2873" t="s">
        <v>8369</v>
      </c>
      <c r="D2873" t="s">
        <v>8373</v>
      </c>
      <c r="E2873" s="413" t="s">
        <v>13728</v>
      </c>
    </row>
    <row r="2874" spans="1:5" ht="12.75">
      <c r="A2874">
        <v>3836</v>
      </c>
      <c r="B2874" t="s">
        <v>13729</v>
      </c>
      <c r="C2874" t="s">
        <v>8369</v>
      </c>
      <c r="D2874" t="s">
        <v>8373</v>
      </c>
      <c r="E2874" s="413" t="s">
        <v>13730</v>
      </c>
    </row>
    <row r="2875" spans="1:5" ht="12.75">
      <c r="A2875">
        <v>3830</v>
      </c>
      <c r="B2875" t="s">
        <v>13731</v>
      </c>
      <c r="C2875" t="s">
        <v>8369</v>
      </c>
      <c r="D2875" t="s">
        <v>8373</v>
      </c>
      <c r="E2875" s="413" t="s">
        <v>13732</v>
      </c>
    </row>
    <row r="2876" spans="1:5" ht="12.75">
      <c r="A2876">
        <v>3831</v>
      </c>
      <c r="B2876" t="s">
        <v>13733</v>
      </c>
      <c r="C2876" t="s">
        <v>8369</v>
      </c>
      <c r="D2876" t="s">
        <v>8373</v>
      </c>
      <c r="E2876" s="413" t="s">
        <v>13734</v>
      </c>
    </row>
    <row r="2877" spans="1:5" ht="12.75">
      <c r="A2877">
        <v>37981</v>
      </c>
      <c r="B2877" t="s">
        <v>13735</v>
      </c>
      <c r="C2877" t="s">
        <v>8369</v>
      </c>
      <c r="D2877" t="s">
        <v>8373</v>
      </c>
      <c r="E2877" s="413" t="s">
        <v>13736</v>
      </c>
    </row>
    <row r="2878" spans="1:5" ht="12.75">
      <c r="A2878">
        <v>37982</v>
      </c>
      <c r="B2878" t="s">
        <v>13737</v>
      </c>
      <c r="C2878" t="s">
        <v>8369</v>
      </c>
      <c r="D2878" t="s">
        <v>8373</v>
      </c>
      <c r="E2878" s="413" t="s">
        <v>11443</v>
      </c>
    </row>
    <row r="2879" spans="1:5" ht="12.75">
      <c r="A2879">
        <v>37983</v>
      </c>
      <c r="B2879" t="s">
        <v>13738</v>
      </c>
      <c r="C2879" t="s">
        <v>8369</v>
      </c>
      <c r="D2879" t="s">
        <v>8373</v>
      </c>
      <c r="E2879" s="413" t="s">
        <v>8540</v>
      </c>
    </row>
    <row r="2880" spans="1:5" ht="12.75">
      <c r="A2880">
        <v>37984</v>
      </c>
      <c r="B2880" t="s">
        <v>13739</v>
      </c>
      <c r="C2880" t="s">
        <v>8369</v>
      </c>
      <c r="D2880" t="s">
        <v>8373</v>
      </c>
      <c r="E2880" s="413" t="s">
        <v>11580</v>
      </c>
    </row>
    <row r="2881" spans="1:5" ht="12.75">
      <c r="A2881">
        <v>37985</v>
      </c>
      <c r="B2881" t="s">
        <v>13740</v>
      </c>
      <c r="C2881" t="s">
        <v>8369</v>
      </c>
      <c r="D2881" t="s">
        <v>8373</v>
      </c>
      <c r="E2881" s="413" t="s">
        <v>13741</v>
      </c>
    </row>
    <row r="2882" spans="1:5" ht="12.75">
      <c r="A2882">
        <v>3826</v>
      </c>
      <c r="B2882" t="s">
        <v>13742</v>
      </c>
      <c r="C2882" t="s">
        <v>8369</v>
      </c>
      <c r="D2882" t="s">
        <v>8373</v>
      </c>
      <c r="E2882" s="413" t="s">
        <v>13743</v>
      </c>
    </row>
    <row r="2883" spans="1:5" ht="12.75">
      <c r="A2883">
        <v>3825</v>
      </c>
      <c r="B2883" t="s">
        <v>13744</v>
      </c>
      <c r="C2883" t="s">
        <v>8369</v>
      </c>
      <c r="D2883" t="s">
        <v>8373</v>
      </c>
      <c r="E2883" s="413" t="s">
        <v>9962</v>
      </c>
    </row>
    <row r="2884" spans="1:5" ht="12.75">
      <c r="A2884">
        <v>3827</v>
      </c>
      <c r="B2884" t="s">
        <v>13745</v>
      </c>
      <c r="C2884" t="s">
        <v>8369</v>
      </c>
      <c r="D2884" t="s">
        <v>8373</v>
      </c>
      <c r="E2884" s="413" t="s">
        <v>10616</v>
      </c>
    </row>
    <row r="2885" spans="1:5" ht="12.75">
      <c r="A2885">
        <v>20165</v>
      </c>
      <c r="B2885" t="s">
        <v>13746</v>
      </c>
      <c r="C2885" t="s">
        <v>8369</v>
      </c>
      <c r="D2885" t="s">
        <v>8373</v>
      </c>
      <c r="E2885" s="413" t="s">
        <v>13747</v>
      </c>
    </row>
    <row r="2886" spans="1:5" ht="12.75">
      <c r="A2886">
        <v>20166</v>
      </c>
      <c r="B2886" t="s">
        <v>13748</v>
      </c>
      <c r="C2886" t="s">
        <v>8369</v>
      </c>
      <c r="D2886" t="s">
        <v>8373</v>
      </c>
      <c r="E2886" s="413" t="s">
        <v>13749</v>
      </c>
    </row>
    <row r="2887" spans="1:5" ht="12.75">
      <c r="A2887">
        <v>20164</v>
      </c>
      <c r="B2887" t="s">
        <v>13750</v>
      </c>
      <c r="C2887" t="s">
        <v>8369</v>
      </c>
      <c r="D2887" t="s">
        <v>8373</v>
      </c>
      <c r="E2887" s="413" t="s">
        <v>13751</v>
      </c>
    </row>
    <row r="2888" spans="1:5" ht="12.75">
      <c r="A2888">
        <v>3893</v>
      </c>
      <c r="B2888" t="s">
        <v>13752</v>
      </c>
      <c r="C2888" t="s">
        <v>8369</v>
      </c>
      <c r="D2888" t="s">
        <v>8373</v>
      </c>
      <c r="E2888" s="413" t="s">
        <v>13753</v>
      </c>
    </row>
    <row r="2889" spans="1:5" ht="12.75">
      <c r="A2889">
        <v>3848</v>
      </c>
      <c r="B2889" t="s">
        <v>13754</v>
      </c>
      <c r="C2889" t="s">
        <v>8369</v>
      </c>
      <c r="D2889" t="s">
        <v>8373</v>
      </c>
      <c r="E2889" s="413" t="s">
        <v>13755</v>
      </c>
    </row>
    <row r="2890" spans="1:5" ht="12.75">
      <c r="A2890">
        <v>3895</v>
      </c>
      <c r="B2890" t="s">
        <v>13756</v>
      </c>
      <c r="C2890" t="s">
        <v>8369</v>
      </c>
      <c r="D2890" t="s">
        <v>8373</v>
      </c>
      <c r="E2890" s="413" t="s">
        <v>11082</v>
      </c>
    </row>
    <row r="2891" spans="1:5" ht="12.75">
      <c r="A2891">
        <v>12404</v>
      </c>
      <c r="B2891" t="s">
        <v>13757</v>
      </c>
      <c r="C2891" t="s">
        <v>8369</v>
      </c>
      <c r="D2891" t="s">
        <v>8373</v>
      </c>
      <c r="E2891" s="413" t="s">
        <v>13758</v>
      </c>
    </row>
    <row r="2892" spans="1:5" ht="12.75">
      <c r="A2892">
        <v>3939</v>
      </c>
      <c r="B2892" t="s">
        <v>13759</v>
      </c>
      <c r="C2892" t="s">
        <v>8369</v>
      </c>
      <c r="D2892" t="s">
        <v>8373</v>
      </c>
      <c r="E2892" s="413" t="s">
        <v>13760</v>
      </c>
    </row>
    <row r="2893" spans="1:5" ht="12.75">
      <c r="A2893">
        <v>3911</v>
      </c>
      <c r="B2893" t="s">
        <v>13761</v>
      </c>
      <c r="C2893" t="s">
        <v>8369</v>
      </c>
      <c r="D2893" t="s">
        <v>8373</v>
      </c>
      <c r="E2893" s="413" t="s">
        <v>13762</v>
      </c>
    </row>
    <row r="2894" spans="1:5" ht="12.75">
      <c r="A2894">
        <v>3908</v>
      </c>
      <c r="B2894" t="s">
        <v>13763</v>
      </c>
      <c r="C2894" t="s">
        <v>8369</v>
      </c>
      <c r="D2894" t="s">
        <v>8373</v>
      </c>
      <c r="E2894" s="413" t="s">
        <v>13764</v>
      </c>
    </row>
    <row r="2895" spans="1:5" ht="12.75">
      <c r="A2895">
        <v>3910</v>
      </c>
      <c r="B2895" t="s">
        <v>13765</v>
      </c>
      <c r="C2895" t="s">
        <v>8369</v>
      </c>
      <c r="D2895" t="s">
        <v>8373</v>
      </c>
      <c r="E2895" s="413" t="s">
        <v>13766</v>
      </c>
    </row>
    <row r="2896" spans="1:5" ht="12.75">
      <c r="A2896">
        <v>3913</v>
      </c>
      <c r="B2896" t="s">
        <v>13767</v>
      </c>
      <c r="C2896" t="s">
        <v>8369</v>
      </c>
      <c r="D2896" t="s">
        <v>8373</v>
      </c>
      <c r="E2896" s="413" t="s">
        <v>13768</v>
      </c>
    </row>
    <row r="2897" spans="1:5" ht="12.75">
      <c r="A2897">
        <v>3912</v>
      </c>
      <c r="B2897" t="s">
        <v>13769</v>
      </c>
      <c r="C2897" t="s">
        <v>8369</v>
      </c>
      <c r="D2897" t="s">
        <v>8373</v>
      </c>
      <c r="E2897" s="413" t="s">
        <v>13770</v>
      </c>
    </row>
    <row r="2898" spans="1:5" ht="12.75">
      <c r="A2898">
        <v>3909</v>
      </c>
      <c r="B2898" t="s">
        <v>13771</v>
      </c>
      <c r="C2898" t="s">
        <v>8369</v>
      </c>
      <c r="D2898" t="s">
        <v>8373</v>
      </c>
      <c r="E2898" s="413" t="s">
        <v>13772</v>
      </c>
    </row>
    <row r="2899" spans="1:5" ht="12.75">
      <c r="A2899">
        <v>3914</v>
      </c>
      <c r="B2899" t="s">
        <v>13773</v>
      </c>
      <c r="C2899" t="s">
        <v>8369</v>
      </c>
      <c r="D2899" t="s">
        <v>8373</v>
      </c>
      <c r="E2899" s="413" t="s">
        <v>13774</v>
      </c>
    </row>
    <row r="2900" spans="1:5" ht="12.75">
      <c r="A2900">
        <v>3915</v>
      </c>
      <c r="B2900" t="s">
        <v>13775</v>
      </c>
      <c r="C2900" t="s">
        <v>8369</v>
      </c>
      <c r="D2900" t="s">
        <v>8373</v>
      </c>
      <c r="E2900" s="413" t="s">
        <v>13776</v>
      </c>
    </row>
    <row r="2901" spans="1:5" ht="12.75">
      <c r="A2901">
        <v>3916</v>
      </c>
      <c r="B2901" t="s">
        <v>13777</v>
      </c>
      <c r="C2901" t="s">
        <v>8369</v>
      </c>
      <c r="D2901" t="s">
        <v>8373</v>
      </c>
      <c r="E2901" s="413" t="s">
        <v>13778</v>
      </c>
    </row>
    <row r="2902" spans="1:5" ht="12.75">
      <c r="A2902">
        <v>3917</v>
      </c>
      <c r="B2902" t="s">
        <v>13779</v>
      </c>
      <c r="C2902" t="s">
        <v>8369</v>
      </c>
      <c r="D2902" t="s">
        <v>8373</v>
      </c>
      <c r="E2902" s="413" t="s">
        <v>13780</v>
      </c>
    </row>
    <row r="2903" spans="1:5" ht="12.75">
      <c r="A2903">
        <v>1904</v>
      </c>
      <c r="B2903" t="s">
        <v>13781</v>
      </c>
      <c r="C2903" t="s">
        <v>8369</v>
      </c>
      <c r="D2903" t="s">
        <v>8373</v>
      </c>
      <c r="E2903" s="413" t="s">
        <v>13546</v>
      </c>
    </row>
    <row r="2904" spans="1:5" ht="12.75">
      <c r="A2904">
        <v>1899</v>
      </c>
      <c r="B2904" t="s">
        <v>13782</v>
      </c>
      <c r="C2904" t="s">
        <v>8369</v>
      </c>
      <c r="D2904" t="s">
        <v>8373</v>
      </c>
      <c r="E2904" s="413" t="s">
        <v>8453</v>
      </c>
    </row>
    <row r="2905" spans="1:5" ht="12.75">
      <c r="A2905">
        <v>1900</v>
      </c>
      <c r="B2905" t="s">
        <v>13783</v>
      </c>
      <c r="C2905" t="s">
        <v>8369</v>
      </c>
      <c r="D2905" t="s">
        <v>8373</v>
      </c>
      <c r="E2905" s="413" t="s">
        <v>11027</v>
      </c>
    </row>
    <row r="2906" spans="1:5" ht="12.75">
      <c r="A2906">
        <v>12407</v>
      </c>
      <c r="B2906" t="s">
        <v>13784</v>
      </c>
      <c r="C2906" t="s">
        <v>8369</v>
      </c>
      <c r="D2906" t="s">
        <v>8373</v>
      </c>
      <c r="E2906" s="413" t="s">
        <v>13785</v>
      </c>
    </row>
    <row r="2907" spans="1:5" ht="12.75">
      <c r="A2907">
        <v>12408</v>
      </c>
      <c r="B2907" t="s">
        <v>13786</v>
      </c>
      <c r="C2907" t="s">
        <v>8369</v>
      </c>
      <c r="D2907" t="s">
        <v>8373</v>
      </c>
      <c r="E2907" s="413" t="s">
        <v>13787</v>
      </c>
    </row>
    <row r="2908" spans="1:5" ht="12.75">
      <c r="A2908">
        <v>12409</v>
      </c>
      <c r="B2908" t="s">
        <v>13788</v>
      </c>
      <c r="C2908" t="s">
        <v>8369</v>
      </c>
      <c r="D2908" t="s">
        <v>8373</v>
      </c>
      <c r="E2908" s="413" t="s">
        <v>13787</v>
      </c>
    </row>
    <row r="2909" spans="1:5" ht="12.75">
      <c r="A2909">
        <v>12410</v>
      </c>
      <c r="B2909" t="s">
        <v>13789</v>
      </c>
      <c r="C2909" t="s">
        <v>8369</v>
      </c>
      <c r="D2909" t="s">
        <v>8373</v>
      </c>
      <c r="E2909" s="413" t="s">
        <v>10951</v>
      </c>
    </row>
    <row r="2910" spans="1:5" ht="12.75">
      <c r="A2910">
        <v>3936</v>
      </c>
      <c r="B2910" t="s">
        <v>13790</v>
      </c>
      <c r="C2910" t="s">
        <v>8369</v>
      </c>
      <c r="D2910" t="s">
        <v>8373</v>
      </c>
      <c r="E2910" s="413" t="s">
        <v>13791</v>
      </c>
    </row>
    <row r="2911" spans="1:5" ht="12.75">
      <c r="A2911">
        <v>3922</v>
      </c>
      <c r="B2911" t="s">
        <v>13792</v>
      </c>
      <c r="C2911" t="s">
        <v>8369</v>
      </c>
      <c r="D2911" t="s">
        <v>8373</v>
      </c>
      <c r="E2911" s="413" t="s">
        <v>13793</v>
      </c>
    </row>
    <row r="2912" spans="1:5" ht="12.75">
      <c r="A2912">
        <v>3924</v>
      </c>
      <c r="B2912" t="s">
        <v>13794</v>
      </c>
      <c r="C2912" t="s">
        <v>8369</v>
      </c>
      <c r="D2912" t="s">
        <v>8373</v>
      </c>
      <c r="E2912" s="413" t="s">
        <v>13791</v>
      </c>
    </row>
    <row r="2913" spans="1:5" ht="12.75">
      <c r="A2913">
        <v>3923</v>
      </c>
      <c r="B2913" t="s">
        <v>13795</v>
      </c>
      <c r="C2913" t="s">
        <v>8369</v>
      </c>
      <c r="D2913" t="s">
        <v>8373</v>
      </c>
      <c r="E2913" s="413" t="s">
        <v>13791</v>
      </c>
    </row>
    <row r="2914" spans="1:5" ht="12.75">
      <c r="A2914">
        <v>3937</v>
      </c>
      <c r="B2914" t="s">
        <v>13796</v>
      </c>
      <c r="C2914" t="s">
        <v>8369</v>
      </c>
      <c r="D2914" t="s">
        <v>8373</v>
      </c>
      <c r="E2914" s="413" t="s">
        <v>9962</v>
      </c>
    </row>
    <row r="2915" spans="1:5" ht="12.75">
      <c r="A2915">
        <v>3921</v>
      </c>
      <c r="B2915" t="s">
        <v>13797</v>
      </c>
      <c r="C2915" t="s">
        <v>8369</v>
      </c>
      <c r="D2915" t="s">
        <v>8373</v>
      </c>
      <c r="E2915" s="413" t="s">
        <v>13798</v>
      </c>
    </row>
    <row r="2916" spans="1:5" ht="12.75">
      <c r="A2916">
        <v>3920</v>
      </c>
      <c r="B2916" t="s">
        <v>13799</v>
      </c>
      <c r="C2916" t="s">
        <v>8369</v>
      </c>
      <c r="D2916" t="s">
        <v>8373</v>
      </c>
      <c r="E2916" s="413" t="s">
        <v>9962</v>
      </c>
    </row>
    <row r="2917" spans="1:5" ht="12.75">
      <c r="A2917">
        <v>3938</v>
      </c>
      <c r="B2917" t="s">
        <v>13800</v>
      </c>
      <c r="C2917" t="s">
        <v>8369</v>
      </c>
      <c r="D2917" t="s">
        <v>8373</v>
      </c>
      <c r="E2917" s="413" t="s">
        <v>9866</v>
      </c>
    </row>
    <row r="2918" spans="1:5" ht="12.75">
      <c r="A2918">
        <v>3919</v>
      </c>
      <c r="B2918" t="s">
        <v>13801</v>
      </c>
      <c r="C2918" t="s">
        <v>8369</v>
      </c>
      <c r="D2918" t="s">
        <v>8373</v>
      </c>
      <c r="E2918" s="413" t="s">
        <v>13802</v>
      </c>
    </row>
    <row r="2919" spans="1:5" ht="12.75">
      <c r="A2919">
        <v>3927</v>
      </c>
      <c r="B2919" t="s">
        <v>13803</v>
      </c>
      <c r="C2919" t="s">
        <v>8369</v>
      </c>
      <c r="D2919" t="s">
        <v>8373</v>
      </c>
      <c r="E2919" s="413" t="s">
        <v>13804</v>
      </c>
    </row>
    <row r="2920" spans="1:5" ht="12.75">
      <c r="A2920">
        <v>3928</v>
      </c>
      <c r="B2920" t="s">
        <v>13805</v>
      </c>
      <c r="C2920" t="s">
        <v>8369</v>
      </c>
      <c r="D2920" t="s">
        <v>8373</v>
      </c>
      <c r="E2920" s="413" t="s">
        <v>13804</v>
      </c>
    </row>
    <row r="2921" spans="1:5" ht="12.75">
      <c r="A2921">
        <v>3926</v>
      </c>
      <c r="B2921" t="s">
        <v>13806</v>
      </c>
      <c r="C2921" t="s">
        <v>8369</v>
      </c>
      <c r="D2921" t="s">
        <v>8373</v>
      </c>
      <c r="E2921" s="413" t="s">
        <v>13807</v>
      </c>
    </row>
    <row r="2922" spans="1:5" ht="12.75">
      <c r="A2922">
        <v>3935</v>
      </c>
      <c r="B2922" t="s">
        <v>13808</v>
      </c>
      <c r="C2922" t="s">
        <v>8369</v>
      </c>
      <c r="D2922" t="s">
        <v>8373</v>
      </c>
      <c r="E2922" s="413" t="s">
        <v>13807</v>
      </c>
    </row>
    <row r="2923" spans="1:5" ht="12.75">
      <c r="A2923">
        <v>3925</v>
      </c>
      <c r="B2923" t="s">
        <v>13809</v>
      </c>
      <c r="C2923" t="s">
        <v>8369</v>
      </c>
      <c r="D2923" t="s">
        <v>8373</v>
      </c>
      <c r="E2923" s="413" t="s">
        <v>13807</v>
      </c>
    </row>
    <row r="2924" spans="1:5" ht="12.75">
      <c r="A2924">
        <v>12406</v>
      </c>
      <c r="B2924" t="s">
        <v>13810</v>
      </c>
      <c r="C2924" t="s">
        <v>8369</v>
      </c>
      <c r="D2924" t="s">
        <v>8373</v>
      </c>
      <c r="E2924" s="413" t="s">
        <v>13811</v>
      </c>
    </row>
    <row r="2925" spans="1:5" ht="12.75">
      <c r="A2925">
        <v>3929</v>
      </c>
      <c r="B2925" t="s">
        <v>13812</v>
      </c>
      <c r="C2925" t="s">
        <v>8369</v>
      </c>
      <c r="D2925" t="s">
        <v>8373</v>
      </c>
      <c r="E2925" s="413" t="s">
        <v>13813</v>
      </c>
    </row>
    <row r="2926" spans="1:5" ht="12.75">
      <c r="A2926">
        <v>3931</v>
      </c>
      <c r="B2926" t="s">
        <v>13814</v>
      </c>
      <c r="C2926" t="s">
        <v>8369</v>
      </c>
      <c r="D2926" t="s">
        <v>8373</v>
      </c>
      <c r="E2926" s="413" t="s">
        <v>13813</v>
      </c>
    </row>
    <row r="2927" spans="1:5" ht="12.75">
      <c r="A2927">
        <v>3930</v>
      </c>
      <c r="B2927" t="s">
        <v>13815</v>
      </c>
      <c r="C2927" t="s">
        <v>8369</v>
      </c>
      <c r="D2927" t="s">
        <v>8373</v>
      </c>
      <c r="E2927" s="413" t="s">
        <v>13813</v>
      </c>
    </row>
    <row r="2928" spans="1:5" ht="12.75">
      <c r="A2928">
        <v>3932</v>
      </c>
      <c r="B2928" t="s">
        <v>13816</v>
      </c>
      <c r="C2928" t="s">
        <v>8369</v>
      </c>
      <c r="D2928" t="s">
        <v>8373</v>
      </c>
      <c r="E2928" s="413" t="s">
        <v>13817</v>
      </c>
    </row>
    <row r="2929" spans="1:5" ht="12.75">
      <c r="A2929">
        <v>3933</v>
      </c>
      <c r="B2929" t="s">
        <v>13818</v>
      </c>
      <c r="C2929" t="s">
        <v>8369</v>
      </c>
      <c r="D2929" t="s">
        <v>8373</v>
      </c>
      <c r="E2929" s="413" t="s">
        <v>13817</v>
      </c>
    </row>
    <row r="2930" spans="1:5" ht="12.75">
      <c r="A2930">
        <v>3934</v>
      </c>
      <c r="B2930" t="s">
        <v>13819</v>
      </c>
      <c r="C2930" t="s">
        <v>8369</v>
      </c>
      <c r="D2930" t="s">
        <v>8373</v>
      </c>
      <c r="E2930" s="413" t="s">
        <v>13817</v>
      </c>
    </row>
    <row r="2931" spans="1:5" ht="12.75">
      <c r="A2931">
        <v>40355</v>
      </c>
      <c r="B2931" t="s">
        <v>13820</v>
      </c>
      <c r="C2931" t="s">
        <v>8369</v>
      </c>
      <c r="D2931" t="s">
        <v>8373</v>
      </c>
      <c r="E2931" s="413" t="s">
        <v>13821</v>
      </c>
    </row>
    <row r="2932" spans="1:5" ht="12.75">
      <c r="A2932">
        <v>40364</v>
      </c>
      <c r="B2932" t="s">
        <v>13822</v>
      </c>
      <c r="C2932" t="s">
        <v>8369</v>
      </c>
      <c r="D2932" t="s">
        <v>8373</v>
      </c>
      <c r="E2932" s="413" t="s">
        <v>10247</v>
      </c>
    </row>
    <row r="2933" spans="1:5" ht="12.75">
      <c r="A2933">
        <v>40361</v>
      </c>
      <c r="B2933" t="s">
        <v>13823</v>
      </c>
      <c r="C2933" t="s">
        <v>8369</v>
      </c>
      <c r="D2933" t="s">
        <v>8373</v>
      </c>
      <c r="E2933" s="413" t="s">
        <v>13824</v>
      </c>
    </row>
    <row r="2934" spans="1:5" ht="12.75">
      <c r="A2934">
        <v>40358</v>
      </c>
      <c r="B2934" t="s">
        <v>13825</v>
      </c>
      <c r="C2934" t="s">
        <v>8369</v>
      </c>
      <c r="D2934" t="s">
        <v>8373</v>
      </c>
      <c r="E2934" s="413" t="s">
        <v>13826</v>
      </c>
    </row>
    <row r="2935" spans="1:5" ht="12.75">
      <c r="A2935">
        <v>40370</v>
      </c>
      <c r="B2935" t="s">
        <v>13827</v>
      </c>
      <c r="C2935" t="s">
        <v>8369</v>
      </c>
      <c r="D2935" t="s">
        <v>8373</v>
      </c>
      <c r="E2935" s="413" t="s">
        <v>13828</v>
      </c>
    </row>
    <row r="2936" spans="1:5" ht="12.75">
      <c r="A2936">
        <v>40367</v>
      </c>
      <c r="B2936" t="s">
        <v>13829</v>
      </c>
      <c r="C2936" t="s">
        <v>8369</v>
      </c>
      <c r="D2936" t="s">
        <v>8373</v>
      </c>
      <c r="E2936" s="413" t="s">
        <v>13830</v>
      </c>
    </row>
    <row r="2937" spans="1:5" ht="12.75">
      <c r="A2937">
        <v>40373</v>
      </c>
      <c r="B2937" t="s">
        <v>13831</v>
      </c>
      <c r="C2937" t="s">
        <v>8369</v>
      </c>
      <c r="D2937" t="s">
        <v>8373</v>
      </c>
      <c r="E2937" s="413" t="s">
        <v>13832</v>
      </c>
    </row>
    <row r="2938" spans="1:5" ht="12.75">
      <c r="A2938">
        <v>38947</v>
      </c>
      <c r="B2938" t="s">
        <v>13833</v>
      </c>
      <c r="C2938" t="s">
        <v>8369</v>
      </c>
      <c r="D2938" t="s">
        <v>8373</v>
      </c>
      <c r="E2938" s="413" t="s">
        <v>13834</v>
      </c>
    </row>
    <row r="2939" spans="1:5" ht="12.75">
      <c r="A2939">
        <v>38948</v>
      </c>
      <c r="B2939" t="s">
        <v>13835</v>
      </c>
      <c r="C2939" t="s">
        <v>8369</v>
      </c>
      <c r="D2939" t="s">
        <v>8373</v>
      </c>
      <c r="E2939" s="413" t="s">
        <v>13836</v>
      </c>
    </row>
    <row r="2940" spans="1:5" ht="12.75">
      <c r="A2940">
        <v>38949</v>
      </c>
      <c r="B2940" t="s">
        <v>13837</v>
      </c>
      <c r="C2940" t="s">
        <v>8369</v>
      </c>
      <c r="D2940" t="s">
        <v>8373</v>
      </c>
      <c r="E2940" s="413" t="s">
        <v>10582</v>
      </c>
    </row>
    <row r="2941" spans="1:5" ht="12.75">
      <c r="A2941">
        <v>38951</v>
      </c>
      <c r="B2941" t="s">
        <v>13838</v>
      </c>
      <c r="C2941" t="s">
        <v>8369</v>
      </c>
      <c r="D2941" t="s">
        <v>8373</v>
      </c>
      <c r="E2941" s="413" t="s">
        <v>8686</v>
      </c>
    </row>
    <row r="2942" spans="1:5" ht="12.75">
      <c r="A2942">
        <v>39312</v>
      </c>
      <c r="B2942" t="s">
        <v>13839</v>
      </c>
      <c r="C2942" t="s">
        <v>8369</v>
      </c>
      <c r="D2942" t="s">
        <v>8373</v>
      </c>
      <c r="E2942" s="413" t="s">
        <v>9670</v>
      </c>
    </row>
    <row r="2943" spans="1:5" ht="12.75">
      <c r="A2943">
        <v>39313</v>
      </c>
      <c r="B2943" t="s">
        <v>13840</v>
      </c>
      <c r="C2943" t="s">
        <v>8369</v>
      </c>
      <c r="D2943" t="s">
        <v>8373</v>
      </c>
      <c r="E2943" s="413" t="s">
        <v>13841</v>
      </c>
    </row>
    <row r="2944" spans="1:5" ht="12.75">
      <c r="A2944">
        <v>38950</v>
      </c>
      <c r="B2944" t="s">
        <v>13842</v>
      </c>
      <c r="C2944" t="s">
        <v>8369</v>
      </c>
      <c r="D2944" t="s">
        <v>8373</v>
      </c>
      <c r="E2944" s="413" t="s">
        <v>11505</v>
      </c>
    </row>
    <row r="2945" spans="1:5" ht="12.75">
      <c r="A2945">
        <v>39314</v>
      </c>
      <c r="B2945" t="s">
        <v>13843</v>
      </c>
      <c r="C2945" t="s">
        <v>8369</v>
      </c>
      <c r="D2945" t="s">
        <v>8373</v>
      </c>
      <c r="E2945" s="413" t="s">
        <v>13844</v>
      </c>
    </row>
    <row r="2946" spans="1:5" ht="12.75">
      <c r="A2946">
        <v>3907</v>
      </c>
      <c r="B2946" t="s">
        <v>13845</v>
      </c>
      <c r="C2946" t="s">
        <v>8369</v>
      </c>
      <c r="D2946" t="s">
        <v>8373</v>
      </c>
      <c r="E2946" s="413" t="s">
        <v>10224</v>
      </c>
    </row>
    <row r="2947" spans="1:5" ht="12.75">
      <c r="A2947">
        <v>3889</v>
      </c>
      <c r="B2947" t="s">
        <v>13846</v>
      </c>
      <c r="C2947" t="s">
        <v>8369</v>
      </c>
      <c r="D2947" t="s">
        <v>8373</v>
      </c>
      <c r="E2947" s="413" t="s">
        <v>13847</v>
      </c>
    </row>
    <row r="2948" spans="1:5" ht="12.75">
      <c r="A2948">
        <v>3868</v>
      </c>
      <c r="B2948" t="s">
        <v>13848</v>
      </c>
      <c r="C2948" t="s">
        <v>8369</v>
      </c>
      <c r="D2948" t="s">
        <v>8373</v>
      </c>
      <c r="E2948" s="413" t="s">
        <v>10303</v>
      </c>
    </row>
    <row r="2949" spans="1:5" ht="12.75">
      <c r="A2949">
        <v>3869</v>
      </c>
      <c r="B2949" t="s">
        <v>13849</v>
      </c>
      <c r="C2949" t="s">
        <v>8369</v>
      </c>
      <c r="D2949" t="s">
        <v>8373</v>
      </c>
      <c r="E2949" s="413" t="s">
        <v>13850</v>
      </c>
    </row>
    <row r="2950" spans="1:5" ht="12.75">
      <c r="A2950">
        <v>3872</v>
      </c>
      <c r="B2950" t="s">
        <v>13851</v>
      </c>
      <c r="C2950" t="s">
        <v>8369</v>
      </c>
      <c r="D2950" t="s">
        <v>8373</v>
      </c>
      <c r="E2950" s="413" t="s">
        <v>13852</v>
      </c>
    </row>
    <row r="2951" spans="1:5" ht="12.75">
      <c r="A2951">
        <v>3850</v>
      </c>
      <c r="B2951" t="s">
        <v>13853</v>
      </c>
      <c r="C2951" t="s">
        <v>8369</v>
      </c>
      <c r="D2951" t="s">
        <v>8373</v>
      </c>
      <c r="E2951" s="413" t="s">
        <v>13854</v>
      </c>
    </row>
    <row r="2952" spans="1:5" ht="12.75">
      <c r="A2952">
        <v>38023</v>
      </c>
      <c r="B2952" t="s">
        <v>13855</v>
      </c>
      <c r="C2952" t="s">
        <v>8369</v>
      </c>
      <c r="D2952" t="s">
        <v>8373</v>
      </c>
      <c r="E2952" s="413" t="s">
        <v>13856</v>
      </c>
    </row>
    <row r="2953" spans="1:5" ht="12.75">
      <c r="A2953">
        <v>37986</v>
      </c>
      <c r="B2953" t="s">
        <v>13857</v>
      </c>
      <c r="C2953" t="s">
        <v>8369</v>
      </c>
      <c r="D2953" t="s">
        <v>8373</v>
      </c>
      <c r="E2953" s="413" t="s">
        <v>13858</v>
      </c>
    </row>
    <row r="2954" spans="1:5" ht="12.75">
      <c r="A2954">
        <v>37987</v>
      </c>
      <c r="B2954" t="s">
        <v>13859</v>
      </c>
      <c r="C2954" t="s">
        <v>8369</v>
      </c>
      <c r="D2954" t="s">
        <v>8373</v>
      </c>
      <c r="E2954" s="413" t="s">
        <v>13860</v>
      </c>
    </row>
    <row r="2955" spans="1:5" ht="12.75">
      <c r="A2955">
        <v>37988</v>
      </c>
      <c r="B2955" t="s">
        <v>13861</v>
      </c>
      <c r="C2955" t="s">
        <v>8369</v>
      </c>
      <c r="D2955" t="s">
        <v>8373</v>
      </c>
      <c r="E2955" s="413" t="s">
        <v>13862</v>
      </c>
    </row>
    <row r="2956" spans="1:5" ht="12.75">
      <c r="A2956">
        <v>21120</v>
      </c>
      <c r="B2956" t="s">
        <v>13863</v>
      </c>
      <c r="C2956" t="s">
        <v>8369</v>
      </c>
      <c r="D2956" t="s">
        <v>8373</v>
      </c>
      <c r="E2956" s="413" t="s">
        <v>13864</v>
      </c>
    </row>
    <row r="2957" spans="1:5" ht="12.75">
      <c r="A2957">
        <v>39318</v>
      </c>
      <c r="B2957" t="s">
        <v>13865</v>
      </c>
      <c r="C2957" t="s">
        <v>8369</v>
      </c>
      <c r="D2957" t="s">
        <v>8373</v>
      </c>
      <c r="E2957" s="413" t="s">
        <v>13866</v>
      </c>
    </row>
    <row r="2958" spans="1:5" ht="12.75">
      <c r="A2958">
        <v>20162</v>
      </c>
      <c r="B2958" t="s">
        <v>13867</v>
      </c>
      <c r="C2958" t="s">
        <v>8369</v>
      </c>
      <c r="D2958" t="s">
        <v>8373</v>
      </c>
      <c r="E2958" s="413" t="s">
        <v>8610</v>
      </c>
    </row>
    <row r="2959" spans="1:5" ht="12.75">
      <c r="A2959">
        <v>40366</v>
      </c>
      <c r="B2959" t="s">
        <v>13868</v>
      </c>
      <c r="C2959" t="s">
        <v>8369</v>
      </c>
      <c r="D2959" t="s">
        <v>8373</v>
      </c>
      <c r="E2959" s="413" t="s">
        <v>13869</v>
      </c>
    </row>
    <row r="2960" spans="1:5" ht="12.75">
      <c r="A2960">
        <v>40363</v>
      </c>
      <c r="B2960" t="s">
        <v>13870</v>
      </c>
      <c r="C2960" t="s">
        <v>8369</v>
      </c>
      <c r="D2960" t="s">
        <v>8373</v>
      </c>
      <c r="E2960" s="413" t="s">
        <v>13871</v>
      </c>
    </row>
    <row r="2961" spans="1:5" ht="12.75">
      <c r="A2961">
        <v>40354</v>
      </c>
      <c r="B2961" t="s">
        <v>13872</v>
      </c>
      <c r="C2961" t="s">
        <v>8369</v>
      </c>
      <c r="D2961" t="s">
        <v>8370</v>
      </c>
      <c r="E2961" s="413" t="s">
        <v>13873</v>
      </c>
    </row>
    <row r="2962" spans="1:5" ht="12.75">
      <c r="A2962">
        <v>40360</v>
      </c>
      <c r="B2962" t="s">
        <v>13874</v>
      </c>
      <c r="C2962" t="s">
        <v>8369</v>
      </c>
      <c r="D2962" t="s">
        <v>8373</v>
      </c>
      <c r="E2962" s="413" t="s">
        <v>11650</v>
      </c>
    </row>
    <row r="2963" spans="1:5" ht="12.75">
      <c r="A2963">
        <v>40372</v>
      </c>
      <c r="B2963" t="s">
        <v>13875</v>
      </c>
      <c r="C2963" t="s">
        <v>8369</v>
      </c>
      <c r="D2963" t="s">
        <v>8373</v>
      </c>
      <c r="E2963" s="413" t="s">
        <v>13876</v>
      </c>
    </row>
    <row r="2964" spans="1:5" ht="12.75">
      <c r="A2964">
        <v>40369</v>
      </c>
      <c r="B2964" t="s">
        <v>13877</v>
      </c>
      <c r="C2964" t="s">
        <v>8369</v>
      </c>
      <c r="D2964" t="s">
        <v>8373</v>
      </c>
      <c r="E2964" s="413" t="s">
        <v>13878</v>
      </c>
    </row>
    <row r="2965" spans="1:5" ht="12.75">
      <c r="A2965">
        <v>40357</v>
      </c>
      <c r="B2965" t="s">
        <v>13879</v>
      </c>
      <c r="C2965" t="s">
        <v>8369</v>
      </c>
      <c r="D2965" t="s">
        <v>8373</v>
      </c>
      <c r="E2965" s="413" t="s">
        <v>13826</v>
      </c>
    </row>
    <row r="2966" spans="1:5" ht="12.75">
      <c r="A2966">
        <v>40375</v>
      </c>
      <c r="B2966" t="s">
        <v>13880</v>
      </c>
      <c r="C2966" t="s">
        <v>8369</v>
      </c>
      <c r="D2966" t="s">
        <v>8373</v>
      </c>
      <c r="E2966" s="413" t="s">
        <v>13881</v>
      </c>
    </row>
    <row r="2967" spans="1:5" ht="12.75">
      <c r="A2967">
        <v>1893</v>
      </c>
      <c r="B2967" t="s">
        <v>13882</v>
      </c>
      <c r="C2967" t="s">
        <v>8369</v>
      </c>
      <c r="D2967" t="s">
        <v>8373</v>
      </c>
      <c r="E2967" s="413" t="s">
        <v>13674</v>
      </c>
    </row>
    <row r="2968" spans="1:5" ht="12.75">
      <c r="A2968">
        <v>1902</v>
      </c>
      <c r="B2968" t="s">
        <v>13883</v>
      </c>
      <c r="C2968" t="s">
        <v>8369</v>
      </c>
      <c r="D2968" t="s">
        <v>8373</v>
      </c>
      <c r="E2968" s="413" t="s">
        <v>9384</v>
      </c>
    </row>
    <row r="2969" spans="1:5" ht="12.75">
      <c r="A2969">
        <v>1901</v>
      </c>
      <c r="B2969" t="s">
        <v>13884</v>
      </c>
      <c r="C2969" t="s">
        <v>8369</v>
      </c>
      <c r="D2969" t="s">
        <v>8373</v>
      </c>
      <c r="E2969" s="413" t="s">
        <v>8459</v>
      </c>
    </row>
    <row r="2970" spans="1:5" ht="12.75">
      <c r="A2970">
        <v>1892</v>
      </c>
      <c r="B2970" t="s">
        <v>13885</v>
      </c>
      <c r="C2970" t="s">
        <v>8369</v>
      </c>
      <c r="D2970" t="s">
        <v>8373</v>
      </c>
      <c r="E2970" s="413" t="s">
        <v>13886</v>
      </c>
    </row>
    <row r="2971" spans="1:5" ht="12.75">
      <c r="A2971">
        <v>1907</v>
      </c>
      <c r="B2971" t="s">
        <v>13887</v>
      </c>
      <c r="C2971" t="s">
        <v>8369</v>
      </c>
      <c r="D2971" t="s">
        <v>8373</v>
      </c>
      <c r="E2971" s="413" t="s">
        <v>13888</v>
      </c>
    </row>
    <row r="2972" spans="1:5" ht="12.75">
      <c r="A2972">
        <v>1894</v>
      </c>
      <c r="B2972" t="s">
        <v>13889</v>
      </c>
      <c r="C2972" t="s">
        <v>8369</v>
      </c>
      <c r="D2972" t="s">
        <v>8373</v>
      </c>
      <c r="E2972" s="413" t="s">
        <v>13890</v>
      </c>
    </row>
    <row r="2973" spans="1:5" ht="12.75">
      <c r="A2973">
        <v>1891</v>
      </c>
      <c r="B2973" t="s">
        <v>13891</v>
      </c>
      <c r="C2973" t="s">
        <v>8369</v>
      </c>
      <c r="D2973" t="s">
        <v>8373</v>
      </c>
      <c r="E2973" s="413" t="s">
        <v>13892</v>
      </c>
    </row>
    <row r="2974" spans="1:5" ht="12.75">
      <c r="A2974">
        <v>1896</v>
      </c>
      <c r="B2974" t="s">
        <v>13893</v>
      </c>
      <c r="C2974" t="s">
        <v>8369</v>
      </c>
      <c r="D2974" t="s">
        <v>8373</v>
      </c>
      <c r="E2974" s="413" t="s">
        <v>9431</v>
      </c>
    </row>
    <row r="2975" spans="1:5" ht="12.75">
      <c r="A2975">
        <v>1895</v>
      </c>
      <c r="B2975" t="s">
        <v>13894</v>
      </c>
      <c r="C2975" t="s">
        <v>8369</v>
      </c>
      <c r="D2975" t="s">
        <v>8373</v>
      </c>
      <c r="E2975" s="413" t="s">
        <v>13895</v>
      </c>
    </row>
    <row r="2976" spans="1:5" ht="12.75">
      <c r="A2976">
        <v>2641</v>
      </c>
      <c r="B2976" t="s">
        <v>13896</v>
      </c>
      <c r="C2976" t="s">
        <v>8369</v>
      </c>
      <c r="D2976" t="s">
        <v>8373</v>
      </c>
      <c r="E2976" s="413" t="s">
        <v>13897</v>
      </c>
    </row>
    <row r="2977" spans="1:5" ht="12.75">
      <c r="A2977">
        <v>2636</v>
      </c>
      <c r="B2977" t="s">
        <v>13898</v>
      </c>
      <c r="C2977" t="s">
        <v>8369</v>
      </c>
      <c r="D2977" t="s">
        <v>8373</v>
      </c>
      <c r="E2977" s="413" t="s">
        <v>13899</v>
      </c>
    </row>
    <row r="2978" spans="1:5" ht="12.75">
      <c r="A2978">
        <v>2637</v>
      </c>
      <c r="B2978" t="s">
        <v>13900</v>
      </c>
      <c r="C2978" t="s">
        <v>8369</v>
      </c>
      <c r="D2978" t="s">
        <v>8373</v>
      </c>
      <c r="E2978" s="413" t="s">
        <v>12867</v>
      </c>
    </row>
    <row r="2979" spans="1:5" ht="12.75">
      <c r="A2979">
        <v>2638</v>
      </c>
      <c r="B2979" t="s">
        <v>13901</v>
      </c>
      <c r="C2979" t="s">
        <v>8369</v>
      </c>
      <c r="D2979" t="s">
        <v>8373</v>
      </c>
      <c r="E2979" s="413" t="s">
        <v>8400</v>
      </c>
    </row>
    <row r="2980" spans="1:5" ht="12.75">
      <c r="A2980">
        <v>2639</v>
      </c>
      <c r="B2980" t="s">
        <v>13902</v>
      </c>
      <c r="C2980" t="s">
        <v>8369</v>
      </c>
      <c r="D2980" t="s">
        <v>8373</v>
      </c>
      <c r="E2980" s="413" t="s">
        <v>13903</v>
      </c>
    </row>
    <row r="2981" spans="1:5" ht="12.75">
      <c r="A2981">
        <v>2644</v>
      </c>
      <c r="B2981" t="s">
        <v>13904</v>
      </c>
      <c r="C2981" t="s">
        <v>8369</v>
      </c>
      <c r="D2981" t="s">
        <v>8373</v>
      </c>
      <c r="E2981" s="413" t="s">
        <v>13905</v>
      </c>
    </row>
    <row r="2982" spans="1:5" ht="12.75">
      <c r="A2982">
        <v>2643</v>
      </c>
      <c r="B2982" t="s">
        <v>13906</v>
      </c>
      <c r="C2982" t="s">
        <v>8369</v>
      </c>
      <c r="D2982" t="s">
        <v>8373</v>
      </c>
      <c r="E2982" s="413" t="s">
        <v>13907</v>
      </c>
    </row>
    <row r="2983" spans="1:5" ht="12.75">
      <c r="A2983">
        <v>2640</v>
      </c>
      <c r="B2983" t="s">
        <v>13908</v>
      </c>
      <c r="C2983" t="s">
        <v>8369</v>
      </c>
      <c r="D2983" t="s">
        <v>8373</v>
      </c>
      <c r="E2983" s="413" t="s">
        <v>13909</v>
      </c>
    </row>
    <row r="2984" spans="1:5" ht="12.75">
      <c r="A2984">
        <v>2642</v>
      </c>
      <c r="B2984" t="s">
        <v>13910</v>
      </c>
      <c r="C2984" t="s">
        <v>8369</v>
      </c>
      <c r="D2984" t="s">
        <v>8373</v>
      </c>
      <c r="E2984" s="413" t="s">
        <v>13911</v>
      </c>
    </row>
    <row r="2985" spans="1:5" ht="12.75">
      <c r="A2985">
        <v>38943</v>
      </c>
      <c r="B2985" t="s">
        <v>13912</v>
      </c>
      <c r="C2985" t="s">
        <v>8369</v>
      </c>
      <c r="D2985" t="s">
        <v>8373</v>
      </c>
      <c r="E2985" s="413" t="s">
        <v>13913</v>
      </c>
    </row>
    <row r="2986" spans="1:5" ht="12.75">
      <c r="A2986">
        <v>38944</v>
      </c>
      <c r="B2986" t="s">
        <v>13914</v>
      </c>
      <c r="C2986" t="s">
        <v>8369</v>
      </c>
      <c r="D2986" t="s">
        <v>8373</v>
      </c>
      <c r="E2986" s="413" t="s">
        <v>13915</v>
      </c>
    </row>
    <row r="2987" spans="1:5" ht="12.75">
      <c r="A2987">
        <v>38945</v>
      </c>
      <c r="B2987" t="s">
        <v>13916</v>
      </c>
      <c r="C2987" t="s">
        <v>8369</v>
      </c>
      <c r="D2987" t="s">
        <v>8373</v>
      </c>
      <c r="E2987" s="413" t="s">
        <v>13917</v>
      </c>
    </row>
    <row r="2988" spans="1:5" ht="12.75">
      <c r="A2988">
        <v>38946</v>
      </c>
      <c r="B2988" t="s">
        <v>13918</v>
      </c>
      <c r="C2988" t="s">
        <v>8369</v>
      </c>
      <c r="D2988" t="s">
        <v>8373</v>
      </c>
      <c r="E2988" s="413" t="s">
        <v>13919</v>
      </c>
    </row>
    <row r="2989" spans="1:5" ht="12.75">
      <c r="A2989">
        <v>39308</v>
      </c>
      <c r="B2989" t="s">
        <v>13920</v>
      </c>
      <c r="C2989" t="s">
        <v>8369</v>
      </c>
      <c r="D2989" t="s">
        <v>8373</v>
      </c>
      <c r="E2989" s="413" t="s">
        <v>13921</v>
      </c>
    </row>
    <row r="2990" spans="1:5" ht="12.75">
      <c r="A2990">
        <v>39309</v>
      </c>
      <c r="B2990" t="s">
        <v>13922</v>
      </c>
      <c r="C2990" t="s">
        <v>8369</v>
      </c>
      <c r="D2990" t="s">
        <v>8373</v>
      </c>
      <c r="E2990" s="413" t="s">
        <v>13923</v>
      </c>
    </row>
    <row r="2991" spans="1:5" ht="12.75">
      <c r="A2991">
        <v>39310</v>
      </c>
      <c r="B2991" t="s">
        <v>13924</v>
      </c>
      <c r="C2991" t="s">
        <v>8369</v>
      </c>
      <c r="D2991" t="s">
        <v>8373</v>
      </c>
      <c r="E2991" s="413" t="s">
        <v>13925</v>
      </c>
    </row>
    <row r="2992" spans="1:5" ht="12.75">
      <c r="A2992">
        <v>39311</v>
      </c>
      <c r="B2992" t="s">
        <v>13926</v>
      </c>
      <c r="C2992" t="s">
        <v>8369</v>
      </c>
      <c r="D2992" t="s">
        <v>8373</v>
      </c>
      <c r="E2992" s="413" t="s">
        <v>13927</v>
      </c>
    </row>
    <row r="2993" spans="1:5" ht="12.75">
      <c r="A2993">
        <v>39855</v>
      </c>
      <c r="B2993" t="s">
        <v>13928</v>
      </c>
      <c r="C2993" t="s">
        <v>8369</v>
      </c>
      <c r="D2993" t="s">
        <v>8373</v>
      </c>
      <c r="E2993" s="413" t="s">
        <v>9386</v>
      </c>
    </row>
    <row r="2994" spans="1:5" ht="12.75">
      <c r="A2994">
        <v>39856</v>
      </c>
      <c r="B2994" t="s">
        <v>13929</v>
      </c>
      <c r="C2994" t="s">
        <v>8369</v>
      </c>
      <c r="D2994" t="s">
        <v>8373</v>
      </c>
      <c r="E2994" s="413" t="s">
        <v>13110</v>
      </c>
    </row>
    <row r="2995" spans="1:5" ht="12.75">
      <c r="A2995">
        <v>39857</v>
      </c>
      <c r="B2995" t="s">
        <v>13930</v>
      </c>
      <c r="C2995" t="s">
        <v>8369</v>
      </c>
      <c r="D2995" t="s">
        <v>8373</v>
      </c>
      <c r="E2995" s="413" t="s">
        <v>13692</v>
      </c>
    </row>
    <row r="2996" spans="1:5" ht="12.75">
      <c r="A2996">
        <v>39858</v>
      </c>
      <c r="B2996" t="s">
        <v>13931</v>
      </c>
      <c r="C2996" t="s">
        <v>8369</v>
      </c>
      <c r="D2996" t="s">
        <v>8373</v>
      </c>
      <c r="E2996" s="413" t="s">
        <v>13932</v>
      </c>
    </row>
    <row r="2997" spans="1:5" ht="12.75">
      <c r="A2997">
        <v>39859</v>
      </c>
      <c r="B2997" t="s">
        <v>13933</v>
      </c>
      <c r="C2997" t="s">
        <v>8369</v>
      </c>
      <c r="D2997" t="s">
        <v>8373</v>
      </c>
      <c r="E2997" s="413" t="s">
        <v>8774</v>
      </c>
    </row>
    <row r="2998" spans="1:5" ht="12.75">
      <c r="A2998">
        <v>39860</v>
      </c>
      <c r="B2998" t="s">
        <v>13934</v>
      </c>
      <c r="C2998" t="s">
        <v>8369</v>
      </c>
      <c r="D2998" t="s">
        <v>8373</v>
      </c>
      <c r="E2998" s="413" t="s">
        <v>9609</v>
      </c>
    </row>
    <row r="2999" spans="1:5" ht="12.75">
      <c r="A2999">
        <v>39861</v>
      </c>
      <c r="B2999" t="s">
        <v>13935</v>
      </c>
      <c r="C2999" t="s">
        <v>8369</v>
      </c>
      <c r="D2999" t="s">
        <v>8373</v>
      </c>
      <c r="E2999" s="413" t="s">
        <v>13699</v>
      </c>
    </row>
    <row r="3000" spans="1:5" ht="12.75">
      <c r="A3000">
        <v>38447</v>
      </c>
      <c r="B3000" t="s">
        <v>13936</v>
      </c>
      <c r="C3000" t="s">
        <v>8369</v>
      </c>
      <c r="D3000" t="s">
        <v>8373</v>
      </c>
      <c r="E3000" s="413" t="s">
        <v>13937</v>
      </c>
    </row>
    <row r="3001" spans="1:5" ht="12.75">
      <c r="A3001">
        <v>36320</v>
      </c>
      <c r="B3001" t="s">
        <v>13938</v>
      </c>
      <c r="C3001" t="s">
        <v>8369</v>
      </c>
      <c r="D3001" t="s">
        <v>8373</v>
      </c>
      <c r="E3001" s="413" t="s">
        <v>9351</v>
      </c>
    </row>
    <row r="3002" spans="1:5" ht="12.75">
      <c r="A3002">
        <v>36324</v>
      </c>
      <c r="B3002" t="s">
        <v>13939</v>
      </c>
      <c r="C3002" t="s">
        <v>8369</v>
      </c>
      <c r="D3002" t="s">
        <v>8373</v>
      </c>
      <c r="E3002" s="413" t="s">
        <v>13940</v>
      </c>
    </row>
    <row r="3003" spans="1:5" ht="12.75">
      <c r="A3003">
        <v>38441</v>
      </c>
      <c r="B3003" t="s">
        <v>13941</v>
      </c>
      <c r="C3003" t="s">
        <v>8369</v>
      </c>
      <c r="D3003" t="s">
        <v>8373</v>
      </c>
      <c r="E3003" s="413" t="s">
        <v>13942</v>
      </c>
    </row>
    <row r="3004" spans="1:5" ht="12.75">
      <c r="A3004">
        <v>38442</v>
      </c>
      <c r="B3004" t="s">
        <v>13943</v>
      </c>
      <c r="C3004" t="s">
        <v>8369</v>
      </c>
      <c r="D3004" t="s">
        <v>8373</v>
      </c>
      <c r="E3004" s="413" t="s">
        <v>13944</v>
      </c>
    </row>
    <row r="3005" spans="1:5" ht="12.75">
      <c r="A3005">
        <v>38443</v>
      </c>
      <c r="B3005" t="s">
        <v>13945</v>
      </c>
      <c r="C3005" t="s">
        <v>8369</v>
      </c>
      <c r="D3005" t="s">
        <v>8373</v>
      </c>
      <c r="E3005" s="413" t="s">
        <v>13946</v>
      </c>
    </row>
    <row r="3006" spans="1:5" ht="12.75">
      <c r="A3006">
        <v>38444</v>
      </c>
      <c r="B3006" t="s">
        <v>13947</v>
      </c>
      <c r="C3006" t="s">
        <v>8369</v>
      </c>
      <c r="D3006" t="s">
        <v>8373</v>
      </c>
      <c r="E3006" s="413" t="s">
        <v>13948</v>
      </c>
    </row>
    <row r="3007" spans="1:5" ht="12.75">
      <c r="A3007">
        <v>38445</v>
      </c>
      <c r="B3007" t="s">
        <v>13949</v>
      </c>
      <c r="C3007" t="s">
        <v>8369</v>
      </c>
      <c r="D3007" t="s">
        <v>8373</v>
      </c>
      <c r="E3007" s="413" t="s">
        <v>13950</v>
      </c>
    </row>
    <row r="3008" spans="1:5" ht="12.75">
      <c r="A3008">
        <v>38446</v>
      </c>
      <c r="B3008" t="s">
        <v>13951</v>
      </c>
      <c r="C3008" t="s">
        <v>8369</v>
      </c>
      <c r="D3008" t="s">
        <v>8373</v>
      </c>
      <c r="E3008" s="413" t="s">
        <v>13952</v>
      </c>
    </row>
    <row r="3009" spans="1:5" ht="12.75">
      <c r="A3009">
        <v>3867</v>
      </c>
      <c r="B3009" t="s">
        <v>13953</v>
      </c>
      <c r="C3009" t="s">
        <v>8369</v>
      </c>
      <c r="D3009" t="s">
        <v>8373</v>
      </c>
      <c r="E3009" s="413" t="s">
        <v>13954</v>
      </c>
    </row>
    <row r="3010" spans="1:5" ht="12.75">
      <c r="A3010">
        <v>3861</v>
      </c>
      <c r="B3010" t="s">
        <v>13955</v>
      </c>
      <c r="C3010" t="s">
        <v>8369</v>
      </c>
      <c r="D3010" t="s">
        <v>8373</v>
      </c>
      <c r="E3010" s="413" t="s">
        <v>13956</v>
      </c>
    </row>
    <row r="3011" spans="1:5" ht="12.75">
      <c r="A3011">
        <v>3904</v>
      </c>
      <c r="B3011" t="s">
        <v>13957</v>
      </c>
      <c r="C3011" t="s">
        <v>8369</v>
      </c>
      <c r="D3011" t="s">
        <v>8373</v>
      </c>
      <c r="E3011" s="413" t="s">
        <v>9025</v>
      </c>
    </row>
    <row r="3012" spans="1:5" ht="12.75">
      <c r="A3012">
        <v>3903</v>
      </c>
      <c r="B3012" t="s">
        <v>13958</v>
      </c>
      <c r="C3012" t="s">
        <v>8369</v>
      </c>
      <c r="D3012" t="s">
        <v>8373</v>
      </c>
      <c r="E3012" s="413" t="s">
        <v>11710</v>
      </c>
    </row>
    <row r="3013" spans="1:5" ht="12.75">
      <c r="A3013">
        <v>3862</v>
      </c>
      <c r="B3013" t="s">
        <v>13959</v>
      </c>
      <c r="C3013" t="s">
        <v>8369</v>
      </c>
      <c r="D3013" t="s">
        <v>8373</v>
      </c>
      <c r="E3013" s="413" t="s">
        <v>13960</v>
      </c>
    </row>
    <row r="3014" spans="1:5" ht="12.75">
      <c r="A3014">
        <v>3863</v>
      </c>
      <c r="B3014" t="s">
        <v>13961</v>
      </c>
      <c r="C3014" t="s">
        <v>8369</v>
      </c>
      <c r="D3014" t="s">
        <v>8373</v>
      </c>
      <c r="E3014" s="413" t="s">
        <v>13962</v>
      </c>
    </row>
    <row r="3015" spans="1:5" ht="12.75">
      <c r="A3015">
        <v>3864</v>
      </c>
      <c r="B3015" t="s">
        <v>13963</v>
      </c>
      <c r="C3015" t="s">
        <v>8369</v>
      </c>
      <c r="D3015" t="s">
        <v>8373</v>
      </c>
      <c r="E3015" s="413" t="s">
        <v>13964</v>
      </c>
    </row>
    <row r="3016" spans="1:5" ht="12.75">
      <c r="A3016">
        <v>3865</v>
      </c>
      <c r="B3016" t="s">
        <v>13965</v>
      </c>
      <c r="C3016" t="s">
        <v>8369</v>
      </c>
      <c r="D3016" t="s">
        <v>8373</v>
      </c>
      <c r="E3016" s="413" t="s">
        <v>8652</v>
      </c>
    </row>
    <row r="3017" spans="1:5" ht="12.75">
      <c r="A3017">
        <v>3866</v>
      </c>
      <c r="B3017" t="s">
        <v>13966</v>
      </c>
      <c r="C3017" t="s">
        <v>8369</v>
      </c>
      <c r="D3017" t="s">
        <v>8373</v>
      </c>
      <c r="E3017" s="413" t="s">
        <v>13967</v>
      </c>
    </row>
    <row r="3018" spans="1:5" ht="12.75">
      <c r="A3018">
        <v>3902</v>
      </c>
      <c r="B3018" t="s">
        <v>13968</v>
      </c>
      <c r="C3018" t="s">
        <v>8369</v>
      </c>
      <c r="D3018" t="s">
        <v>8373</v>
      </c>
      <c r="E3018" s="413" t="s">
        <v>13969</v>
      </c>
    </row>
    <row r="3019" spans="1:5" ht="12.75">
      <c r="A3019">
        <v>3878</v>
      </c>
      <c r="B3019" t="s">
        <v>13970</v>
      </c>
      <c r="C3019" t="s">
        <v>8369</v>
      </c>
      <c r="D3019" t="s">
        <v>8373</v>
      </c>
      <c r="E3019" s="413" t="s">
        <v>12555</v>
      </c>
    </row>
    <row r="3020" spans="1:5" ht="12.75">
      <c r="A3020">
        <v>3877</v>
      </c>
      <c r="B3020" t="s">
        <v>13971</v>
      </c>
      <c r="C3020" t="s">
        <v>8369</v>
      </c>
      <c r="D3020" t="s">
        <v>8373</v>
      </c>
      <c r="E3020" s="413" t="s">
        <v>13972</v>
      </c>
    </row>
    <row r="3021" spans="1:5" ht="12.75">
      <c r="A3021">
        <v>3879</v>
      </c>
      <c r="B3021" t="s">
        <v>13973</v>
      </c>
      <c r="C3021" t="s">
        <v>8369</v>
      </c>
      <c r="D3021" t="s">
        <v>8373</v>
      </c>
      <c r="E3021" s="413" t="s">
        <v>13974</v>
      </c>
    </row>
    <row r="3022" spans="1:5" ht="12.75">
      <c r="A3022">
        <v>3880</v>
      </c>
      <c r="B3022" t="s">
        <v>13975</v>
      </c>
      <c r="C3022" t="s">
        <v>8369</v>
      </c>
      <c r="D3022" t="s">
        <v>8373</v>
      </c>
      <c r="E3022" s="413" t="s">
        <v>13379</v>
      </c>
    </row>
    <row r="3023" spans="1:5" ht="12.75">
      <c r="A3023">
        <v>12892</v>
      </c>
      <c r="B3023" t="s">
        <v>13976</v>
      </c>
      <c r="C3023" t="s">
        <v>9245</v>
      </c>
      <c r="D3023" t="s">
        <v>8373</v>
      </c>
      <c r="E3023" s="413" t="s">
        <v>13481</v>
      </c>
    </row>
    <row r="3024" spans="1:5" ht="12.75">
      <c r="A3024">
        <v>3883</v>
      </c>
      <c r="B3024" t="s">
        <v>13977</v>
      </c>
      <c r="C3024" t="s">
        <v>8369</v>
      </c>
      <c r="D3024" t="s">
        <v>8373</v>
      </c>
      <c r="E3024" s="413" t="s">
        <v>9061</v>
      </c>
    </row>
    <row r="3025" spans="1:5" ht="12.75">
      <c r="A3025">
        <v>3876</v>
      </c>
      <c r="B3025" t="s">
        <v>13978</v>
      </c>
      <c r="C3025" t="s">
        <v>8369</v>
      </c>
      <c r="D3025" t="s">
        <v>8373</v>
      </c>
      <c r="E3025" s="413" t="s">
        <v>13979</v>
      </c>
    </row>
    <row r="3026" spans="1:5" ht="12.75">
      <c r="A3026">
        <v>3884</v>
      </c>
      <c r="B3026" t="s">
        <v>13980</v>
      </c>
      <c r="C3026" t="s">
        <v>8369</v>
      </c>
      <c r="D3026" t="s">
        <v>8373</v>
      </c>
      <c r="E3026" s="413" t="s">
        <v>13981</v>
      </c>
    </row>
    <row r="3027" spans="1:5" ht="12.75">
      <c r="A3027">
        <v>3837</v>
      </c>
      <c r="B3027" t="s">
        <v>13982</v>
      </c>
      <c r="C3027" t="s">
        <v>8369</v>
      </c>
      <c r="D3027" t="s">
        <v>8373</v>
      </c>
      <c r="E3027" s="413" t="s">
        <v>13983</v>
      </c>
    </row>
    <row r="3028" spans="1:5" ht="12.75">
      <c r="A3028">
        <v>3845</v>
      </c>
      <c r="B3028" t="s">
        <v>13984</v>
      </c>
      <c r="C3028" t="s">
        <v>8369</v>
      </c>
      <c r="D3028" t="s">
        <v>8373</v>
      </c>
      <c r="E3028" s="413" t="s">
        <v>13753</v>
      </c>
    </row>
    <row r="3029" spans="1:5" ht="12.75">
      <c r="A3029">
        <v>11045</v>
      </c>
      <c r="B3029" t="s">
        <v>13985</v>
      </c>
      <c r="C3029" t="s">
        <v>8369</v>
      </c>
      <c r="D3029" t="s">
        <v>8373</v>
      </c>
      <c r="E3029" s="413" t="s">
        <v>13986</v>
      </c>
    </row>
    <row r="3030" spans="1:5" ht="12.75">
      <c r="A3030">
        <v>20170</v>
      </c>
      <c r="B3030" t="s">
        <v>13987</v>
      </c>
      <c r="C3030" t="s">
        <v>8369</v>
      </c>
      <c r="D3030" t="s">
        <v>8373</v>
      </c>
      <c r="E3030" s="413" t="s">
        <v>13988</v>
      </c>
    </row>
    <row r="3031" spans="1:5" ht="12.75">
      <c r="A3031">
        <v>20171</v>
      </c>
      <c r="B3031" t="s">
        <v>13989</v>
      </c>
      <c r="C3031" t="s">
        <v>8369</v>
      </c>
      <c r="D3031" t="s">
        <v>8373</v>
      </c>
      <c r="E3031" s="413" t="s">
        <v>13990</v>
      </c>
    </row>
    <row r="3032" spans="1:5" ht="12.75">
      <c r="A3032">
        <v>20167</v>
      </c>
      <c r="B3032" t="s">
        <v>13991</v>
      </c>
      <c r="C3032" t="s">
        <v>8369</v>
      </c>
      <c r="D3032" t="s">
        <v>8373</v>
      </c>
      <c r="E3032" s="413" t="s">
        <v>9649</v>
      </c>
    </row>
    <row r="3033" spans="1:5" ht="12.75">
      <c r="A3033">
        <v>20168</v>
      </c>
      <c r="B3033" t="s">
        <v>13992</v>
      </c>
      <c r="C3033" t="s">
        <v>8369</v>
      </c>
      <c r="D3033" t="s">
        <v>8373</v>
      </c>
      <c r="E3033" s="413" t="s">
        <v>13993</v>
      </c>
    </row>
    <row r="3034" spans="1:5" ht="12.75">
      <c r="A3034">
        <v>20169</v>
      </c>
      <c r="B3034" t="s">
        <v>13994</v>
      </c>
      <c r="C3034" t="s">
        <v>8369</v>
      </c>
      <c r="D3034" t="s">
        <v>8373</v>
      </c>
      <c r="E3034" s="413" t="s">
        <v>9655</v>
      </c>
    </row>
    <row r="3035" spans="1:5" ht="12.75">
      <c r="A3035">
        <v>3899</v>
      </c>
      <c r="B3035" t="s">
        <v>13995</v>
      </c>
      <c r="C3035" t="s">
        <v>8369</v>
      </c>
      <c r="D3035" t="s">
        <v>8373</v>
      </c>
      <c r="E3035" s="413" t="s">
        <v>13996</v>
      </c>
    </row>
    <row r="3036" spans="1:5" ht="12.75">
      <c r="A3036">
        <v>38676</v>
      </c>
      <c r="B3036" t="s">
        <v>13997</v>
      </c>
      <c r="C3036" t="s">
        <v>8369</v>
      </c>
      <c r="D3036" t="s">
        <v>8373</v>
      </c>
      <c r="E3036" s="413" t="s">
        <v>13998</v>
      </c>
    </row>
    <row r="3037" spans="1:5" ht="12.75">
      <c r="A3037">
        <v>3897</v>
      </c>
      <c r="B3037" t="s">
        <v>13999</v>
      </c>
      <c r="C3037" t="s">
        <v>8369</v>
      </c>
      <c r="D3037" t="s">
        <v>8373</v>
      </c>
      <c r="E3037" s="413" t="s">
        <v>11059</v>
      </c>
    </row>
    <row r="3038" spans="1:5" ht="12.75">
      <c r="A3038">
        <v>3875</v>
      </c>
      <c r="B3038" t="s">
        <v>14000</v>
      </c>
      <c r="C3038" t="s">
        <v>8369</v>
      </c>
      <c r="D3038" t="s">
        <v>8373</v>
      </c>
      <c r="E3038" s="413" t="s">
        <v>14001</v>
      </c>
    </row>
    <row r="3039" spans="1:5" ht="12.75">
      <c r="A3039">
        <v>3898</v>
      </c>
      <c r="B3039" t="s">
        <v>14002</v>
      </c>
      <c r="C3039" t="s">
        <v>8369</v>
      </c>
      <c r="D3039" t="s">
        <v>8373</v>
      </c>
      <c r="E3039" s="413" t="s">
        <v>14003</v>
      </c>
    </row>
    <row r="3040" spans="1:5" ht="12.75">
      <c r="A3040">
        <v>3855</v>
      </c>
      <c r="B3040" t="s">
        <v>14004</v>
      </c>
      <c r="C3040" t="s">
        <v>8369</v>
      </c>
      <c r="D3040" t="s">
        <v>8373</v>
      </c>
      <c r="E3040" s="413" t="s">
        <v>14005</v>
      </c>
    </row>
    <row r="3041" spans="1:5" ht="12.75">
      <c r="A3041">
        <v>3874</v>
      </c>
      <c r="B3041" t="s">
        <v>14006</v>
      </c>
      <c r="C3041" t="s">
        <v>8369</v>
      </c>
      <c r="D3041" t="s">
        <v>8373</v>
      </c>
      <c r="E3041" s="413" t="s">
        <v>14007</v>
      </c>
    </row>
    <row r="3042" spans="1:5" ht="12.75">
      <c r="A3042">
        <v>3870</v>
      </c>
      <c r="B3042" t="s">
        <v>14008</v>
      </c>
      <c r="C3042" t="s">
        <v>8369</v>
      </c>
      <c r="D3042" t="s">
        <v>8373</v>
      </c>
      <c r="E3042" s="413" t="s">
        <v>13579</v>
      </c>
    </row>
    <row r="3043" spans="1:5" ht="12.75">
      <c r="A3043">
        <v>38678</v>
      </c>
      <c r="B3043" t="s">
        <v>14009</v>
      </c>
      <c r="C3043" t="s">
        <v>8369</v>
      </c>
      <c r="D3043" t="s">
        <v>8373</v>
      </c>
      <c r="E3043" s="413" t="s">
        <v>14010</v>
      </c>
    </row>
    <row r="3044" spans="1:5" ht="12.75">
      <c r="A3044">
        <v>3859</v>
      </c>
      <c r="B3044" t="s">
        <v>14011</v>
      </c>
      <c r="C3044" t="s">
        <v>8369</v>
      </c>
      <c r="D3044" t="s">
        <v>8373</v>
      </c>
      <c r="E3044" s="413" t="s">
        <v>8424</v>
      </c>
    </row>
    <row r="3045" spans="1:5" ht="12.75">
      <c r="A3045">
        <v>3856</v>
      </c>
      <c r="B3045" t="s">
        <v>14012</v>
      </c>
      <c r="C3045" t="s">
        <v>8369</v>
      </c>
      <c r="D3045" t="s">
        <v>8373</v>
      </c>
      <c r="E3045" s="413" t="s">
        <v>12038</v>
      </c>
    </row>
    <row r="3046" spans="1:5" ht="12.75">
      <c r="A3046">
        <v>3906</v>
      </c>
      <c r="B3046" t="s">
        <v>14013</v>
      </c>
      <c r="C3046" t="s">
        <v>8369</v>
      </c>
      <c r="D3046" t="s">
        <v>8373</v>
      </c>
      <c r="E3046" s="413" t="s">
        <v>9053</v>
      </c>
    </row>
    <row r="3047" spans="1:5" ht="12.75">
      <c r="A3047">
        <v>3860</v>
      </c>
      <c r="B3047" t="s">
        <v>14014</v>
      </c>
      <c r="C3047" t="s">
        <v>8369</v>
      </c>
      <c r="D3047" t="s">
        <v>8373</v>
      </c>
      <c r="E3047" s="413" t="s">
        <v>12371</v>
      </c>
    </row>
    <row r="3048" spans="1:5" ht="12.75">
      <c r="A3048">
        <v>3905</v>
      </c>
      <c r="B3048" t="s">
        <v>14015</v>
      </c>
      <c r="C3048" t="s">
        <v>8369</v>
      </c>
      <c r="D3048" t="s">
        <v>8373</v>
      </c>
      <c r="E3048" s="413" t="s">
        <v>10870</v>
      </c>
    </row>
    <row r="3049" spans="1:5" ht="12.75">
      <c r="A3049">
        <v>3871</v>
      </c>
      <c r="B3049" t="s">
        <v>14016</v>
      </c>
      <c r="C3049" t="s">
        <v>8369</v>
      </c>
      <c r="D3049" t="s">
        <v>8373</v>
      </c>
      <c r="E3049" s="413" t="s">
        <v>14017</v>
      </c>
    </row>
    <row r="3050" spans="1:5" ht="12.75">
      <c r="A3050">
        <v>37429</v>
      </c>
      <c r="B3050" t="s">
        <v>14018</v>
      </c>
      <c r="C3050" t="s">
        <v>8369</v>
      </c>
      <c r="D3050" t="s">
        <v>8373</v>
      </c>
      <c r="E3050" s="413" t="s">
        <v>14019</v>
      </c>
    </row>
    <row r="3051" spans="1:5" ht="12.75">
      <c r="A3051">
        <v>37426</v>
      </c>
      <c r="B3051" t="s">
        <v>14020</v>
      </c>
      <c r="C3051" t="s">
        <v>8369</v>
      </c>
      <c r="D3051" t="s">
        <v>8373</v>
      </c>
      <c r="E3051" s="413" t="s">
        <v>14021</v>
      </c>
    </row>
    <row r="3052" spans="1:5" ht="12.75">
      <c r="A3052">
        <v>37427</v>
      </c>
      <c r="B3052" t="s">
        <v>14022</v>
      </c>
      <c r="C3052" t="s">
        <v>8369</v>
      </c>
      <c r="D3052" t="s">
        <v>8373</v>
      </c>
      <c r="E3052" s="413" t="s">
        <v>14023</v>
      </c>
    </row>
    <row r="3053" spans="1:5" ht="12.75">
      <c r="A3053">
        <v>37424</v>
      </c>
      <c r="B3053" t="s">
        <v>14024</v>
      </c>
      <c r="C3053" t="s">
        <v>8369</v>
      </c>
      <c r="D3053" t="s">
        <v>8373</v>
      </c>
      <c r="E3053" s="413" t="s">
        <v>14025</v>
      </c>
    </row>
    <row r="3054" spans="1:5" ht="12.75">
      <c r="A3054">
        <v>37428</v>
      </c>
      <c r="B3054" t="s">
        <v>14026</v>
      </c>
      <c r="C3054" t="s">
        <v>8369</v>
      </c>
      <c r="D3054" t="s">
        <v>8373</v>
      </c>
      <c r="E3054" s="413" t="s">
        <v>14027</v>
      </c>
    </row>
    <row r="3055" spans="1:5" ht="12.75">
      <c r="A3055">
        <v>37425</v>
      </c>
      <c r="B3055" t="s">
        <v>14028</v>
      </c>
      <c r="C3055" t="s">
        <v>8369</v>
      </c>
      <c r="D3055" t="s">
        <v>8373</v>
      </c>
      <c r="E3055" s="413" t="s">
        <v>10943</v>
      </c>
    </row>
    <row r="3056" spans="1:5" ht="12.75">
      <c r="A3056">
        <v>11519</v>
      </c>
      <c r="B3056" t="s">
        <v>14029</v>
      </c>
      <c r="C3056" t="s">
        <v>9245</v>
      </c>
      <c r="D3056" t="s">
        <v>8373</v>
      </c>
      <c r="E3056" s="413" t="s">
        <v>14030</v>
      </c>
    </row>
    <row r="3057" spans="1:5" ht="12.75">
      <c r="A3057">
        <v>11520</v>
      </c>
      <c r="B3057" t="s">
        <v>14031</v>
      </c>
      <c r="C3057" t="s">
        <v>9245</v>
      </c>
      <c r="D3057" t="s">
        <v>8373</v>
      </c>
      <c r="E3057" s="413" t="s">
        <v>14032</v>
      </c>
    </row>
    <row r="3058" spans="1:5" ht="12.75">
      <c r="A3058">
        <v>11518</v>
      </c>
      <c r="B3058" t="s">
        <v>14033</v>
      </c>
      <c r="C3058" t="s">
        <v>9245</v>
      </c>
      <c r="D3058" t="s">
        <v>8373</v>
      </c>
      <c r="E3058" s="413" t="s">
        <v>14034</v>
      </c>
    </row>
    <row r="3059" spans="1:5" ht="12.75">
      <c r="A3059">
        <v>38473</v>
      </c>
      <c r="B3059" t="s">
        <v>14035</v>
      </c>
      <c r="C3059" t="s">
        <v>8369</v>
      </c>
      <c r="D3059" t="s">
        <v>8373</v>
      </c>
      <c r="E3059" s="413" t="s">
        <v>14036</v>
      </c>
    </row>
    <row r="3060" spans="1:5" ht="12.75">
      <c r="A3060">
        <v>4244</v>
      </c>
      <c r="B3060" t="s">
        <v>14037</v>
      </c>
      <c r="C3060" t="s">
        <v>8711</v>
      </c>
      <c r="D3060" t="s">
        <v>8373</v>
      </c>
      <c r="E3060" s="413" t="s">
        <v>14038</v>
      </c>
    </row>
    <row r="3061" spans="1:5" ht="12.75">
      <c r="A3061">
        <v>40977</v>
      </c>
      <c r="B3061" t="s">
        <v>14039</v>
      </c>
      <c r="C3061" t="s">
        <v>8714</v>
      </c>
      <c r="D3061" t="s">
        <v>8373</v>
      </c>
      <c r="E3061" s="413" t="s">
        <v>14040</v>
      </c>
    </row>
    <row r="3062" spans="1:5" ht="12.75">
      <c r="A3062">
        <v>4115</v>
      </c>
      <c r="B3062" t="s">
        <v>14041</v>
      </c>
      <c r="C3062" t="s">
        <v>8389</v>
      </c>
      <c r="D3062" t="s">
        <v>8373</v>
      </c>
      <c r="E3062" s="413" t="s">
        <v>14042</v>
      </c>
    </row>
    <row r="3063" spans="1:5" ht="12.75">
      <c r="A3063">
        <v>4119</v>
      </c>
      <c r="B3063" t="s">
        <v>14043</v>
      </c>
      <c r="C3063" t="s">
        <v>8389</v>
      </c>
      <c r="D3063" t="s">
        <v>8373</v>
      </c>
      <c r="E3063" s="413" t="s">
        <v>14044</v>
      </c>
    </row>
    <row r="3064" spans="1:5" ht="12.75">
      <c r="A3064">
        <v>2794</v>
      </c>
      <c r="B3064" t="s">
        <v>14045</v>
      </c>
      <c r="C3064" t="s">
        <v>8389</v>
      </c>
      <c r="D3064" t="s">
        <v>8373</v>
      </c>
      <c r="E3064" s="413" t="s">
        <v>14046</v>
      </c>
    </row>
    <row r="3065" spans="1:5" ht="12.75">
      <c r="A3065">
        <v>2788</v>
      </c>
      <c r="B3065" t="s">
        <v>14047</v>
      </c>
      <c r="C3065" t="s">
        <v>8389</v>
      </c>
      <c r="D3065" t="s">
        <v>8373</v>
      </c>
      <c r="E3065" s="413" t="s">
        <v>14048</v>
      </c>
    </row>
    <row r="3066" spans="1:5" ht="12.75">
      <c r="A3066">
        <v>4006</v>
      </c>
      <c r="B3066" t="s">
        <v>14049</v>
      </c>
      <c r="C3066" t="s">
        <v>8708</v>
      </c>
      <c r="D3066" t="s">
        <v>8373</v>
      </c>
      <c r="E3066" s="413" t="s">
        <v>14050</v>
      </c>
    </row>
    <row r="3067" spans="1:5" ht="12.75">
      <c r="A3067">
        <v>36151</v>
      </c>
      <c r="B3067" t="s">
        <v>14051</v>
      </c>
      <c r="C3067" t="s">
        <v>8369</v>
      </c>
      <c r="D3067" t="s">
        <v>8373</v>
      </c>
      <c r="E3067" s="413" t="s">
        <v>14052</v>
      </c>
    </row>
    <row r="3068" spans="1:5" ht="12.75">
      <c r="A3068">
        <v>37457</v>
      </c>
      <c r="B3068" t="s">
        <v>14053</v>
      </c>
      <c r="C3068" t="s">
        <v>8389</v>
      </c>
      <c r="D3068" t="s">
        <v>8373</v>
      </c>
      <c r="E3068" s="413" t="s">
        <v>9770</v>
      </c>
    </row>
    <row r="3069" spans="1:5" ht="12.75">
      <c r="A3069">
        <v>37456</v>
      </c>
      <c r="B3069" t="s">
        <v>14054</v>
      </c>
      <c r="C3069" t="s">
        <v>8389</v>
      </c>
      <c r="D3069" t="s">
        <v>8373</v>
      </c>
      <c r="E3069" s="413" t="s">
        <v>14055</v>
      </c>
    </row>
    <row r="3070" spans="1:5" ht="12.75">
      <c r="A3070">
        <v>37461</v>
      </c>
      <c r="B3070" t="s">
        <v>14056</v>
      </c>
      <c r="C3070" t="s">
        <v>8389</v>
      </c>
      <c r="D3070" t="s">
        <v>8373</v>
      </c>
      <c r="E3070" s="413" t="s">
        <v>14057</v>
      </c>
    </row>
    <row r="3071" spans="1:5" ht="12.75">
      <c r="A3071">
        <v>37460</v>
      </c>
      <c r="B3071" t="s">
        <v>14058</v>
      </c>
      <c r="C3071" t="s">
        <v>8389</v>
      </c>
      <c r="D3071" t="s">
        <v>8373</v>
      </c>
      <c r="E3071" s="413" t="s">
        <v>10064</v>
      </c>
    </row>
    <row r="3072" spans="1:5" ht="12.75">
      <c r="A3072">
        <v>37458</v>
      </c>
      <c r="B3072" t="s">
        <v>14059</v>
      </c>
      <c r="C3072" t="s">
        <v>8389</v>
      </c>
      <c r="D3072" t="s">
        <v>8370</v>
      </c>
      <c r="E3072" s="413" t="s">
        <v>13979</v>
      </c>
    </row>
    <row r="3073" spans="1:5" ht="12.75">
      <c r="A3073">
        <v>37454</v>
      </c>
      <c r="B3073" t="s">
        <v>14060</v>
      </c>
      <c r="C3073" t="s">
        <v>8389</v>
      </c>
      <c r="D3073" t="s">
        <v>8373</v>
      </c>
      <c r="E3073" s="413" t="s">
        <v>14061</v>
      </c>
    </row>
    <row r="3074" spans="1:5" ht="12.75">
      <c r="A3074">
        <v>37455</v>
      </c>
      <c r="B3074" t="s">
        <v>14062</v>
      </c>
      <c r="C3074" t="s">
        <v>8389</v>
      </c>
      <c r="D3074" t="s">
        <v>8373</v>
      </c>
      <c r="E3074" s="413" t="s">
        <v>9413</v>
      </c>
    </row>
    <row r="3075" spans="1:5" ht="12.75">
      <c r="A3075">
        <v>37459</v>
      </c>
      <c r="B3075" t="s">
        <v>14063</v>
      </c>
      <c r="C3075" t="s">
        <v>8389</v>
      </c>
      <c r="D3075" t="s">
        <v>8373</v>
      </c>
      <c r="E3075" s="413" t="s">
        <v>9632</v>
      </c>
    </row>
    <row r="3076" spans="1:5" ht="12.75">
      <c r="A3076">
        <v>21029</v>
      </c>
      <c r="B3076" t="s">
        <v>14064</v>
      </c>
      <c r="C3076" t="s">
        <v>8369</v>
      </c>
      <c r="D3076" t="s">
        <v>8370</v>
      </c>
      <c r="E3076" s="413" t="s">
        <v>14065</v>
      </c>
    </row>
    <row r="3077" spans="1:5" ht="12.75">
      <c r="A3077">
        <v>21030</v>
      </c>
      <c r="B3077" t="s">
        <v>14066</v>
      </c>
      <c r="C3077" t="s">
        <v>8369</v>
      </c>
      <c r="D3077" t="s">
        <v>8373</v>
      </c>
      <c r="E3077" s="413" t="s">
        <v>14067</v>
      </c>
    </row>
    <row r="3078" spans="1:5" ht="12.75">
      <c r="A3078">
        <v>21031</v>
      </c>
      <c r="B3078" t="s">
        <v>14068</v>
      </c>
      <c r="C3078" t="s">
        <v>8369</v>
      </c>
      <c r="D3078" t="s">
        <v>8373</v>
      </c>
      <c r="E3078" s="413" t="s">
        <v>14069</v>
      </c>
    </row>
    <row r="3079" spans="1:5" ht="12.75">
      <c r="A3079">
        <v>21032</v>
      </c>
      <c r="B3079" t="s">
        <v>14070</v>
      </c>
      <c r="C3079" t="s">
        <v>8369</v>
      </c>
      <c r="D3079" t="s">
        <v>8373</v>
      </c>
      <c r="E3079" s="413" t="s">
        <v>14071</v>
      </c>
    </row>
    <row r="3080" spans="1:5" ht="12.75">
      <c r="A3080">
        <v>37527</v>
      </c>
      <c r="B3080" t="s">
        <v>14072</v>
      </c>
      <c r="C3080" t="s">
        <v>8369</v>
      </c>
      <c r="D3080" t="s">
        <v>8373</v>
      </c>
      <c r="E3080" s="413" t="s">
        <v>14073</v>
      </c>
    </row>
    <row r="3081" spans="1:5" ht="12.75">
      <c r="A3081">
        <v>37528</v>
      </c>
      <c r="B3081" t="s">
        <v>14074</v>
      </c>
      <c r="C3081" t="s">
        <v>8369</v>
      </c>
      <c r="D3081" t="s">
        <v>8373</v>
      </c>
      <c r="E3081" s="413" t="s">
        <v>14075</v>
      </c>
    </row>
    <row r="3082" spans="1:5" ht="12.75">
      <c r="A3082">
        <v>37529</v>
      </c>
      <c r="B3082" t="s">
        <v>14076</v>
      </c>
      <c r="C3082" t="s">
        <v>8369</v>
      </c>
      <c r="D3082" t="s">
        <v>8373</v>
      </c>
      <c r="E3082" s="413" t="s">
        <v>14077</v>
      </c>
    </row>
    <row r="3083" spans="1:5" ht="12.75">
      <c r="A3083">
        <v>37530</v>
      </c>
      <c r="B3083" t="s">
        <v>14078</v>
      </c>
      <c r="C3083" t="s">
        <v>8369</v>
      </c>
      <c r="D3083" t="s">
        <v>8373</v>
      </c>
      <c r="E3083" s="413" t="s">
        <v>14079</v>
      </c>
    </row>
    <row r="3084" spans="1:5" ht="12.75">
      <c r="A3084">
        <v>21034</v>
      </c>
      <c r="B3084" t="s">
        <v>14080</v>
      </c>
      <c r="C3084" t="s">
        <v>8369</v>
      </c>
      <c r="D3084" t="s">
        <v>8373</v>
      </c>
      <c r="E3084" s="413" t="s">
        <v>14081</v>
      </c>
    </row>
    <row r="3085" spans="1:5" ht="12.75">
      <c r="A3085">
        <v>37531</v>
      </c>
      <c r="B3085" t="s">
        <v>14082</v>
      </c>
      <c r="C3085" t="s">
        <v>8369</v>
      </c>
      <c r="D3085" t="s">
        <v>8373</v>
      </c>
      <c r="E3085" s="413" t="s">
        <v>14083</v>
      </c>
    </row>
    <row r="3086" spans="1:5" ht="12.75">
      <c r="A3086">
        <v>21036</v>
      </c>
      <c r="B3086" t="s">
        <v>14084</v>
      </c>
      <c r="C3086" t="s">
        <v>8369</v>
      </c>
      <c r="D3086" t="s">
        <v>8373</v>
      </c>
      <c r="E3086" s="413" t="s">
        <v>14085</v>
      </c>
    </row>
    <row r="3087" spans="1:5" ht="12.75">
      <c r="A3087">
        <v>21037</v>
      </c>
      <c r="B3087" t="s">
        <v>14086</v>
      </c>
      <c r="C3087" t="s">
        <v>8369</v>
      </c>
      <c r="D3087" t="s">
        <v>8373</v>
      </c>
      <c r="E3087" s="413" t="s">
        <v>14087</v>
      </c>
    </row>
    <row r="3088" spans="1:5" ht="12.75">
      <c r="A3088">
        <v>20185</v>
      </c>
      <c r="B3088" t="s">
        <v>14088</v>
      </c>
      <c r="C3088" t="s">
        <v>8389</v>
      </c>
      <c r="D3088" t="s">
        <v>8373</v>
      </c>
      <c r="E3088" s="413" t="s">
        <v>14089</v>
      </c>
    </row>
    <row r="3089" spans="1:5" ht="12.75">
      <c r="A3089">
        <v>20260</v>
      </c>
      <c r="B3089" t="s">
        <v>14090</v>
      </c>
      <c r="C3089" t="s">
        <v>8369</v>
      </c>
      <c r="D3089" t="s">
        <v>8373</v>
      </c>
      <c r="E3089" s="413" t="s">
        <v>14091</v>
      </c>
    </row>
    <row r="3090" spans="1:5" ht="12.75">
      <c r="A3090">
        <v>37523</v>
      </c>
      <c r="B3090" t="s">
        <v>14092</v>
      </c>
      <c r="C3090" t="s">
        <v>8369</v>
      </c>
      <c r="D3090" t="s">
        <v>8373</v>
      </c>
      <c r="E3090" s="413" t="s">
        <v>14093</v>
      </c>
    </row>
    <row r="3091" spans="1:5" ht="12.75">
      <c r="A3091">
        <v>37515</v>
      </c>
      <c r="B3091" t="s">
        <v>14094</v>
      </c>
      <c r="C3091" t="s">
        <v>8369</v>
      </c>
      <c r="D3091" t="s">
        <v>8370</v>
      </c>
      <c r="E3091" s="413" t="s">
        <v>14095</v>
      </c>
    </row>
    <row r="3092" spans="1:5" ht="12.75">
      <c r="A3092">
        <v>12899</v>
      </c>
      <c r="B3092" t="s">
        <v>14096</v>
      </c>
      <c r="C3092" t="s">
        <v>8369</v>
      </c>
      <c r="D3092" t="s">
        <v>8373</v>
      </c>
      <c r="E3092" s="413" t="s">
        <v>14097</v>
      </c>
    </row>
    <row r="3093" spans="1:5" ht="12.75">
      <c r="A3093">
        <v>12898</v>
      </c>
      <c r="B3093" t="s">
        <v>14098</v>
      </c>
      <c r="C3093" t="s">
        <v>8369</v>
      </c>
      <c r="D3093" t="s">
        <v>8370</v>
      </c>
      <c r="E3093" s="413" t="s">
        <v>14099</v>
      </c>
    </row>
    <row r="3094" spans="1:5" ht="12.75">
      <c r="A3094">
        <v>42528</v>
      </c>
      <c r="B3094" t="s">
        <v>14100</v>
      </c>
      <c r="C3094" t="s">
        <v>8380</v>
      </c>
      <c r="D3094" t="s">
        <v>8373</v>
      </c>
      <c r="E3094" s="413" t="s">
        <v>11045</v>
      </c>
    </row>
    <row r="3095" spans="1:5" ht="12.75">
      <c r="A3095">
        <v>39696</v>
      </c>
      <c r="B3095" t="s">
        <v>14101</v>
      </c>
      <c r="C3095" t="s">
        <v>8380</v>
      </c>
      <c r="D3095" t="s">
        <v>8370</v>
      </c>
      <c r="E3095" s="413" t="s">
        <v>14102</v>
      </c>
    </row>
    <row r="3096" spans="1:5" ht="12.75">
      <c r="A3096">
        <v>39700</v>
      </c>
      <c r="B3096" t="s">
        <v>14103</v>
      </c>
      <c r="C3096" t="s">
        <v>8380</v>
      </c>
      <c r="D3096" t="s">
        <v>8373</v>
      </c>
      <c r="E3096" s="413" t="s">
        <v>14104</v>
      </c>
    </row>
    <row r="3097" spans="1:5" ht="12.75">
      <c r="A3097">
        <v>11621</v>
      </c>
      <c r="B3097" t="s">
        <v>14105</v>
      </c>
      <c r="C3097" t="s">
        <v>8380</v>
      </c>
      <c r="D3097" t="s">
        <v>8373</v>
      </c>
      <c r="E3097" s="413" t="s">
        <v>14106</v>
      </c>
    </row>
    <row r="3098" spans="1:5" ht="12.75">
      <c r="A3098">
        <v>4014</v>
      </c>
      <c r="B3098" t="s">
        <v>14107</v>
      </c>
      <c r="C3098" t="s">
        <v>8380</v>
      </c>
      <c r="D3098" t="s">
        <v>8373</v>
      </c>
      <c r="E3098" s="413" t="s">
        <v>8616</v>
      </c>
    </row>
    <row r="3099" spans="1:5" ht="12.75">
      <c r="A3099">
        <v>4015</v>
      </c>
      <c r="B3099" t="s">
        <v>14108</v>
      </c>
      <c r="C3099" t="s">
        <v>8380</v>
      </c>
      <c r="D3099" t="s">
        <v>8373</v>
      </c>
      <c r="E3099" s="413" t="s">
        <v>14109</v>
      </c>
    </row>
    <row r="3100" spans="1:5" ht="12.75">
      <c r="A3100">
        <v>4017</v>
      </c>
      <c r="B3100" t="s">
        <v>14110</v>
      </c>
      <c r="C3100" t="s">
        <v>8380</v>
      </c>
      <c r="D3100" t="s">
        <v>8373</v>
      </c>
      <c r="E3100" s="413" t="s">
        <v>14111</v>
      </c>
    </row>
    <row r="3101" spans="1:5" ht="12.75">
      <c r="A3101">
        <v>4016</v>
      </c>
      <c r="B3101" t="s">
        <v>14112</v>
      </c>
      <c r="C3101" t="s">
        <v>8380</v>
      </c>
      <c r="D3101" t="s">
        <v>8370</v>
      </c>
      <c r="E3101" s="413" t="s">
        <v>14113</v>
      </c>
    </row>
    <row r="3102" spans="1:5" ht="12.75">
      <c r="A3102">
        <v>39699</v>
      </c>
      <c r="B3102" t="s">
        <v>14114</v>
      </c>
      <c r="C3102" t="s">
        <v>8380</v>
      </c>
      <c r="D3102" t="s">
        <v>8373</v>
      </c>
      <c r="E3102" s="413" t="s">
        <v>13259</v>
      </c>
    </row>
    <row r="3103" spans="1:5" ht="12.75">
      <c r="A3103">
        <v>38544</v>
      </c>
      <c r="B3103" t="s">
        <v>14115</v>
      </c>
      <c r="C3103" t="s">
        <v>8380</v>
      </c>
      <c r="D3103" t="s">
        <v>8373</v>
      </c>
      <c r="E3103" s="413" t="s">
        <v>14116</v>
      </c>
    </row>
    <row r="3104" spans="1:5" ht="12.75">
      <c r="A3104">
        <v>38545</v>
      </c>
      <c r="B3104" t="s">
        <v>14117</v>
      </c>
      <c r="C3104" t="s">
        <v>8380</v>
      </c>
      <c r="D3104" t="s">
        <v>8373</v>
      </c>
      <c r="E3104" s="413" t="s">
        <v>14118</v>
      </c>
    </row>
    <row r="3105" spans="1:5" ht="12.75">
      <c r="A3105">
        <v>42527</v>
      </c>
      <c r="B3105" t="s">
        <v>14119</v>
      </c>
      <c r="C3105" t="s">
        <v>8380</v>
      </c>
      <c r="D3105" t="s">
        <v>8373</v>
      </c>
      <c r="E3105" s="413" t="s">
        <v>9659</v>
      </c>
    </row>
    <row r="3106" spans="1:5" ht="12.75">
      <c r="A3106">
        <v>39323</v>
      </c>
      <c r="B3106" t="s">
        <v>14120</v>
      </c>
      <c r="C3106" t="s">
        <v>8380</v>
      </c>
      <c r="D3106" t="s">
        <v>8373</v>
      </c>
      <c r="E3106" s="413" t="s">
        <v>14121</v>
      </c>
    </row>
    <row r="3107" spans="1:5" ht="12.75">
      <c r="A3107">
        <v>626</v>
      </c>
      <c r="B3107" t="s">
        <v>14122</v>
      </c>
      <c r="C3107" t="s">
        <v>8488</v>
      </c>
      <c r="D3107" t="s">
        <v>8370</v>
      </c>
      <c r="E3107" s="413" t="s">
        <v>14123</v>
      </c>
    </row>
    <row r="3108" spans="1:5" ht="12.75">
      <c r="A3108">
        <v>44504</v>
      </c>
      <c r="B3108" t="s">
        <v>14124</v>
      </c>
      <c r="C3108" t="s">
        <v>8380</v>
      </c>
      <c r="D3108" t="s">
        <v>8373</v>
      </c>
      <c r="E3108" s="413" t="s">
        <v>14125</v>
      </c>
    </row>
    <row r="3109" spans="1:5" ht="12.75">
      <c r="A3109">
        <v>44505</v>
      </c>
      <c r="B3109" t="s">
        <v>14126</v>
      </c>
      <c r="C3109" t="s">
        <v>8380</v>
      </c>
      <c r="D3109" t="s">
        <v>8373</v>
      </c>
      <c r="E3109" s="413" t="s">
        <v>12419</v>
      </c>
    </row>
    <row r="3110" spans="1:5" ht="12.75">
      <c r="A3110">
        <v>44506</v>
      </c>
      <c r="B3110" t="s">
        <v>14127</v>
      </c>
      <c r="C3110" t="s">
        <v>8380</v>
      </c>
      <c r="D3110" t="s">
        <v>8373</v>
      </c>
      <c r="E3110" s="413" t="s">
        <v>14128</v>
      </c>
    </row>
    <row r="3111" spans="1:5" ht="12.75">
      <c r="A3111">
        <v>44507</v>
      </c>
      <c r="B3111" t="s">
        <v>14129</v>
      </c>
      <c r="C3111" t="s">
        <v>8380</v>
      </c>
      <c r="D3111" t="s">
        <v>8373</v>
      </c>
      <c r="E3111" s="413" t="s">
        <v>14130</v>
      </c>
    </row>
    <row r="3112" spans="1:5" ht="12.75">
      <c r="A3112">
        <v>44508</v>
      </c>
      <c r="B3112" t="s">
        <v>14131</v>
      </c>
      <c r="C3112" t="s">
        <v>8380</v>
      </c>
      <c r="D3112" t="s">
        <v>8373</v>
      </c>
      <c r="E3112" s="413" t="s">
        <v>14132</v>
      </c>
    </row>
    <row r="3113" spans="1:5" ht="12.75">
      <c r="A3113">
        <v>44509</v>
      </c>
      <c r="B3113" t="s">
        <v>14133</v>
      </c>
      <c r="C3113" t="s">
        <v>8380</v>
      </c>
      <c r="D3113" t="s">
        <v>8373</v>
      </c>
      <c r="E3113" s="413" t="s">
        <v>14134</v>
      </c>
    </row>
    <row r="3114" spans="1:5" ht="12.75">
      <c r="A3114">
        <v>44510</v>
      </c>
      <c r="B3114" t="s">
        <v>14135</v>
      </c>
      <c r="C3114" t="s">
        <v>8380</v>
      </c>
      <c r="D3114" t="s">
        <v>8373</v>
      </c>
      <c r="E3114" s="413" t="s">
        <v>14136</v>
      </c>
    </row>
    <row r="3115" spans="1:5" ht="12.75">
      <c r="A3115">
        <v>44512</v>
      </c>
      <c r="B3115" t="s">
        <v>14137</v>
      </c>
      <c r="C3115" t="s">
        <v>8380</v>
      </c>
      <c r="D3115" t="s">
        <v>8373</v>
      </c>
      <c r="E3115" s="413" t="s">
        <v>14138</v>
      </c>
    </row>
    <row r="3116" spans="1:5" ht="12.75">
      <c r="A3116">
        <v>44513</v>
      </c>
      <c r="B3116" t="s">
        <v>14139</v>
      </c>
      <c r="C3116" t="s">
        <v>8380</v>
      </c>
      <c r="D3116" t="s">
        <v>8373</v>
      </c>
      <c r="E3116" s="413" t="s">
        <v>13793</v>
      </c>
    </row>
    <row r="3117" spans="1:5" ht="12.75">
      <c r="A3117">
        <v>44514</v>
      </c>
      <c r="B3117" t="s">
        <v>14140</v>
      </c>
      <c r="C3117" t="s">
        <v>8380</v>
      </c>
      <c r="D3117" t="s">
        <v>8373</v>
      </c>
      <c r="E3117" s="413" t="s">
        <v>14141</v>
      </c>
    </row>
    <row r="3118" spans="1:5" ht="12.75">
      <c r="A3118">
        <v>44515</v>
      </c>
      <c r="B3118" t="s">
        <v>14142</v>
      </c>
      <c r="C3118" t="s">
        <v>8380</v>
      </c>
      <c r="D3118" t="s">
        <v>8373</v>
      </c>
      <c r="E3118" s="413" t="s">
        <v>14143</v>
      </c>
    </row>
    <row r="3119" spans="1:5" ht="12.75">
      <c r="A3119">
        <v>44511</v>
      </c>
      <c r="B3119" t="s">
        <v>14144</v>
      </c>
      <c r="C3119" t="s">
        <v>8380</v>
      </c>
      <c r="D3119" t="s">
        <v>8373</v>
      </c>
      <c r="E3119" s="413" t="s">
        <v>14145</v>
      </c>
    </row>
    <row r="3120" spans="1:5" ht="12.75">
      <c r="A3120">
        <v>44516</v>
      </c>
      <c r="B3120" t="s">
        <v>14146</v>
      </c>
      <c r="C3120" t="s">
        <v>8380</v>
      </c>
      <c r="D3120" t="s">
        <v>8373</v>
      </c>
      <c r="E3120" s="413" t="s">
        <v>14147</v>
      </c>
    </row>
    <row r="3121" spans="1:5" ht="12.75">
      <c r="A3121">
        <v>44517</v>
      </c>
      <c r="B3121" t="s">
        <v>14148</v>
      </c>
      <c r="C3121" t="s">
        <v>8380</v>
      </c>
      <c r="D3121" t="s">
        <v>8373</v>
      </c>
      <c r="E3121" s="413" t="s">
        <v>14149</v>
      </c>
    </row>
    <row r="3122" spans="1:5" ht="12.75">
      <c r="A3122">
        <v>11479</v>
      </c>
      <c r="B3122" t="s">
        <v>14150</v>
      </c>
      <c r="C3122" t="s">
        <v>8369</v>
      </c>
      <c r="D3122" t="s">
        <v>8373</v>
      </c>
      <c r="E3122" s="413" t="s">
        <v>14151</v>
      </c>
    </row>
    <row r="3123" spans="1:5" ht="12.75">
      <c r="A3123">
        <v>11481</v>
      </c>
      <c r="B3123" t="s">
        <v>14152</v>
      </c>
      <c r="C3123" t="s">
        <v>8369</v>
      </c>
      <c r="D3123" t="s">
        <v>8373</v>
      </c>
      <c r="E3123" s="413" t="s">
        <v>14153</v>
      </c>
    </row>
    <row r="3124" spans="1:5" ht="12.75">
      <c r="A3124">
        <v>43609</v>
      </c>
      <c r="B3124" t="s">
        <v>14154</v>
      </c>
      <c r="C3124" t="s">
        <v>8369</v>
      </c>
      <c r="D3124" t="s">
        <v>8373</v>
      </c>
      <c r="E3124" s="413" t="s">
        <v>14153</v>
      </c>
    </row>
    <row r="3125" spans="1:5" ht="12.75">
      <c r="A3125">
        <v>11478</v>
      </c>
      <c r="B3125" t="s">
        <v>14155</v>
      </c>
      <c r="C3125" t="s">
        <v>8369</v>
      </c>
      <c r="D3125" t="s">
        <v>8373</v>
      </c>
      <c r="E3125" s="413" t="s">
        <v>14156</v>
      </c>
    </row>
    <row r="3126" spans="1:5" ht="12.75">
      <c r="A3126">
        <v>43608</v>
      </c>
      <c r="B3126" t="s">
        <v>14157</v>
      </c>
      <c r="C3126" t="s">
        <v>8369</v>
      </c>
      <c r="D3126" t="s">
        <v>8373</v>
      </c>
      <c r="E3126" s="413" t="s">
        <v>14158</v>
      </c>
    </row>
    <row r="3127" spans="1:5" ht="12.75">
      <c r="A3127">
        <v>11476</v>
      </c>
      <c r="B3127" t="s">
        <v>14159</v>
      </c>
      <c r="C3127" t="s">
        <v>8369</v>
      </c>
      <c r="D3127" t="s">
        <v>8373</v>
      </c>
      <c r="E3127" s="413" t="s">
        <v>14158</v>
      </c>
    </row>
    <row r="3128" spans="1:5" ht="12.75">
      <c r="A3128">
        <v>40637</v>
      </c>
      <c r="B3128" t="s">
        <v>14160</v>
      </c>
      <c r="C3128" t="s">
        <v>8369</v>
      </c>
      <c r="D3128" t="s">
        <v>8373</v>
      </c>
      <c r="E3128" s="413" t="s">
        <v>14161</v>
      </c>
    </row>
    <row r="3129" spans="1:5" ht="12.75">
      <c r="A3129">
        <v>13836</v>
      </c>
      <c r="B3129" t="s">
        <v>14162</v>
      </c>
      <c r="C3129" t="s">
        <v>8369</v>
      </c>
      <c r="D3129" t="s">
        <v>8373</v>
      </c>
      <c r="E3129" s="413" t="s">
        <v>14163</v>
      </c>
    </row>
    <row r="3130" spans="1:5" ht="12.75">
      <c r="A3130">
        <v>14534</v>
      </c>
      <c r="B3130" t="s">
        <v>14164</v>
      </c>
      <c r="C3130" t="s">
        <v>8369</v>
      </c>
      <c r="D3130" t="s">
        <v>8373</v>
      </c>
      <c r="E3130" s="413" t="s">
        <v>14165</v>
      </c>
    </row>
    <row r="3131" spans="1:5" ht="12.75">
      <c r="A3131">
        <v>14619</v>
      </c>
      <c r="B3131" t="s">
        <v>14166</v>
      </c>
      <c r="C3131" t="s">
        <v>8369</v>
      </c>
      <c r="D3131" t="s">
        <v>8373</v>
      </c>
      <c r="E3131" s="413" t="s">
        <v>14167</v>
      </c>
    </row>
    <row r="3132" spans="1:5" ht="12.75">
      <c r="A3132">
        <v>14535</v>
      </c>
      <c r="B3132" t="s">
        <v>14168</v>
      </c>
      <c r="C3132" t="s">
        <v>8369</v>
      </c>
      <c r="D3132" t="s">
        <v>8373</v>
      </c>
      <c r="E3132" s="413" t="s">
        <v>14169</v>
      </c>
    </row>
    <row r="3133" spans="1:5" ht="12.75">
      <c r="A3133">
        <v>39813</v>
      </c>
      <c r="B3133" t="s">
        <v>14170</v>
      </c>
      <c r="C3133" t="s">
        <v>8369</v>
      </c>
      <c r="D3133" t="s">
        <v>8373</v>
      </c>
      <c r="E3133" s="413" t="s">
        <v>14171</v>
      </c>
    </row>
    <row r="3134" spans="1:5" ht="12.75">
      <c r="A3134">
        <v>40403</v>
      </c>
      <c r="B3134" t="s">
        <v>14172</v>
      </c>
      <c r="C3134" t="s">
        <v>8369</v>
      </c>
      <c r="D3134" t="s">
        <v>8373</v>
      </c>
      <c r="E3134" s="413" t="s">
        <v>14173</v>
      </c>
    </row>
    <row r="3135" spans="1:5" ht="12.75">
      <c r="A3135">
        <v>12868</v>
      </c>
      <c r="B3135" t="s">
        <v>14174</v>
      </c>
      <c r="C3135" t="s">
        <v>8711</v>
      </c>
      <c r="D3135" t="s">
        <v>8373</v>
      </c>
      <c r="E3135" s="413" t="s">
        <v>9094</v>
      </c>
    </row>
    <row r="3136" spans="1:5" ht="12.75">
      <c r="A3136">
        <v>40916</v>
      </c>
      <c r="B3136" t="s">
        <v>14175</v>
      </c>
      <c r="C3136" t="s">
        <v>8714</v>
      </c>
      <c r="D3136" t="s">
        <v>8373</v>
      </c>
      <c r="E3136" s="413" t="s">
        <v>9096</v>
      </c>
    </row>
    <row r="3137" spans="1:5" ht="12.75">
      <c r="A3137">
        <v>4755</v>
      </c>
      <c r="B3137" t="s">
        <v>14176</v>
      </c>
      <c r="C3137" t="s">
        <v>8711</v>
      </c>
      <c r="D3137" t="s">
        <v>8373</v>
      </c>
      <c r="E3137" s="413" t="s">
        <v>14177</v>
      </c>
    </row>
    <row r="3138" spans="1:5" ht="12.75">
      <c r="A3138">
        <v>41067</v>
      </c>
      <c r="B3138" t="s">
        <v>14178</v>
      </c>
      <c r="C3138" t="s">
        <v>8714</v>
      </c>
      <c r="D3138" t="s">
        <v>8373</v>
      </c>
      <c r="E3138" s="413" t="s">
        <v>14179</v>
      </c>
    </row>
    <row r="3139" spans="1:5" ht="12.75">
      <c r="A3139">
        <v>38463</v>
      </c>
      <c r="B3139" t="s">
        <v>14180</v>
      </c>
      <c r="C3139" t="s">
        <v>8369</v>
      </c>
      <c r="D3139" t="s">
        <v>8373</v>
      </c>
      <c r="E3139" s="413" t="s">
        <v>14181</v>
      </c>
    </row>
    <row r="3140" spans="1:5" ht="12.75">
      <c r="A3140">
        <v>40703</v>
      </c>
      <c r="B3140" t="s">
        <v>14182</v>
      </c>
      <c r="C3140" t="s">
        <v>8369</v>
      </c>
      <c r="D3140" t="s">
        <v>8370</v>
      </c>
      <c r="E3140" s="413" t="s">
        <v>14183</v>
      </c>
    </row>
    <row r="3141" spans="1:5" ht="12.75">
      <c r="A3141">
        <v>14531</v>
      </c>
      <c r="B3141" t="s">
        <v>14184</v>
      </c>
      <c r="C3141" t="s">
        <v>8369</v>
      </c>
      <c r="D3141" t="s">
        <v>8373</v>
      </c>
      <c r="E3141" s="413" t="s">
        <v>14185</v>
      </c>
    </row>
    <row r="3142" spans="1:5" ht="12.75">
      <c r="A3142">
        <v>36533</v>
      </c>
      <c r="B3142" t="s">
        <v>14186</v>
      </c>
      <c r="C3142" t="s">
        <v>8369</v>
      </c>
      <c r="D3142" t="s">
        <v>8373</v>
      </c>
      <c r="E3142" s="413" t="s">
        <v>14187</v>
      </c>
    </row>
    <row r="3143" spans="1:5" ht="12.75">
      <c r="A3143">
        <v>11616</v>
      </c>
      <c r="B3143" t="s">
        <v>14188</v>
      </c>
      <c r="C3143" t="s">
        <v>8369</v>
      </c>
      <c r="D3143" t="s">
        <v>8373</v>
      </c>
      <c r="E3143" s="413" t="s">
        <v>14189</v>
      </c>
    </row>
    <row r="3144" spans="1:5" ht="12.75">
      <c r="A3144">
        <v>41898</v>
      </c>
      <c r="B3144" t="s">
        <v>14190</v>
      </c>
      <c r="C3144" t="s">
        <v>8369</v>
      </c>
      <c r="D3144" t="s">
        <v>8373</v>
      </c>
      <c r="E3144" s="413" t="s">
        <v>14191</v>
      </c>
    </row>
    <row r="3145" spans="1:5" ht="12.75">
      <c r="A3145">
        <v>13447</v>
      </c>
      <c r="B3145" t="s">
        <v>14192</v>
      </c>
      <c r="C3145" t="s">
        <v>8369</v>
      </c>
      <c r="D3145" t="s">
        <v>8373</v>
      </c>
      <c r="E3145" s="413" t="s">
        <v>14193</v>
      </c>
    </row>
    <row r="3146" spans="1:5" ht="12.75">
      <c r="A3146">
        <v>14529</v>
      </c>
      <c r="B3146" t="s">
        <v>14194</v>
      </c>
      <c r="C3146" t="s">
        <v>8369</v>
      </c>
      <c r="D3146" t="s">
        <v>8373</v>
      </c>
      <c r="E3146" s="413" t="s">
        <v>14195</v>
      </c>
    </row>
    <row r="3147" spans="1:5" ht="12.75">
      <c r="A3147">
        <v>10747</v>
      </c>
      <c r="B3147" t="s">
        <v>14196</v>
      </c>
      <c r="C3147" t="s">
        <v>8369</v>
      </c>
      <c r="D3147" t="s">
        <v>8373</v>
      </c>
      <c r="E3147" s="413" t="s">
        <v>14197</v>
      </c>
    </row>
    <row r="3148" spans="1:5" ht="12.75">
      <c r="A3148">
        <v>36141</v>
      </c>
      <c r="B3148" t="s">
        <v>14198</v>
      </c>
      <c r="C3148" t="s">
        <v>8369</v>
      </c>
      <c r="D3148" t="s">
        <v>8373</v>
      </c>
      <c r="E3148" s="413" t="s">
        <v>13275</v>
      </c>
    </row>
    <row r="3149" spans="1:5" ht="12.75">
      <c r="A3149">
        <v>43651</v>
      </c>
      <c r="B3149" t="s">
        <v>14199</v>
      </c>
      <c r="C3149" t="s">
        <v>8488</v>
      </c>
      <c r="D3149" t="s">
        <v>8373</v>
      </c>
      <c r="E3149" s="413" t="s">
        <v>14200</v>
      </c>
    </row>
    <row r="3150" spans="1:5" ht="12.75">
      <c r="A3150">
        <v>43626</v>
      </c>
      <c r="B3150" t="s">
        <v>14201</v>
      </c>
      <c r="C3150" t="s">
        <v>8488</v>
      </c>
      <c r="D3150" t="s">
        <v>8370</v>
      </c>
      <c r="E3150" s="413" t="s">
        <v>14202</v>
      </c>
    </row>
    <row r="3151" spans="1:5" ht="12.75">
      <c r="A3151">
        <v>39434</v>
      </c>
      <c r="B3151" t="s">
        <v>14203</v>
      </c>
      <c r="C3151" t="s">
        <v>8488</v>
      </c>
      <c r="D3151" t="s">
        <v>8373</v>
      </c>
      <c r="E3151" s="413" t="s">
        <v>12640</v>
      </c>
    </row>
    <row r="3152" spans="1:5" ht="12.75">
      <c r="A3152">
        <v>39433</v>
      </c>
      <c r="B3152" t="s">
        <v>14204</v>
      </c>
      <c r="C3152" t="s">
        <v>8488</v>
      </c>
      <c r="D3152" t="s">
        <v>8373</v>
      </c>
      <c r="E3152" s="413" t="s">
        <v>8780</v>
      </c>
    </row>
    <row r="3153" spans="1:5" ht="12.75">
      <c r="A3153">
        <v>4049</v>
      </c>
      <c r="B3153" t="s">
        <v>14205</v>
      </c>
      <c r="C3153" t="s">
        <v>8491</v>
      </c>
      <c r="D3153" t="s">
        <v>8373</v>
      </c>
      <c r="E3153" s="413" t="s">
        <v>14206</v>
      </c>
    </row>
    <row r="3154" spans="1:5" ht="12.75">
      <c r="A3154">
        <v>38120</v>
      </c>
      <c r="B3154" t="s">
        <v>14207</v>
      </c>
      <c r="C3154" t="s">
        <v>8488</v>
      </c>
      <c r="D3154" t="s">
        <v>8373</v>
      </c>
      <c r="E3154" s="413" t="s">
        <v>14208</v>
      </c>
    </row>
    <row r="3155" spans="1:5" ht="12.75">
      <c r="A3155">
        <v>43652</v>
      </c>
      <c r="B3155" t="s">
        <v>14209</v>
      </c>
      <c r="C3155" t="s">
        <v>8488</v>
      </c>
      <c r="D3155" t="s">
        <v>8373</v>
      </c>
      <c r="E3155" s="413" t="s">
        <v>14210</v>
      </c>
    </row>
    <row r="3156" spans="1:5" ht="12.75">
      <c r="A3156">
        <v>10498</v>
      </c>
      <c r="B3156" t="s">
        <v>14211</v>
      </c>
      <c r="C3156" t="s">
        <v>8488</v>
      </c>
      <c r="D3156" t="s">
        <v>8373</v>
      </c>
      <c r="E3156" s="413" t="s">
        <v>14212</v>
      </c>
    </row>
    <row r="3157" spans="1:5" ht="12.75">
      <c r="A3157">
        <v>4823</v>
      </c>
      <c r="B3157" t="s">
        <v>14213</v>
      </c>
      <c r="C3157" t="s">
        <v>8488</v>
      </c>
      <c r="D3157" t="s">
        <v>8373</v>
      </c>
      <c r="E3157" s="413" t="s">
        <v>11783</v>
      </c>
    </row>
    <row r="3158" spans="1:5" ht="12.75">
      <c r="A3158">
        <v>38877</v>
      </c>
      <c r="B3158" t="s">
        <v>14214</v>
      </c>
      <c r="C3158" t="s">
        <v>8488</v>
      </c>
      <c r="D3158" t="s">
        <v>8373</v>
      </c>
      <c r="E3158" s="413" t="s">
        <v>14215</v>
      </c>
    </row>
    <row r="3159" spans="1:5" ht="12.75">
      <c r="A3159">
        <v>34546</v>
      </c>
      <c r="B3159" t="s">
        <v>14216</v>
      </c>
      <c r="C3159" t="s">
        <v>8488</v>
      </c>
      <c r="D3159" t="s">
        <v>8373</v>
      </c>
      <c r="E3159" s="413" t="s">
        <v>11509</v>
      </c>
    </row>
    <row r="3160" spans="1:5" ht="12.75">
      <c r="A3160">
        <v>41387</v>
      </c>
      <c r="B3160" t="s">
        <v>14217</v>
      </c>
      <c r="C3160" t="s">
        <v>8389</v>
      </c>
      <c r="D3160" t="s">
        <v>8373</v>
      </c>
      <c r="E3160" s="413" t="s">
        <v>10932</v>
      </c>
    </row>
    <row r="3161" spans="1:5" ht="12.75">
      <c r="A3161">
        <v>41388</v>
      </c>
      <c r="B3161" t="s">
        <v>14218</v>
      </c>
      <c r="C3161" t="s">
        <v>8389</v>
      </c>
      <c r="D3161" t="s">
        <v>8373</v>
      </c>
      <c r="E3161" s="413" t="s">
        <v>14219</v>
      </c>
    </row>
    <row r="3162" spans="1:5" ht="12.75">
      <c r="A3162">
        <v>41380</v>
      </c>
      <c r="B3162" t="s">
        <v>14220</v>
      </c>
      <c r="C3162" t="s">
        <v>8369</v>
      </c>
      <c r="D3162" t="s">
        <v>8373</v>
      </c>
      <c r="E3162" s="413" t="s">
        <v>14221</v>
      </c>
    </row>
    <row r="3163" spans="1:5" ht="12.75">
      <c r="A3163">
        <v>41381</v>
      </c>
      <c r="B3163" t="s">
        <v>14222</v>
      </c>
      <c r="C3163" t="s">
        <v>8369</v>
      </c>
      <c r="D3163" t="s">
        <v>8373</v>
      </c>
      <c r="E3163" s="413" t="s">
        <v>13014</v>
      </c>
    </row>
    <row r="3164" spans="1:5" ht="12.75">
      <c r="A3164">
        <v>41382</v>
      </c>
      <c r="B3164" t="s">
        <v>14223</v>
      </c>
      <c r="C3164" t="s">
        <v>8369</v>
      </c>
      <c r="D3164" t="s">
        <v>8373</v>
      </c>
      <c r="E3164" s="413" t="s">
        <v>14224</v>
      </c>
    </row>
    <row r="3165" spans="1:5" ht="12.75">
      <c r="A3165">
        <v>41383</v>
      </c>
      <c r="B3165" t="s">
        <v>14225</v>
      </c>
      <c r="C3165" t="s">
        <v>8369</v>
      </c>
      <c r="D3165" t="s">
        <v>8373</v>
      </c>
      <c r="E3165" s="413" t="s">
        <v>14226</v>
      </c>
    </row>
    <row r="3166" spans="1:5" ht="12.75">
      <c r="A3166">
        <v>41385</v>
      </c>
      <c r="B3166" t="s">
        <v>14227</v>
      </c>
      <c r="C3166" t="s">
        <v>8369</v>
      </c>
      <c r="D3166" t="s">
        <v>8373</v>
      </c>
      <c r="E3166" s="413" t="s">
        <v>14228</v>
      </c>
    </row>
    <row r="3167" spans="1:5" ht="12.75">
      <c r="A3167">
        <v>11079</v>
      </c>
      <c r="B3167" t="s">
        <v>14229</v>
      </c>
      <c r="C3167" t="s">
        <v>8708</v>
      </c>
      <c r="D3167" t="s">
        <v>8373</v>
      </c>
      <c r="E3167" s="413" t="s">
        <v>14230</v>
      </c>
    </row>
    <row r="3168" spans="1:5" ht="12.75">
      <c r="A3168">
        <v>11082</v>
      </c>
      <c r="B3168" t="s">
        <v>14231</v>
      </c>
      <c r="C3168" t="s">
        <v>8708</v>
      </c>
      <c r="D3168" t="s">
        <v>8373</v>
      </c>
      <c r="E3168" s="413" t="s">
        <v>14230</v>
      </c>
    </row>
    <row r="3169" spans="1:5" ht="12.75">
      <c r="A3169">
        <v>4058</v>
      </c>
      <c r="B3169" t="s">
        <v>14232</v>
      </c>
      <c r="C3169" t="s">
        <v>8711</v>
      </c>
      <c r="D3169" t="s">
        <v>8373</v>
      </c>
      <c r="E3169" s="413" t="s">
        <v>14233</v>
      </c>
    </row>
    <row r="3170" spans="1:5" ht="12.75">
      <c r="A3170">
        <v>40974</v>
      </c>
      <c r="B3170" t="s">
        <v>14234</v>
      </c>
      <c r="C3170" t="s">
        <v>8714</v>
      </c>
      <c r="D3170" t="s">
        <v>8373</v>
      </c>
      <c r="E3170" s="413" t="s">
        <v>14235</v>
      </c>
    </row>
    <row r="3171" spans="1:5" ht="12.75">
      <c r="A3171">
        <v>34794</v>
      </c>
      <c r="B3171" t="s">
        <v>14236</v>
      </c>
      <c r="C3171" t="s">
        <v>8711</v>
      </c>
      <c r="D3171" t="s">
        <v>8373</v>
      </c>
      <c r="E3171" s="413" t="s">
        <v>11131</v>
      </c>
    </row>
    <row r="3172" spans="1:5" ht="12.75">
      <c r="A3172">
        <v>40925</v>
      </c>
      <c r="B3172" t="s">
        <v>14237</v>
      </c>
      <c r="C3172" t="s">
        <v>8714</v>
      </c>
      <c r="D3172" t="s">
        <v>8373</v>
      </c>
      <c r="E3172" s="413" t="s">
        <v>14238</v>
      </c>
    </row>
    <row r="3173" spans="1:5" ht="12.75">
      <c r="A3173">
        <v>13741</v>
      </c>
      <c r="B3173" t="s">
        <v>14239</v>
      </c>
      <c r="C3173" t="s">
        <v>8369</v>
      </c>
      <c r="D3173" t="s">
        <v>8373</v>
      </c>
      <c r="E3173" s="413" t="s">
        <v>14240</v>
      </c>
    </row>
    <row r="3174" spans="1:5" ht="12.75">
      <c r="A3174">
        <v>3288</v>
      </c>
      <c r="B3174" t="s">
        <v>14241</v>
      </c>
      <c r="C3174" t="s">
        <v>8389</v>
      </c>
      <c r="D3174" t="s">
        <v>8370</v>
      </c>
      <c r="E3174" s="413" t="s">
        <v>14242</v>
      </c>
    </row>
    <row r="3175" spans="1:5" ht="12.75">
      <c r="A3175">
        <v>13587</v>
      </c>
      <c r="B3175" t="s">
        <v>14243</v>
      </c>
      <c r="C3175" t="s">
        <v>8389</v>
      </c>
      <c r="D3175" t="s">
        <v>8373</v>
      </c>
      <c r="E3175" s="413" t="s">
        <v>12089</v>
      </c>
    </row>
    <row r="3176" spans="1:5" ht="12.75">
      <c r="A3176">
        <v>38598</v>
      </c>
      <c r="B3176" t="s">
        <v>14244</v>
      </c>
      <c r="C3176" t="s">
        <v>8369</v>
      </c>
      <c r="D3176" t="s">
        <v>8373</v>
      </c>
      <c r="E3176" s="413" t="s">
        <v>9415</v>
      </c>
    </row>
    <row r="3177" spans="1:5" ht="12.75">
      <c r="A3177">
        <v>38595</v>
      </c>
      <c r="B3177" t="s">
        <v>14245</v>
      </c>
      <c r="C3177" t="s">
        <v>8369</v>
      </c>
      <c r="D3177" t="s">
        <v>8373</v>
      </c>
      <c r="E3177" s="413" t="s">
        <v>13672</v>
      </c>
    </row>
    <row r="3178" spans="1:5" ht="12.75">
      <c r="A3178">
        <v>38592</v>
      </c>
      <c r="B3178" t="s">
        <v>14246</v>
      </c>
      <c r="C3178" t="s">
        <v>8369</v>
      </c>
      <c r="D3178" t="s">
        <v>8373</v>
      </c>
      <c r="E3178" s="413" t="s">
        <v>14247</v>
      </c>
    </row>
    <row r="3179" spans="1:5" ht="12.75">
      <c r="A3179">
        <v>38588</v>
      </c>
      <c r="B3179" t="s">
        <v>14248</v>
      </c>
      <c r="C3179" t="s">
        <v>8369</v>
      </c>
      <c r="D3179" t="s">
        <v>8373</v>
      </c>
      <c r="E3179" s="413" t="s">
        <v>14249</v>
      </c>
    </row>
    <row r="3180" spans="1:5" ht="12.75">
      <c r="A3180">
        <v>38593</v>
      </c>
      <c r="B3180" t="s">
        <v>14250</v>
      </c>
      <c r="C3180" t="s">
        <v>8369</v>
      </c>
      <c r="D3180" t="s">
        <v>8373</v>
      </c>
      <c r="E3180" s="413" t="s">
        <v>14251</v>
      </c>
    </row>
    <row r="3181" spans="1:5" ht="12.75">
      <c r="A3181">
        <v>38589</v>
      </c>
      <c r="B3181" t="s">
        <v>14252</v>
      </c>
      <c r="C3181" t="s">
        <v>8369</v>
      </c>
      <c r="D3181" t="s">
        <v>8373</v>
      </c>
      <c r="E3181" s="413" t="s">
        <v>8424</v>
      </c>
    </row>
    <row r="3182" spans="1:5" ht="12.75">
      <c r="A3182">
        <v>38594</v>
      </c>
      <c r="B3182" t="s">
        <v>14253</v>
      </c>
      <c r="C3182" t="s">
        <v>8369</v>
      </c>
      <c r="D3182" t="s">
        <v>8373</v>
      </c>
      <c r="E3182" s="413" t="s">
        <v>14254</v>
      </c>
    </row>
    <row r="3183" spans="1:5" ht="12.75">
      <c r="A3183">
        <v>34773</v>
      </c>
      <c r="B3183" t="s">
        <v>14255</v>
      </c>
      <c r="C3183" t="s">
        <v>8369</v>
      </c>
      <c r="D3183" t="s">
        <v>8373</v>
      </c>
      <c r="E3183" s="413" t="s">
        <v>9744</v>
      </c>
    </row>
    <row r="3184" spans="1:5" ht="12.75">
      <c r="A3184">
        <v>34769</v>
      </c>
      <c r="B3184" t="s">
        <v>14256</v>
      </c>
      <c r="C3184" t="s">
        <v>8369</v>
      </c>
      <c r="D3184" t="s">
        <v>8373</v>
      </c>
      <c r="E3184" s="413" t="s">
        <v>9403</v>
      </c>
    </row>
    <row r="3185" spans="1:5" ht="12.75">
      <c r="A3185">
        <v>34763</v>
      </c>
      <c r="B3185" t="s">
        <v>14257</v>
      </c>
      <c r="C3185" t="s">
        <v>8369</v>
      </c>
      <c r="D3185" t="s">
        <v>8373</v>
      </c>
      <c r="E3185" s="413" t="s">
        <v>14258</v>
      </c>
    </row>
    <row r="3186" spans="1:5" ht="12.75">
      <c r="A3186">
        <v>34774</v>
      </c>
      <c r="B3186" t="s">
        <v>14259</v>
      </c>
      <c r="C3186" t="s">
        <v>8369</v>
      </c>
      <c r="D3186" t="s">
        <v>8373</v>
      </c>
      <c r="E3186" s="413" t="s">
        <v>8438</v>
      </c>
    </row>
    <row r="3187" spans="1:5" ht="12.75">
      <c r="A3187">
        <v>34771</v>
      </c>
      <c r="B3187" t="s">
        <v>14260</v>
      </c>
      <c r="C3187" t="s">
        <v>8369</v>
      </c>
      <c r="D3187" t="s">
        <v>8373</v>
      </c>
      <c r="E3187" s="413" t="s">
        <v>13886</v>
      </c>
    </row>
    <row r="3188" spans="1:5" ht="12.75">
      <c r="A3188">
        <v>34764</v>
      </c>
      <c r="B3188" t="s">
        <v>14261</v>
      </c>
      <c r="C3188" t="s">
        <v>8369</v>
      </c>
      <c r="D3188" t="s">
        <v>8373</v>
      </c>
      <c r="E3188" s="413" t="s">
        <v>14262</v>
      </c>
    </row>
    <row r="3189" spans="1:5" ht="12.75">
      <c r="A3189">
        <v>34788</v>
      </c>
      <c r="B3189" t="s">
        <v>14263</v>
      </c>
      <c r="C3189" t="s">
        <v>8369</v>
      </c>
      <c r="D3189" t="s">
        <v>8373</v>
      </c>
      <c r="E3189" s="413" t="s">
        <v>8839</v>
      </c>
    </row>
    <row r="3190" spans="1:5" ht="12.75">
      <c r="A3190">
        <v>34781</v>
      </c>
      <c r="B3190" t="s">
        <v>14264</v>
      </c>
      <c r="C3190" t="s">
        <v>8369</v>
      </c>
      <c r="D3190" t="s">
        <v>8373</v>
      </c>
      <c r="E3190" s="413" t="s">
        <v>8548</v>
      </c>
    </row>
    <row r="3191" spans="1:5" ht="12.75">
      <c r="A3191">
        <v>41682</v>
      </c>
      <c r="B3191" t="s">
        <v>14265</v>
      </c>
      <c r="C3191" t="s">
        <v>8369</v>
      </c>
      <c r="D3191" t="s">
        <v>8373</v>
      </c>
      <c r="E3191" s="413" t="s">
        <v>14266</v>
      </c>
    </row>
    <row r="3192" spans="1:5" ht="12.75">
      <c r="A3192">
        <v>41683</v>
      </c>
      <c r="B3192" t="s">
        <v>14267</v>
      </c>
      <c r="C3192" t="s">
        <v>8369</v>
      </c>
      <c r="D3192" t="s">
        <v>8373</v>
      </c>
      <c r="E3192" s="413" t="s">
        <v>14268</v>
      </c>
    </row>
    <row r="3193" spans="1:5" ht="12.75">
      <c r="A3193">
        <v>41680</v>
      </c>
      <c r="B3193" t="s">
        <v>14269</v>
      </c>
      <c r="C3193" t="s">
        <v>8369</v>
      </c>
      <c r="D3193" t="s">
        <v>8373</v>
      </c>
      <c r="E3193" s="413" t="s">
        <v>14270</v>
      </c>
    </row>
    <row r="3194" spans="1:5" ht="12.75">
      <c r="A3194">
        <v>41679</v>
      </c>
      <c r="B3194" t="s">
        <v>14271</v>
      </c>
      <c r="C3194" t="s">
        <v>8369</v>
      </c>
      <c r="D3194" t="s">
        <v>8373</v>
      </c>
      <c r="E3194" s="413" t="s">
        <v>14272</v>
      </c>
    </row>
    <row r="3195" spans="1:5" ht="12.75">
      <c r="A3195">
        <v>41681</v>
      </c>
      <c r="B3195" t="s">
        <v>14273</v>
      </c>
      <c r="C3195" t="s">
        <v>8369</v>
      </c>
      <c r="D3195" t="s">
        <v>8373</v>
      </c>
      <c r="E3195" s="413" t="s">
        <v>14274</v>
      </c>
    </row>
    <row r="3196" spans="1:5" ht="12.75">
      <c r="A3196">
        <v>43386</v>
      </c>
      <c r="B3196" t="s">
        <v>14275</v>
      </c>
      <c r="C3196" t="s">
        <v>8369</v>
      </c>
      <c r="D3196" t="s">
        <v>8373</v>
      </c>
      <c r="E3196" s="413" t="s">
        <v>14276</v>
      </c>
    </row>
    <row r="3197" spans="1:5" ht="12.75">
      <c r="A3197">
        <v>4059</v>
      </c>
      <c r="B3197" t="s">
        <v>14277</v>
      </c>
      <c r="C3197" t="s">
        <v>8389</v>
      </c>
      <c r="D3197" t="s">
        <v>8373</v>
      </c>
      <c r="E3197" s="413" t="s">
        <v>14266</v>
      </c>
    </row>
    <row r="3198" spans="1:5" ht="12.75">
      <c r="A3198">
        <v>4062</v>
      </c>
      <c r="B3198" t="s">
        <v>14278</v>
      </c>
      <c r="C3198" t="s">
        <v>8369</v>
      </c>
      <c r="D3198" t="s">
        <v>8373</v>
      </c>
      <c r="E3198" s="413" t="s">
        <v>14266</v>
      </c>
    </row>
    <row r="3199" spans="1:5" ht="12.75">
      <c r="A3199">
        <v>4061</v>
      </c>
      <c r="B3199" t="s">
        <v>14279</v>
      </c>
      <c r="C3199" t="s">
        <v>8369</v>
      </c>
      <c r="D3199" t="s">
        <v>8373</v>
      </c>
      <c r="E3199" s="413" t="s">
        <v>14280</v>
      </c>
    </row>
    <row r="3200" spans="1:5" ht="12.75">
      <c r="A3200">
        <v>41315</v>
      </c>
      <c r="B3200" t="s">
        <v>14281</v>
      </c>
      <c r="C3200" t="s">
        <v>8488</v>
      </c>
      <c r="D3200" t="s">
        <v>8373</v>
      </c>
      <c r="E3200" s="413" t="s">
        <v>14282</v>
      </c>
    </row>
    <row r="3201" spans="1:5" ht="12.75">
      <c r="A3201">
        <v>43148</v>
      </c>
      <c r="B3201" t="s">
        <v>14283</v>
      </c>
      <c r="C3201" t="s">
        <v>8488</v>
      </c>
      <c r="D3201" t="s">
        <v>8373</v>
      </c>
      <c r="E3201" s="413" t="s">
        <v>14284</v>
      </c>
    </row>
    <row r="3202" spans="1:5" ht="12.75">
      <c r="A3202">
        <v>43147</v>
      </c>
      <c r="B3202" t="s">
        <v>14285</v>
      </c>
      <c r="C3202" t="s">
        <v>8488</v>
      </c>
      <c r="D3202" t="s">
        <v>8373</v>
      </c>
      <c r="E3202" s="413" t="s">
        <v>14286</v>
      </c>
    </row>
    <row r="3203" spans="1:5" ht="12.75">
      <c r="A3203">
        <v>10608</v>
      </c>
      <c r="B3203" t="s">
        <v>14287</v>
      </c>
      <c r="C3203" t="s">
        <v>8369</v>
      </c>
      <c r="D3203" t="s">
        <v>8370</v>
      </c>
      <c r="E3203" s="413" t="s">
        <v>14288</v>
      </c>
    </row>
    <row r="3204" spans="1:5" ht="12.75">
      <c r="A3204">
        <v>4069</v>
      </c>
      <c r="B3204" t="s">
        <v>14289</v>
      </c>
      <c r="C3204" t="s">
        <v>8711</v>
      </c>
      <c r="D3204" t="s">
        <v>8373</v>
      </c>
      <c r="E3204" s="413" t="s">
        <v>14290</v>
      </c>
    </row>
    <row r="3205" spans="1:5" ht="12.75">
      <c r="A3205">
        <v>40819</v>
      </c>
      <c r="B3205" t="s">
        <v>14291</v>
      </c>
      <c r="C3205" t="s">
        <v>8714</v>
      </c>
      <c r="D3205" t="s">
        <v>8373</v>
      </c>
      <c r="E3205" s="413" t="s">
        <v>14292</v>
      </c>
    </row>
    <row r="3206" spans="1:5" ht="12.75">
      <c r="A3206">
        <v>34361</v>
      </c>
      <c r="B3206" t="s">
        <v>14293</v>
      </c>
      <c r="C3206" t="s">
        <v>8488</v>
      </c>
      <c r="D3206" t="s">
        <v>8373</v>
      </c>
      <c r="E3206" s="413" t="s">
        <v>9094</v>
      </c>
    </row>
    <row r="3207" spans="1:5" ht="12.75">
      <c r="A3207">
        <v>36512</v>
      </c>
      <c r="B3207" t="s">
        <v>14294</v>
      </c>
      <c r="C3207" t="s">
        <v>8369</v>
      </c>
      <c r="D3207" t="s">
        <v>8373</v>
      </c>
      <c r="E3207" s="413" t="s">
        <v>14295</v>
      </c>
    </row>
    <row r="3208" spans="1:5" ht="12.75">
      <c r="A3208">
        <v>44478</v>
      </c>
      <c r="B3208" t="s">
        <v>14296</v>
      </c>
      <c r="C3208" t="s">
        <v>8488</v>
      </c>
      <c r="D3208" t="s">
        <v>8373</v>
      </c>
      <c r="E3208" s="413" t="s">
        <v>14297</v>
      </c>
    </row>
    <row r="3209" spans="1:5" ht="12.75">
      <c r="A3209">
        <v>44477</v>
      </c>
      <c r="B3209" t="s">
        <v>14298</v>
      </c>
      <c r="C3209" t="s">
        <v>8488</v>
      </c>
      <c r="D3209" t="s">
        <v>8373</v>
      </c>
      <c r="E3209" s="413" t="s">
        <v>14297</v>
      </c>
    </row>
    <row r="3210" spans="1:5" ht="12.75">
      <c r="A3210">
        <v>11697</v>
      </c>
      <c r="B3210" t="s">
        <v>14299</v>
      </c>
      <c r="C3210" t="s">
        <v>8369</v>
      </c>
      <c r="D3210" t="s">
        <v>8373</v>
      </c>
      <c r="E3210" s="413" t="s">
        <v>14300</v>
      </c>
    </row>
    <row r="3211" spans="1:5" ht="12.75">
      <c r="A3211">
        <v>11698</v>
      </c>
      <c r="B3211" t="s">
        <v>14301</v>
      </c>
      <c r="C3211" t="s">
        <v>8369</v>
      </c>
      <c r="D3211" t="s">
        <v>8373</v>
      </c>
      <c r="E3211" s="413" t="s">
        <v>14302</v>
      </c>
    </row>
    <row r="3212" spans="1:5" ht="12.75">
      <c r="A3212">
        <v>10432</v>
      </c>
      <c r="B3212" t="s">
        <v>14303</v>
      </c>
      <c r="C3212" t="s">
        <v>8369</v>
      </c>
      <c r="D3212" t="s">
        <v>8373</v>
      </c>
      <c r="E3212" s="413" t="s">
        <v>14304</v>
      </c>
    </row>
    <row r="3213" spans="1:5" ht="12.75">
      <c r="A3213">
        <v>11699</v>
      </c>
      <c r="B3213" t="s">
        <v>14305</v>
      </c>
      <c r="C3213" t="s">
        <v>8369</v>
      </c>
      <c r="D3213" t="s">
        <v>8373</v>
      </c>
      <c r="E3213" s="413" t="s">
        <v>14306</v>
      </c>
    </row>
    <row r="3214" spans="1:5" ht="12.75">
      <c r="A3214">
        <v>44020</v>
      </c>
      <c r="B3214" t="s">
        <v>14307</v>
      </c>
      <c r="C3214" t="s">
        <v>8369</v>
      </c>
      <c r="D3214" t="s">
        <v>8373</v>
      </c>
      <c r="E3214" s="413" t="s">
        <v>14308</v>
      </c>
    </row>
    <row r="3215" spans="1:5" ht="12.75">
      <c r="A3215">
        <v>41420</v>
      </c>
      <c r="B3215" t="s">
        <v>14309</v>
      </c>
      <c r="C3215" t="s">
        <v>8369</v>
      </c>
      <c r="D3215" t="s">
        <v>8373</v>
      </c>
      <c r="E3215" s="413" t="s">
        <v>14310</v>
      </c>
    </row>
    <row r="3216" spans="1:5" ht="12.75">
      <c r="A3216">
        <v>41422</v>
      </c>
      <c r="B3216" t="s">
        <v>14311</v>
      </c>
      <c r="C3216" t="s">
        <v>8369</v>
      </c>
      <c r="D3216" t="s">
        <v>8373</v>
      </c>
      <c r="E3216" s="413" t="s">
        <v>14312</v>
      </c>
    </row>
    <row r="3217" spans="1:5" ht="12.75">
      <c r="A3217">
        <v>41425</v>
      </c>
      <c r="B3217" t="s">
        <v>14313</v>
      </c>
      <c r="C3217" t="s">
        <v>8369</v>
      </c>
      <c r="D3217" t="s">
        <v>8373</v>
      </c>
      <c r="E3217" s="413" t="s">
        <v>14314</v>
      </c>
    </row>
    <row r="3218" spans="1:5" ht="12.75">
      <c r="A3218">
        <v>41426</v>
      </c>
      <c r="B3218" t="s">
        <v>14315</v>
      </c>
      <c r="C3218" t="s">
        <v>8369</v>
      </c>
      <c r="D3218" t="s">
        <v>8373</v>
      </c>
      <c r="E3218" s="413" t="s">
        <v>9171</v>
      </c>
    </row>
    <row r="3219" spans="1:5" ht="12.75">
      <c r="A3219">
        <v>41419</v>
      </c>
      <c r="B3219" t="s">
        <v>14316</v>
      </c>
      <c r="C3219" t="s">
        <v>8369</v>
      </c>
      <c r="D3219" t="s">
        <v>8373</v>
      </c>
      <c r="E3219" s="413" t="s">
        <v>14317</v>
      </c>
    </row>
    <row r="3220" spans="1:5" ht="12.75">
      <c r="A3220">
        <v>41421</v>
      </c>
      <c r="B3220" t="s">
        <v>14318</v>
      </c>
      <c r="C3220" t="s">
        <v>8369</v>
      </c>
      <c r="D3220" t="s">
        <v>8373</v>
      </c>
      <c r="E3220" s="413" t="s">
        <v>14319</v>
      </c>
    </row>
    <row r="3221" spans="1:5" ht="12.75">
      <c r="A3221">
        <v>41414</v>
      </c>
      <c r="B3221" t="s">
        <v>14320</v>
      </c>
      <c r="C3221" t="s">
        <v>8369</v>
      </c>
      <c r="D3221" t="s">
        <v>8373</v>
      </c>
      <c r="E3221" s="413" t="s">
        <v>14321</v>
      </c>
    </row>
    <row r="3222" spans="1:5" ht="12.75">
      <c r="A3222">
        <v>41415</v>
      </c>
      <c r="B3222" t="s">
        <v>14322</v>
      </c>
      <c r="C3222" t="s">
        <v>8369</v>
      </c>
      <c r="D3222" t="s">
        <v>8373</v>
      </c>
      <c r="E3222" s="413" t="s">
        <v>14323</v>
      </c>
    </row>
    <row r="3223" spans="1:5" ht="12.75">
      <c r="A3223">
        <v>37514</v>
      </c>
      <c r="B3223" t="s">
        <v>14324</v>
      </c>
      <c r="C3223" t="s">
        <v>8369</v>
      </c>
      <c r="D3223" t="s">
        <v>8370</v>
      </c>
      <c r="E3223" s="413" t="s">
        <v>14325</v>
      </c>
    </row>
    <row r="3224" spans="1:5" ht="12.75">
      <c r="A3224">
        <v>37519</v>
      </c>
      <c r="B3224" t="s">
        <v>14326</v>
      </c>
      <c r="C3224" t="s">
        <v>8369</v>
      </c>
      <c r="D3224" t="s">
        <v>8373</v>
      </c>
      <c r="E3224" s="413" t="s">
        <v>14327</v>
      </c>
    </row>
    <row r="3225" spans="1:5" ht="12.75">
      <c r="A3225">
        <v>37520</v>
      </c>
      <c r="B3225" t="s">
        <v>14328</v>
      </c>
      <c r="C3225" t="s">
        <v>8369</v>
      </c>
      <c r="D3225" t="s">
        <v>8373</v>
      </c>
      <c r="E3225" s="413" t="s">
        <v>14329</v>
      </c>
    </row>
    <row r="3226" spans="1:5" ht="12.75">
      <c r="A3226">
        <v>37521</v>
      </c>
      <c r="B3226" t="s">
        <v>14330</v>
      </c>
      <c r="C3226" t="s">
        <v>8369</v>
      </c>
      <c r="D3226" t="s">
        <v>8373</v>
      </c>
      <c r="E3226" s="413" t="s">
        <v>14331</v>
      </c>
    </row>
    <row r="3227" spans="1:5" ht="12.75">
      <c r="A3227">
        <v>37522</v>
      </c>
      <c r="B3227" t="s">
        <v>14332</v>
      </c>
      <c r="C3227" t="s">
        <v>8369</v>
      </c>
      <c r="D3227" t="s">
        <v>8373</v>
      </c>
      <c r="E3227" s="413" t="s">
        <v>14333</v>
      </c>
    </row>
    <row r="3228" spans="1:5" ht="12.75">
      <c r="A3228">
        <v>21109</v>
      </c>
      <c r="B3228" t="s">
        <v>14334</v>
      </c>
      <c r="C3228" t="s">
        <v>8369</v>
      </c>
      <c r="D3228" t="s">
        <v>8373</v>
      </c>
      <c r="E3228" s="413" t="s">
        <v>14335</v>
      </c>
    </row>
    <row r="3229" spans="1:5" ht="12.75">
      <c r="A3229">
        <v>37546</v>
      </c>
      <c r="B3229" t="s">
        <v>14336</v>
      </c>
      <c r="C3229" t="s">
        <v>8369</v>
      </c>
      <c r="D3229" t="s">
        <v>8373</v>
      </c>
      <c r="E3229" s="413" t="s">
        <v>14337</v>
      </c>
    </row>
    <row r="3230" spans="1:5" ht="12.75">
      <c r="A3230">
        <v>37544</v>
      </c>
      <c r="B3230" t="s">
        <v>14338</v>
      </c>
      <c r="C3230" t="s">
        <v>8369</v>
      </c>
      <c r="D3230" t="s">
        <v>8373</v>
      </c>
      <c r="E3230" s="413" t="s">
        <v>14339</v>
      </c>
    </row>
    <row r="3231" spans="1:5" ht="12.75">
      <c r="A3231">
        <v>37545</v>
      </c>
      <c r="B3231" t="s">
        <v>14340</v>
      </c>
      <c r="C3231" t="s">
        <v>8369</v>
      </c>
      <c r="D3231" t="s">
        <v>8373</v>
      </c>
      <c r="E3231" s="413" t="s">
        <v>14341</v>
      </c>
    </row>
    <row r="3232" spans="1:5" ht="12.75">
      <c r="A3232">
        <v>36793</v>
      </c>
      <c r="B3232" t="s">
        <v>14342</v>
      </c>
      <c r="C3232" t="s">
        <v>8369</v>
      </c>
      <c r="D3232" t="s">
        <v>8373</v>
      </c>
      <c r="E3232" s="413" t="s">
        <v>14343</v>
      </c>
    </row>
    <row r="3233" spans="1:5" ht="12.75">
      <c r="A3233">
        <v>11769</v>
      </c>
      <c r="B3233" t="s">
        <v>14344</v>
      </c>
      <c r="C3233" t="s">
        <v>8369</v>
      </c>
      <c r="D3233" t="s">
        <v>8373</v>
      </c>
      <c r="E3233" s="413" t="s">
        <v>14345</v>
      </c>
    </row>
    <row r="3234" spans="1:5" ht="12.75">
      <c r="A3234">
        <v>11771</v>
      </c>
      <c r="B3234" t="s">
        <v>14346</v>
      </c>
      <c r="C3234" t="s">
        <v>8369</v>
      </c>
      <c r="D3234" t="s">
        <v>8373</v>
      </c>
      <c r="E3234" s="413" t="s">
        <v>14347</v>
      </c>
    </row>
    <row r="3235" spans="1:5" ht="12.75">
      <c r="A3235">
        <v>39919</v>
      </c>
      <c r="B3235" t="s">
        <v>14348</v>
      </c>
      <c r="C3235" t="s">
        <v>8369</v>
      </c>
      <c r="D3235" t="s">
        <v>8373</v>
      </c>
      <c r="E3235" s="413" t="s">
        <v>14349</v>
      </c>
    </row>
    <row r="3236" spans="1:5" ht="12.75">
      <c r="A3236">
        <v>38385</v>
      </c>
      <c r="B3236" t="s">
        <v>14350</v>
      </c>
      <c r="C3236" t="s">
        <v>8369</v>
      </c>
      <c r="D3236" t="s">
        <v>8373</v>
      </c>
      <c r="E3236" s="413" t="s">
        <v>12544</v>
      </c>
    </row>
    <row r="3237" spans="1:5" ht="12.75">
      <c r="A3237">
        <v>36800</v>
      </c>
      <c r="B3237" t="s">
        <v>14351</v>
      </c>
      <c r="C3237" t="s">
        <v>8369</v>
      </c>
      <c r="D3237" t="s">
        <v>8373</v>
      </c>
      <c r="E3237" s="413" t="s">
        <v>14352</v>
      </c>
    </row>
    <row r="3238" spans="1:5" ht="12.75">
      <c r="A3238">
        <v>37587</v>
      </c>
      <c r="B3238" t="s">
        <v>14353</v>
      </c>
      <c r="C3238" t="s">
        <v>8369</v>
      </c>
      <c r="D3238" t="s">
        <v>8373</v>
      </c>
      <c r="E3238" s="413" t="s">
        <v>14354</v>
      </c>
    </row>
    <row r="3239" spans="1:5" ht="12.75">
      <c r="A3239">
        <v>11561</v>
      </c>
      <c r="B3239" t="s">
        <v>14355</v>
      </c>
      <c r="C3239" t="s">
        <v>8369</v>
      </c>
      <c r="D3239" t="s">
        <v>8373</v>
      </c>
      <c r="E3239" s="413" t="s">
        <v>14356</v>
      </c>
    </row>
    <row r="3240" spans="1:5" ht="12.75">
      <c r="A3240">
        <v>43604</v>
      </c>
      <c r="B3240" t="s">
        <v>14357</v>
      </c>
      <c r="C3240" t="s">
        <v>8369</v>
      </c>
      <c r="D3240" t="s">
        <v>8373</v>
      </c>
      <c r="E3240" s="413" t="s">
        <v>14358</v>
      </c>
    </row>
    <row r="3241" spans="1:5" ht="12.75">
      <c r="A3241">
        <v>11560</v>
      </c>
      <c r="B3241" t="s">
        <v>14359</v>
      </c>
      <c r="C3241" t="s">
        <v>8369</v>
      </c>
      <c r="D3241" t="s">
        <v>8373</v>
      </c>
      <c r="E3241" s="413" t="s">
        <v>14360</v>
      </c>
    </row>
    <row r="3242" spans="1:5" ht="12.75">
      <c r="A3242">
        <v>11499</v>
      </c>
      <c r="B3242" t="s">
        <v>14361</v>
      </c>
      <c r="C3242" t="s">
        <v>8369</v>
      </c>
      <c r="D3242" t="s">
        <v>8373</v>
      </c>
      <c r="E3242" s="413" t="s">
        <v>14362</v>
      </c>
    </row>
    <row r="3243" spans="1:5" ht="12.75">
      <c r="A3243">
        <v>34761</v>
      </c>
      <c r="B3243" t="s">
        <v>14363</v>
      </c>
      <c r="C3243" t="s">
        <v>8711</v>
      </c>
      <c r="D3243" t="s">
        <v>8373</v>
      </c>
      <c r="E3243" s="413" t="s">
        <v>14177</v>
      </c>
    </row>
    <row r="3244" spans="1:5" ht="12.75">
      <c r="A3244">
        <v>40924</v>
      </c>
      <c r="B3244" t="s">
        <v>14364</v>
      </c>
      <c r="C3244" t="s">
        <v>8714</v>
      </c>
      <c r="D3244" t="s">
        <v>8373</v>
      </c>
      <c r="E3244" s="413" t="s">
        <v>14365</v>
      </c>
    </row>
    <row r="3245" spans="1:5" ht="12.75">
      <c r="A3245">
        <v>40983</v>
      </c>
      <c r="B3245" t="s">
        <v>14366</v>
      </c>
      <c r="C3245" t="s">
        <v>8714</v>
      </c>
      <c r="D3245" t="s">
        <v>8373</v>
      </c>
      <c r="E3245" s="413" t="s">
        <v>14367</v>
      </c>
    </row>
    <row r="3246" spans="1:5" ht="12.75">
      <c r="A3246">
        <v>44497</v>
      </c>
      <c r="B3246" t="s">
        <v>14368</v>
      </c>
      <c r="C3246" t="s">
        <v>8711</v>
      </c>
      <c r="D3246" t="s">
        <v>8373</v>
      </c>
      <c r="E3246" s="413" t="s">
        <v>14369</v>
      </c>
    </row>
    <row r="3247" spans="1:5" ht="12.75">
      <c r="A3247">
        <v>2437</v>
      </c>
      <c r="B3247" t="s">
        <v>14370</v>
      </c>
      <c r="C3247" t="s">
        <v>8711</v>
      </c>
      <c r="D3247" t="s">
        <v>8373</v>
      </c>
      <c r="E3247" s="413" t="s">
        <v>8694</v>
      </c>
    </row>
    <row r="3248" spans="1:5" ht="12.75">
      <c r="A3248">
        <v>40921</v>
      </c>
      <c r="B3248" t="s">
        <v>14371</v>
      </c>
      <c r="C3248" t="s">
        <v>8714</v>
      </c>
      <c r="D3248" t="s">
        <v>8373</v>
      </c>
      <c r="E3248" s="413" t="s">
        <v>14372</v>
      </c>
    </row>
    <row r="3249" spans="1:5" ht="12.75">
      <c r="A3249">
        <v>14252</v>
      </c>
      <c r="B3249" t="s">
        <v>14373</v>
      </c>
      <c r="C3249" t="s">
        <v>8369</v>
      </c>
      <c r="D3249" t="s">
        <v>8373</v>
      </c>
      <c r="E3249" s="413" t="s">
        <v>14374</v>
      </c>
    </row>
    <row r="3250" spans="1:5" ht="12.75">
      <c r="A3250">
        <v>730</v>
      </c>
      <c r="B3250" t="s">
        <v>14375</v>
      </c>
      <c r="C3250" t="s">
        <v>8369</v>
      </c>
      <c r="D3250" t="s">
        <v>8373</v>
      </c>
      <c r="E3250" s="413" t="s">
        <v>14376</v>
      </c>
    </row>
    <row r="3251" spans="1:5" ht="12.75">
      <c r="A3251">
        <v>723</v>
      </c>
      <c r="B3251" t="s">
        <v>14377</v>
      </c>
      <c r="C3251" t="s">
        <v>8369</v>
      </c>
      <c r="D3251" t="s">
        <v>8373</v>
      </c>
      <c r="E3251" s="413" t="s">
        <v>14378</v>
      </c>
    </row>
    <row r="3252" spans="1:5" ht="12.75">
      <c r="A3252">
        <v>36502</v>
      </c>
      <c r="B3252" t="s">
        <v>14379</v>
      </c>
      <c r="C3252" t="s">
        <v>8369</v>
      </c>
      <c r="D3252" t="s">
        <v>8373</v>
      </c>
      <c r="E3252" s="413" t="s">
        <v>14380</v>
      </c>
    </row>
    <row r="3253" spans="1:5" ht="12.75">
      <c r="A3253">
        <v>36503</v>
      </c>
      <c r="B3253" t="s">
        <v>14381</v>
      </c>
      <c r="C3253" t="s">
        <v>8369</v>
      </c>
      <c r="D3253" t="s">
        <v>8373</v>
      </c>
      <c r="E3253" s="413" t="s">
        <v>14382</v>
      </c>
    </row>
    <row r="3254" spans="1:5" ht="12.75">
      <c r="A3254">
        <v>4090</v>
      </c>
      <c r="B3254" t="s">
        <v>14383</v>
      </c>
      <c r="C3254" t="s">
        <v>8369</v>
      </c>
      <c r="D3254" t="s">
        <v>8370</v>
      </c>
      <c r="E3254" s="413" t="s">
        <v>14384</v>
      </c>
    </row>
    <row r="3255" spans="1:5" ht="12.75">
      <c r="A3255">
        <v>13227</v>
      </c>
      <c r="B3255" t="s">
        <v>14385</v>
      </c>
      <c r="C3255" t="s">
        <v>8369</v>
      </c>
      <c r="D3255" t="s">
        <v>8373</v>
      </c>
      <c r="E3255" s="413" t="s">
        <v>14386</v>
      </c>
    </row>
    <row r="3256" spans="1:5" ht="12.75">
      <c r="A3256">
        <v>10597</v>
      </c>
      <c r="B3256" t="s">
        <v>14387</v>
      </c>
      <c r="C3256" t="s">
        <v>8369</v>
      </c>
      <c r="D3256" t="s">
        <v>8373</v>
      </c>
      <c r="E3256" s="413" t="s">
        <v>14388</v>
      </c>
    </row>
    <row r="3257" spans="1:5" ht="12.75">
      <c r="A3257">
        <v>39628</v>
      </c>
      <c r="B3257" t="s">
        <v>14389</v>
      </c>
      <c r="C3257" t="s">
        <v>8369</v>
      </c>
      <c r="D3257" t="s">
        <v>8373</v>
      </c>
      <c r="E3257" s="413" t="s">
        <v>14390</v>
      </c>
    </row>
    <row r="3258" spans="1:5" ht="12.75">
      <c r="A3258">
        <v>39404</v>
      </c>
      <c r="B3258" t="s">
        <v>14391</v>
      </c>
      <c r="C3258" t="s">
        <v>8369</v>
      </c>
      <c r="D3258" t="s">
        <v>8373</v>
      </c>
      <c r="E3258" s="413" t="s">
        <v>14392</v>
      </c>
    </row>
    <row r="3259" spans="1:5" ht="12.75">
      <c r="A3259">
        <v>39402</v>
      </c>
      <c r="B3259" t="s">
        <v>14393</v>
      </c>
      <c r="C3259" t="s">
        <v>8369</v>
      </c>
      <c r="D3259" t="s">
        <v>8373</v>
      </c>
      <c r="E3259" s="413" t="s">
        <v>14394</v>
      </c>
    </row>
    <row r="3260" spans="1:5" ht="12.75">
      <c r="A3260">
        <v>39403</v>
      </c>
      <c r="B3260" t="s">
        <v>14395</v>
      </c>
      <c r="C3260" t="s">
        <v>8369</v>
      </c>
      <c r="D3260" t="s">
        <v>8373</v>
      </c>
      <c r="E3260" s="413" t="s">
        <v>14396</v>
      </c>
    </row>
    <row r="3261" spans="1:5" ht="12.75">
      <c r="A3261">
        <v>4093</v>
      </c>
      <c r="B3261" t="s">
        <v>14397</v>
      </c>
      <c r="C3261" t="s">
        <v>8711</v>
      </c>
      <c r="D3261" t="s">
        <v>8373</v>
      </c>
      <c r="E3261" s="413" t="s">
        <v>8451</v>
      </c>
    </row>
    <row r="3262" spans="1:5" ht="12.75">
      <c r="A3262">
        <v>10512</v>
      </c>
      <c r="B3262" t="s">
        <v>14398</v>
      </c>
      <c r="C3262" t="s">
        <v>8714</v>
      </c>
      <c r="D3262" t="s">
        <v>8373</v>
      </c>
      <c r="E3262" s="413" t="s">
        <v>14399</v>
      </c>
    </row>
    <row r="3263" spans="1:5" ht="12.75">
      <c r="A3263">
        <v>20020</v>
      </c>
      <c r="B3263" t="s">
        <v>14400</v>
      </c>
      <c r="C3263" t="s">
        <v>8711</v>
      </c>
      <c r="D3263" t="s">
        <v>8373</v>
      </c>
      <c r="E3263" s="413" t="s">
        <v>14401</v>
      </c>
    </row>
    <row r="3264" spans="1:5" ht="12.75">
      <c r="A3264">
        <v>41038</v>
      </c>
      <c r="B3264" t="s">
        <v>14402</v>
      </c>
      <c r="C3264" t="s">
        <v>8714</v>
      </c>
      <c r="D3264" t="s">
        <v>8373</v>
      </c>
      <c r="E3264" s="413" t="s">
        <v>14403</v>
      </c>
    </row>
    <row r="3265" spans="1:5" ht="12.75">
      <c r="A3265">
        <v>4094</v>
      </c>
      <c r="B3265" t="s">
        <v>14404</v>
      </c>
      <c r="C3265" t="s">
        <v>8711</v>
      </c>
      <c r="D3265" t="s">
        <v>8373</v>
      </c>
      <c r="E3265" s="413" t="s">
        <v>14405</v>
      </c>
    </row>
    <row r="3266" spans="1:5" ht="12.75">
      <c r="A3266">
        <v>40988</v>
      </c>
      <c r="B3266" t="s">
        <v>14406</v>
      </c>
      <c r="C3266" t="s">
        <v>8714</v>
      </c>
      <c r="D3266" t="s">
        <v>8373</v>
      </c>
      <c r="E3266" s="413" t="s">
        <v>14407</v>
      </c>
    </row>
    <row r="3267" spans="1:5" ht="12.75">
      <c r="A3267">
        <v>4095</v>
      </c>
      <c r="B3267" t="s">
        <v>14408</v>
      </c>
      <c r="C3267" t="s">
        <v>8711</v>
      </c>
      <c r="D3267" t="s">
        <v>8373</v>
      </c>
      <c r="E3267" s="413" t="s">
        <v>14409</v>
      </c>
    </row>
    <row r="3268" spans="1:5" ht="12.75">
      <c r="A3268">
        <v>40990</v>
      </c>
      <c r="B3268" t="s">
        <v>14410</v>
      </c>
      <c r="C3268" t="s">
        <v>8714</v>
      </c>
      <c r="D3268" t="s">
        <v>8373</v>
      </c>
      <c r="E3268" s="413" t="s">
        <v>14411</v>
      </c>
    </row>
    <row r="3269" spans="1:5" ht="12.75">
      <c r="A3269">
        <v>4097</v>
      </c>
      <c r="B3269" t="s">
        <v>14412</v>
      </c>
      <c r="C3269" t="s">
        <v>8711</v>
      </c>
      <c r="D3269" t="s">
        <v>8373</v>
      </c>
      <c r="E3269" s="413" t="s">
        <v>14413</v>
      </c>
    </row>
    <row r="3270" spans="1:5" ht="12.75">
      <c r="A3270">
        <v>40994</v>
      </c>
      <c r="B3270" t="s">
        <v>14414</v>
      </c>
      <c r="C3270" t="s">
        <v>8714</v>
      </c>
      <c r="D3270" t="s">
        <v>8373</v>
      </c>
      <c r="E3270" s="413" t="s">
        <v>14415</v>
      </c>
    </row>
    <row r="3271" spans="1:5" ht="12.75">
      <c r="A3271">
        <v>4096</v>
      </c>
      <c r="B3271" t="s">
        <v>14416</v>
      </c>
      <c r="C3271" t="s">
        <v>8711</v>
      </c>
      <c r="D3271" t="s">
        <v>8373</v>
      </c>
      <c r="E3271" s="413" t="s">
        <v>12740</v>
      </c>
    </row>
    <row r="3272" spans="1:5" ht="12.75">
      <c r="A3272">
        <v>40992</v>
      </c>
      <c r="B3272" t="s">
        <v>14417</v>
      </c>
      <c r="C3272" t="s">
        <v>8714</v>
      </c>
      <c r="D3272" t="s">
        <v>8373</v>
      </c>
      <c r="E3272" s="413" t="s">
        <v>14418</v>
      </c>
    </row>
    <row r="3273" spans="1:5" ht="12.75">
      <c r="A3273">
        <v>4114</v>
      </c>
      <c r="B3273" t="s">
        <v>14419</v>
      </c>
      <c r="C3273" t="s">
        <v>8369</v>
      </c>
      <c r="D3273" t="s">
        <v>8373</v>
      </c>
      <c r="E3273" s="413" t="s">
        <v>14420</v>
      </c>
    </row>
    <row r="3274" spans="1:5" ht="12.75">
      <c r="A3274">
        <v>36797</v>
      </c>
      <c r="B3274" t="s">
        <v>14421</v>
      </c>
      <c r="C3274" t="s">
        <v>8369</v>
      </c>
      <c r="D3274" t="s">
        <v>8373</v>
      </c>
      <c r="E3274" s="413" t="s">
        <v>14422</v>
      </c>
    </row>
    <row r="3275" spans="1:5" ht="12.75">
      <c r="A3275">
        <v>4107</v>
      </c>
      <c r="B3275" t="s">
        <v>14423</v>
      </c>
      <c r="C3275" t="s">
        <v>8369</v>
      </c>
      <c r="D3275" t="s">
        <v>8373</v>
      </c>
      <c r="E3275" s="413" t="s">
        <v>14424</v>
      </c>
    </row>
    <row r="3276" spans="1:5" ht="12.75">
      <c r="A3276">
        <v>4102</v>
      </c>
      <c r="B3276" t="s">
        <v>14425</v>
      </c>
      <c r="C3276" t="s">
        <v>8369</v>
      </c>
      <c r="D3276" t="s">
        <v>8370</v>
      </c>
      <c r="E3276" s="413" t="s">
        <v>14426</v>
      </c>
    </row>
    <row r="3277" spans="1:5" ht="12.75">
      <c r="A3277">
        <v>36799</v>
      </c>
      <c r="B3277" t="s">
        <v>14427</v>
      </c>
      <c r="C3277" t="s">
        <v>8369</v>
      </c>
      <c r="D3277" t="s">
        <v>8373</v>
      </c>
      <c r="E3277" s="413" t="s">
        <v>14428</v>
      </c>
    </row>
    <row r="3278" spans="1:5" ht="12.75">
      <c r="A3278">
        <v>2747</v>
      </c>
      <c r="B3278" t="s">
        <v>14429</v>
      </c>
      <c r="C3278" t="s">
        <v>8389</v>
      </c>
      <c r="D3278" t="s">
        <v>8373</v>
      </c>
      <c r="E3278" s="413" t="s">
        <v>14430</v>
      </c>
    </row>
    <row r="3279" spans="1:5" ht="12.75">
      <c r="A3279">
        <v>21138</v>
      </c>
      <c r="B3279" t="s">
        <v>14431</v>
      </c>
      <c r="C3279" t="s">
        <v>8389</v>
      </c>
      <c r="D3279" t="s">
        <v>8370</v>
      </c>
      <c r="E3279" s="413" t="s">
        <v>14432</v>
      </c>
    </row>
    <row r="3280" spans="1:5" ht="12.75">
      <c r="A3280">
        <v>10826</v>
      </c>
      <c r="B3280" t="s">
        <v>14433</v>
      </c>
      <c r="C3280" t="s">
        <v>8369</v>
      </c>
      <c r="D3280" t="s">
        <v>8373</v>
      </c>
      <c r="E3280" s="413" t="s">
        <v>14434</v>
      </c>
    </row>
    <row r="3281" spans="1:5" ht="12.75">
      <c r="A3281">
        <v>365</v>
      </c>
      <c r="B3281" t="s">
        <v>14435</v>
      </c>
      <c r="C3281" t="s">
        <v>8369</v>
      </c>
      <c r="D3281" t="s">
        <v>8373</v>
      </c>
      <c r="E3281" s="413" t="s">
        <v>14151</v>
      </c>
    </row>
    <row r="3282" spans="1:5" ht="12.75">
      <c r="A3282">
        <v>38639</v>
      </c>
      <c r="B3282" t="s">
        <v>14436</v>
      </c>
      <c r="C3282" t="s">
        <v>8369</v>
      </c>
      <c r="D3282" t="s">
        <v>8373</v>
      </c>
      <c r="E3282" s="413" t="s">
        <v>14437</v>
      </c>
    </row>
    <row r="3283" spans="1:5" ht="12.75">
      <c r="A3283">
        <v>38640</v>
      </c>
      <c r="B3283" t="s">
        <v>14438</v>
      </c>
      <c r="C3283" t="s">
        <v>8369</v>
      </c>
      <c r="D3283" t="s">
        <v>8373</v>
      </c>
      <c r="E3283" s="413" t="s">
        <v>8780</v>
      </c>
    </row>
    <row r="3284" spans="1:5" ht="12.75">
      <c r="A3284">
        <v>358</v>
      </c>
      <c r="B3284" t="s">
        <v>14439</v>
      </c>
      <c r="C3284" t="s">
        <v>8369</v>
      </c>
      <c r="D3284" t="s">
        <v>8373</v>
      </c>
      <c r="E3284" s="413" t="s">
        <v>14440</v>
      </c>
    </row>
    <row r="3285" spans="1:5" ht="12.75">
      <c r="A3285">
        <v>359</v>
      </c>
      <c r="B3285" t="s">
        <v>14441</v>
      </c>
      <c r="C3285" t="s">
        <v>8369</v>
      </c>
      <c r="D3285" t="s">
        <v>8373</v>
      </c>
      <c r="E3285" s="413" t="s">
        <v>14442</v>
      </c>
    </row>
    <row r="3286" spans="1:5" ht="12.75">
      <c r="A3286">
        <v>38641</v>
      </c>
      <c r="B3286" t="s">
        <v>14443</v>
      </c>
      <c r="C3286" t="s">
        <v>8369</v>
      </c>
      <c r="D3286" t="s">
        <v>8373</v>
      </c>
      <c r="E3286" s="413" t="s">
        <v>14444</v>
      </c>
    </row>
    <row r="3287" spans="1:5" ht="12.75">
      <c r="A3287">
        <v>360</v>
      </c>
      <c r="B3287" t="s">
        <v>14445</v>
      </c>
      <c r="C3287" t="s">
        <v>8369</v>
      </c>
      <c r="D3287" t="s">
        <v>8370</v>
      </c>
      <c r="E3287" s="413" t="s">
        <v>12286</v>
      </c>
    </row>
    <row r="3288" spans="1:5" ht="12.75">
      <c r="A3288">
        <v>42430</v>
      </c>
      <c r="B3288" t="s">
        <v>14446</v>
      </c>
      <c r="C3288" t="s">
        <v>8369</v>
      </c>
      <c r="D3288" t="s">
        <v>8373</v>
      </c>
      <c r="E3288" s="413" t="s">
        <v>14447</v>
      </c>
    </row>
    <row r="3289" spans="1:5" ht="12.75">
      <c r="A3289">
        <v>4214</v>
      </c>
      <c r="B3289" t="s">
        <v>14448</v>
      </c>
      <c r="C3289" t="s">
        <v>8369</v>
      </c>
      <c r="D3289" t="s">
        <v>8373</v>
      </c>
      <c r="E3289" s="413" t="s">
        <v>14449</v>
      </c>
    </row>
    <row r="3290" spans="1:5" ht="12.75">
      <c r="A3290">
        <v>4215</v>
      </c>
      <c r="B3290" t="s">
        <v>14450</v>
      </c>
      <c r="C3290" t="s">
        <v>8369</v>
      </c>
      <c r="D3290" t="s">
        <v>8373</v>
      </c>
      <c r="E3290" s="413" t="s">
        <v>14451</v>
      </c>
    </row>
    <row r="3291" spans="1:5" ht="12.75">
      <c r="A3291">
        <v>4210</v>
      </c>
      <c r="B3291" t="s">
        <v>14452</v>
      </c>
      <c r="C3291" t="s">
        <v>8369</v>
      </c>
      <c r="D3291" t="s">
        <v>8373</v>
      </c>
      <c r="E3291" s="413" t="s">
        <v>14061</v>
      </c>
    </row>
    <row r="3292" spans="1:5" ht="12.75">
      <c r="A3292">
        <v>4212</v>
      </c>
      <c r="B3292" t="s">
        <v>14453</v>
      </c>
      <c r="C3292" t="s">
        <v>8369</v>
      </c>
      <c r="D3292" t="s">
        <v>8373</v>
      </c>
      <c r="E3292" s="413" t="s">
        <v>9369</v>
      </c>
    </row>
    <row r="3293" spans="1:5" ht="12.75">
      <c r="A3293">
        <v>4213</v>
      </c>
      <c r="B3293" t="s">
        <v>14454</v>
      </c>
      <c r="C3293" t="s">
        <v>8369</v>
      </c>
      <c r="D3293" t="s">
        <v>8373</v>
      </c>
      <c r="E3293" s="413" t="s">
        <v>14455</v>
      </c>
    </row>
    <row r="3294" spans="1:5" ht="12.75">
      <c r="A3294">
        <v>4211</v>
      </c>
      <c r="B3294" t="s">
        <v>14456</v>
      </c>
      <c r="C3294" t="s">
        <v>8369</v>
      </c>
      <c r="D3294" t="s">
        <v>8373</v>
      </c>
      <c r="E3294" s="413" t="s">
        <v>10413</v>
      </c>
    </row>
    <row r="3295" spans="1:5" ht="12.75">
      <c r="A3295">
        <v>4209</v>
      </c>
      <c r="B3295" t="s">
        <v>14457</v>
      </c>
      <c r="C3295" t="s">
        <v>8369</v>
      </c>
      <c r="D3295" t="s">
        <v>8373</v>
      </c>
      <c r="E3295" s="413" t="s">
        <v>14286</v>
      </c>
    </row>
    <row r="3296" spans="1:5" ht="12.75">
      <c r="A3296">
        <v>4180</v>
      </c>
      <c r="B3296" t="s">
        <v>14458</v>
      </c>
      <c r="C3296" t="s">
        <v>8369</v>
      </c>
      <c r="D3296" t="s">
        <v>8373</v>
      </c>
      <c r="E3296" s="413" t="s">
        <v>14459</v>
      </c>
    </row>
    <row r="3297" spans="1:5" ht="12.75">
      <c r="A3297">
        <v>4177</v>
      </c>
      <c r="B3297" t="s">
        <v>14460</v>
      </c>
      <c r="C3297" t="s">
        <v>8369</v>
      </c>
      <c r="D3297" t="s">
        <v>8373</v>
      </c>
      <c r="E3297" s="413" t="s">
        <v>8443</v>
      </c>
    </row>
    <row r="3298" spans="1:5" ht="12.75">
      <c r="A3298">
        <v>4179</v>
      </c>
      <c r="B3298" t="s">
        <v>14461</v>
      </c>
      <c r="C3298" t="s">
        <v>8369</v>
      </c>
      <c r="D3298" t="s">
        <v>8373</v>
      </c>
      <c r="E3298" s="413" t="s">
        <v>14462</v>
      </c>
    </row>
    <row r="3299" spans="1:5" ht="12.75">
      <c r="A3299">
        <v>4208</v>
      </c>
      <c r="B3299" t="s">
        <v>14463</v>
      </c>
      <c r="C3299" t="s">
        <v>8369</v>
      </c>
      <c r="D3299" t="s">
        <v>8373</v>
      </c>
      <c r="E3299" s="413" t="s">
        <v>14464</v>
      </c>
    </row>
    <row r="3300" spans="1:5" ht="12.75">
      <c r="A3300">
        <v>4181</v>
      </c>
      <c r="B3300" t="s">
        <v>14465</v>
      </c>
      <c r="C3300" t="s">
        <v>8369</v>
      </c>
      <c r="D3300" t="s">
        <v>8373</v>
      </c>
      <c r="E3300" s="413" t="s">
        <v>14466</v>
      </c>
    </row>
    <row r="3301" spans="1:5" ht="12.75">
      <c r="A3301">
        <v>4178</v>
      </c>
      <c r="B3301" t="s">
        <v>14467</v>
      </c>
      <c r="C3301" t="s">
        <v>8369</v>
      </c>
      <c r="D3301" t="s">
        <v>8373</v>
      </c>
      <c r="E3301" s="413" t="s">
        <v>14468</v>
      </c>
    </row>
    <row r="3302" spans="1:5" ht="12.75">
      <c r="A3302">
        <v>4182</v>
      </c>
      <c r="B3302" t="s">
        <v>14469</v>
      </c>
      <c r="C3302" t="s">
        <v>8369</v>
      </c>
      <c r="D3302" t="s">
        <v>8373</v>
      </c>
      <c r="E3302" s="413" t="s">
        <v>14470</v>
      </c>
    </row>
    <row r="3303" spans="1:5" ht="12.75">
      <c r="A3303">
        <v>4183</v>
      </c>
      <c r="B3303" t="s">
        <v>14471</v>
      </c>
      <c r="C3303" t="s">
        <v>8369</v>
      </c>
      <c r="D3303" t="s">
        <v>8373</v>
      </c>
      <c r="E3303" s="413" t="s">
        <v>14472</v>
      </c>
    </row>
    <row r="3304" spans="1:5" ht="12.75">
      <c r="A3304">
        <v>4184</v>
      </c>
      <c r="B3304" t="s">
        <v>14473</v>
      </c>
      <c r="C3304" t="s">
        <v>8369</v>
      </c>
      <c r="D3304" t="s">
        <v>8373</v>
      </c>
      <c r="E3304" s="413" t="s">
        <v>14474</v>
      </c>
    </row>
    <row r="3305" spans="1:5" ht="12.75">
      <c r="A3305">
        <v>4185</v>
      </c>
      <c r="B3305" t="s">
        <v>14475</v>
      </c>
      <c r="C3305" t="s">
        <v>8369</v>
      </c>
      <c r="D3305" t="s">
        <v>8373</v>
      </c>
      <c r="E3305" s="413" t="s">
        <v>14476</v>
      </c>
    </row>
    <row r="3306" spans="1:5" ht="12.75">
      <c r="A3306">
        <v>4205</v>
      </c>
      <c r="B3306" t="s">
        <v>14477</v>
      </c>
      <c r="C3306" t="s">
        <v>8369</v>
      </c>
      <c r="D3306" t="s">
        <v>8373</v>
      </c>
      <c r="E3306" s="413" t="s">
        <v>14478</v>
      </c>
    </row>
    <row r="3307" spans="1:5" ht="12.75">
      <c r="A3307">
        <v>4192</v>
      </c>
      <c r="B3307" t="s">
        <v>14479</v>
      </c>
      <c r="C3307" t="s">
        <v>8369</v>
      </c>
      <c r="D3307" t="s">
        <v>8373</v>
      </c>
      <c r="E3307" s="413" t="s">
        <v>14478</v>
      </c>
    </row>
    <row r="3308" spans="1:5" ht="12.75">
      <c r="A3308">
        <v>4191</v>
      </c>
      <c r="B3308" t="s">
        <v>14480</v>
      </c>
      <c r="C3308" t="s">
        <v>8369</v>
      </c>
      <c r="D3308" t="s">
        <v>8373</v>
      </c>
      <c r="E3308" s="413" t="s">
        <v>14478</v>
      </c>
    </row>
    <row r="3309" spans="1:5" ht="12.75">
      <c r="A3309">
        <v>4207</v>
      </c>
      <c r="B3309" t="s">
        <v>14481</v>
      </c>
      <c r="C3309" t="s">
        <v>8369</v>
      </c>
      <c r="D3309" t="s">
        <v>8373</v>
      </c>
      <c r="E3309" s="413" t="s">
        <v>14482</v>
      </c>
    </row>
    <row r="3310" spans="1:5" ht="12.75">
      <c r="A3310">
        <v>4206</v>
      </c>
      <c r="B3310" t="s">
        <v>14483</v>
      </c>
      <c r="C3310" t="s">
        <v>8369</v>
      </c>
      <c r="D3310" t="s">
        <v>8373</v>
      </c>
      <c r="E3310" s="413" t="s">
        <v>14484</v>
      </c>
    </row>
    <row r="3311" spans="1:5" ht="12.75">
      <c r="A3311">
        <v>4190</v>
      </c>
      <c r="B3311" t="s">
        <v>14485</v>
      </c>
      <c r="C3311" t="s">
        <v>8369</v>
      </c>
      <c r="D3311" t="s">
        <v>8373</v>
      </c>
      <c r="E3311" s="413" t="s">
        <v>14484</v>
      </c>
    </row>
    <row r="3312" spans="1:5" ht="12.75">
      <c r="A3312">
        <v>4186</v>
      </c>
      <c r="B3312" t="s">
        <v>14486</v>
      </c>
      <c r="C3312" t="s">
        <v>8369</v>
      </c>
      <c r="D3312" t="s">
        <v>8373</v>
      </c>
      <c r="E3312" s="413" t="s">
        <v>12944</v>
      </c>
    </row>
    <row r="3313" spans="1:5" ht="12.75">
      <c r="A3313">
        <v>4188</v>
      </c>
      <c r="B3313" t="s">
        <v>14487</v>
      </c>
      <c r="C3313" t="s">
        <v>8369</v>
      </c>
      <c r="D3313" t="s">
        <v>8373</v>
      </c>
      <c r="E3313" s="413" t="s">
        <v>14488</v>
      </c>
    </row>
    <row r="3314" spans="1:5" ht="12.75">
      <c r="A3314">
        <v>4189</v>
      </c>
      <c r="B3314" t="s">
        <v>14489</v>
      </c>
      <c r="C3314" t="s">
        <v>8369</v>
      </c>
      <c r="D3314" t="s">
        <v>8373</v>
      </c>
      <c r="E3314" s="413" t="s">
        <v>14488</v>
      </c>
    </row>
    <row r="3315" spans="1:5" ht="12.75">
      <c r="A3315">
        <v>4197</v>
      </c>
      <c r="B3315" t="s">
        <v>14490</v>
      </c>
      <c r="C3315" t="s">
        <v>8369</v>
      </c>
      <c r="D3315" t="s">
        <v>8373</v>
      </c>
      <c r="E3315" s="413" t="s">
        <v>14491</v>
      </c>
    </row>
    <row r="3316" spans="1:5" ht="12.75">
      <c r="A3316">
        <v>4194</v>
      </c>
      <c r="B3316" t="s">
        <v>14492</v>
      </c>
      <c r="C3316" t="s">
        <v>8369</v>
      </c>
      <c r="D3316" t="s">
        <v>8373</v>
      </c>
      <c r="E3316" s="413" t="s">
        <v>14493</v>
      </c>
    </row>
    <row r="3317" spans="1:5" ht="12.75">
      <c r="A3317">
        <v>4193</v>
      </c>
      <c r="B3317" t="s">
        <v>14494</v>
      </c>
      <c r="C3317" t="s">
        <v>8369</v>
      </c>
      <c r="D3317" t="s">
        <v>8373</v>
      </c>
      <c r="E3317" s="413" t="s">
        <v>14493</v>
      </c>
    </row>
    <row r="3318" spans="1:5" ht="12.75">
      <c r="A3318">
        <v>4204</v>
      </c>
      <c r="B3318" t="s">
        <v>14495</v>
      </c>
      <c r="C3318" t="s">
        <v>8369</v>
      </c>
      <c r="D3318" t="s">
        <v>8373</v>
      </c>
      <c r="E3318" s="413" t="s">
        <v>14493</v>
      </c>
    </row>
    <row r="3319" spans="1:5" ht="12.75">
      <c r="A3319">
        <v>4187</v>
      </c>
      <c r="B3319" t="s">
        <v>14496</v>
      </c>
      <c r="C3319" t="s">
        <v>8369</v>
      </c>
      <c r="D3319" t="s">
        <v>8373</v>
      </c>
      <c r="E3319" s="413" t="s">
        <v>14497</v>
      </c>
    </row>
    <row r="3320" spans="1:5" ht="12.75">
      <c r="A3320">
        <v>4202</v>
      </c>
      <c r="B3320" t="s">
        <v>14498</v>
      </c>
      <c r="C3320" t="s">
        <v>8369</v>
      </c>
      <c r="D3320" t="s">
        <v>8373</v>
      </c>
      <c r="E3320" s="413" t="s">
        <v>14499</v>
      </c>
    </row>
    <row r="3321" spans="1:5" ht="12.75">
      <c r="A3321">
        <v>4203</v>
      </c>
      <c r="B3321" t="s">
        <v>14500</v>
      </c>
      <c r="C3321" t="s">
        <v>8369</v>
      </c>
      <c r="D3321" t="s">
        <v>8373</v>
      </c>
      <c r="E3321" s="413" t="s">
        <v>14501</v>
      </c>
    </row>
    <row r="3322" spans="1:5" ht="12.75">
      <c r="A3322">
        <v>40368</v>
      </c>
      <c r="B3322" t="s">
        <v>14502</v>
      </c>
      <c r="C3322" t="s">
        <v>8369</v>
      </c>
      <c r="D3322" t="s">
        <v>8373</v>
      </c>
      <c r="E3322" s="413" t="s">
        <v>14503</v>
      </c>
    </row>
    <row r="3323" spans="1:5" ht="12.75">
      <c r="A3323">
        <v>40365</v>
      </c>
      <c r="B3323" t="s">
        <v>14504</v>
      </c>
      <c r="C3323" t="s">
        <v>8369</v>
      </c>
      <c r="D3323" t="s">
        <v>8373</v>
      </c>
      <c r="E3323" s="413" t="s">
        <v>14505</v>
      </c>
    </row>
    <row r="3324" spans="1:5" ht="12.75">
      <c r="A3324">
        <v>40356</v>
      </c>
      <c r="B3324" t="s">
        <v>14506</v>
      </c>
      <c r="C3324" t="s">
        <v>8369</v>
      </c>
      <c r="D3324" t="s">
        <v>8373</v>
      </c>
      <c r="E3324" s="413" t="s">
        <v>14507</v>
      </c>
    </row>
    <row r="3325" spans="1:5" ht="12.75">
      <c r="A3325">
        <v>40362</v>
      </c>
      <c r="B3325" t="s">
        <v>14508</v>
      </c>
      <c r="C3325" t="s">
        <v>8369</v>
      </c>
      <c r="D3325" t="s">
        <v>8373</v>
      </c>
      <c r="E3325" s="413" t="s">
        <v>14509</v>
      </c>
    </row>
    <row r="3326" spans="1:5" ht="12.75">
      <c r="A3326">
        <v>40374</v>
      </c>
      <c r="B3326" t="s">
        <v>14510</v>
      </c>
      <c r="C3326" t="s">
        <v>8369</v>
      </c>
      <c r="D3326" t="s">
        <v>8373</v>
      </c>
      <c r="E3326" s="413" t="s">
        <v>14511</v>
      </c>
    </row>
    <row r="3327" spans="1:5" ht="12.75">
      <c r="A3327">
        <v>40371</v>
      </c>
      <c r="B3327" t="s">
        <v>14512</v>
      </c>
      <c r="C3327" t="s">
        <v>8369</v>
      </c>
      <c r="D3327" t="s">
        <v>8373</v>
      </c>
      <c r="E3327" s="413" t="s">
        <v>14513</v>
      </c>
    </row>
    <row r="3328" spans="1:5" ht="12.75">
      <c r="A3328">
        <v>40359</v>
      </c>
      <c r="B3328" t="s">
        <v>14514</v>
      </c>
      <c r="C3328" t="s">
        <v>8369</v>
      </c>
      <c r="D3328" t="s">
        <v>8373</v>
      </c>
      <c r="E3328" s="413" t="s">
        <v>14515</v>
      </c>
    </row>
    <row r="3329" spans="1:5" ht="12.75">
      <c r="A3329">
        <v>7595</v>
      </c>
      <c r="B3329" t="s">
        <v>14516</v>
      </c>
      <c r="C3329" t="s">
        <v>8711</v>
      </c>
      <c r="D3329" t="s">
        <v>8373</v>
      </c>
      <c r="E3329" s="413" t="s">
        <v>13218</v>
      </c>
    </row>
    <row r="3330" spans="1:5" ht="12.75">
      <c r="A3330">
        <v>41094</v>
      </c>
      <c r="B3330" t="s">
        <v>14517</v>
      </c>
      <c r="C3330" t="s">
        <v>8714</v>
      </c>
      <c r="D3330" t="s">
        <v>8373</v>
      </c>
      <c r="E3330" s="413" t="s">
        <v>14518</v>
      </c>
    </row>
    <row r="3331" spans="1:5" ht="12.75">
      <c r="A3331">
        <v>39609</v>
      </c>
      <c r="B3331" t="s">
        <v>14519</v>
      </c>
      <c r="C3331" t="s">
        <v>8369</v>
      </c>
      <c r="D3331" t="s">
        <v>8373</v>
      </c>
      <c r="E3331" s="413" t="s">
        <v>14520</v>
      </c>
    </row>
    <row r="3332" spans="1:5" ht="12.75">
      <c r="A3332">
        <v>39610</v>
      </c>
      <c r="B3332" t="s">
        <v>14521</v>
      </c>
      <c r="C3332" t="s">
        <v>8369</v>
      </c>
      <c r="D3332" t="s">
        <v>8373</v>
      </c>
      <c r="E3332" s="413" t="s">
        <v>14522</v>
      </c>
    </row>
    <row r="3333" spans="1:5" ht="12.75">
      <c r="A3333">
        <v>39611</v>
      </c>
      <c r="B3333" t="s">
        <v>14523</v>
      </c>
      <c r="C3333" t="s">
        <v>8369</v>
      </c>
      <c r="D3333" t="s">
        <v>8373</v>
      </c>
      <c r="E3333" s="413" t="s">
        <v>14524</v>
      </c>
    </row>
    <row r="3334" spans="1:5" ht="12.75">
      <c r="A3334">
        <v>39612</v>
      </c>
      <c r="B3334" t="s">
        <v>14525</v>
      </c>
      <c r="C3334" t="s">
        <v>8369</v>
      </c>
      <c r="D3334" t="s">
        <v>8373</v>
      </c>
      <c r="E3334" s="413" t="s">
        <v>14526</v>
      </c>
    </row>
    <row r="3335" spans="1:5" ht="12.75">
      <c r="A3335">
        <v>39608</v>
      </c>
      <c r="B3335" t="s">
        <v>14527</v>
      </c>
      <c r="C3335" t="s">
        <v>8369</v>
      </c>
      <c r="D3335" t="s">
        <v>8373</v>
      </c>
      <c r="E3335" s="413" t="s">
        <v>14528</v>
      </c>
    </row>
    <row r="3336" spans="1:5" ht="12.75">
      <c r="A3336">
        <v>38175</v>
      </c>
      <c r="B3336" t="s">
        <v>14529</v>
      </c>
      <c r="C3336" t="s">
        <v>8369</v>
      </c>
      <c r="D3336" t="s">
        <v>8373</v>
      </c>
      <c r="E3336" s="413" t="s">
        <v>14530</v>
      </c>
    </row>
    <row r="3337" spans="1:5" ht="12.75">
      <c r="A3337">
        <v>38176</v>
      </c>
      <c r="B3337" t="s">
        <v>14531</v>
      </c>
      <c r="C3337" t="s">
        <v>8369</v>
      </c>
      <c r="D3337" t="s">
        <v>8373</v>
      </c>
      <c r="E3337" s="413" t="s">
        <v>14532</v>
      </c>
    </row>
    <row r="3338" spans="1:5" ht="12.75">
      <c r="A3338">
        <v>36152</v>
      </c>
      <c r="B3338" t="s">
        <v>14533</v>
      </c>
      <c r="C3338" t="s">
        <v>8369</v>
      </c>
      <c r="D3338" t="s">
        <v>8373</v>
      </c>
      <c r="E3338" s="413" t="s">
        <v>13070</v>
      </c>
    </row>
    <row r="3339" spans="1:5" ht="12.75">
      <c r="A3339">
        <v>11138</v>
      </c>
      <c r="B3339" t="s">
        <v>14534</v>
      </c>
      <c r="C3339" t="s">
        <v>8491</v>
      </c>
      <c r="D3339" t="s">
        <v>8373</v>
      </c>
      <c r="E3339" s="413" t="s">
        <v>14535</v>
      </c>
    </row>
    <row r="3340" spans="1:5" ht="12.75">
      <c r="A3340">
        <v>4221</v>
      </c>
      <c r="B3340" t="s">
        <v>14536</v>
      </c>
      <c r="C3340" t="s">
        <v>8491</v>
      </c>
      <c r="D3340" t="s">
        <v>8370</v>
      </c>
      <c r="E3340" s="413" t="s">
        <v>14102</v>
      </c>
    </row>
    <row r="3341" spans="1:5" ht="12.75">
      <c r="A3341">
        <v>4227</v>
      </c>
      <c r="B3341" t="s">
        <v>14537</v>
      </c>
      <c r="C3341" t="s">
        <v>8491</v>
      </c>
      <c r="D3341" t="s">
        <v>8370</v>
      </c>
      <c r="E3341" s="413" t="s">
        <v>14538</v>
      </c>
    </row>
    <row r="3342" spans="1:5" ht="12.75">
      <c r="A3342">
        <v>38170</v>
      </c>
      <c r="B3342" t="s">
        <v>14539</v>
      </c>
      <c r="C3342" t="s">
        <v>8369</v>
      </c>
      <c r="D3342" t="s">
        <v>8373</v>
      </c>
      <c r="E3342" s="413" t="s">
        <v>14540</v>
      </c>
    </row>
    <row r="3343" spans="1:5" ht="12.75">
      <c r="A3343">
        <v>4252</v>
      </c>
      <c r="B3343" t="s">
        <v>14541</v>
      </c>
      <c r="C3343" t="s">
        <v>8711</v>
      </c>
      <c r="D3343" t="s">
        <v>8373</v>
      </c>
      <c r="E3343" s="413" t="s">
        <v>12447</v>
      </c>
    </row>
    <row r="3344" spans="1:5" ht="12.75">
      <c r="A3344">
        <v>40980</v>
      </c>
      <c r="B3344" t="s">
        <v>14542</v>
      </c>
      <c r="C3344" t="s">
        <v>8714</v>
      </c>
      <c r="D3344" t="s">
        <v>8373</v>
      </c>
      <c r="E3344" s="413" t="s">
        <v>14543</v>
      </c>
    </row>
    <row r="3345" spans="1:5" ht="12.75">
      <c r="A3345">
        <v>4243</v>
      </c>
      <c r="B3345" t="s">
        <v>14544</v>
      </c>
      <c r="C3345" t="s">
        <v>8711</v>
      </c>
      <c r="D3345" t="s">
        <v>8373</v>
      </c>
      <c r="E3345" s="413" t="s">
        <v>10021</v>
      </c>
    </row>
    <row r="3346" spans="1:5" ht="12.75">
      <c r="A3346">
        <v>41031</v>
      </c>
      <c r="B3346" t="s">
        <v>14545</v>
      </c>
      <c r="C3346" t="s">
        <v>8714</v>
      </c>
      <c r="D3346" t="s">
        <v>8373</v>
      </c>
      <c r="E3346" s="413" t="s">
        <v>14546</v>
      </c>
    </row>
    <row r="3347" spans="1:5" ht="12.75">
      <c r="A3347">
        <v>37666</v>
      </c>
      <c r="B3347" t="s">
        <v>14547</v>
      </c>
      <c r="C3347" t="s">
        <v>8711</v>
      </c>
      <c r="D3347" t="s">
        <v>8373</v>
      </c>
      <c r="E3347" s="413" t="s">
        <v>14548</v>
      </c>
    </row>
    <row r="3348" spans="1:5" ht="12.75">
      <c r="A3348">
        <v>40986</v>
      </c>
      <c r="B3348" t="s">
        <v>14549</v>
      </c>
      <c r="C3348" t="s">
        <v>8714</v>
      </c>
      <c r="D3348" t="s">
        <v>8373</v>
      </c>
      <c r="E3348" s="413" t="s">
        <v>14550</v>
      </c>
    </row>
    <row r="3349" spans="1:5" ht="12.75">
      <c r="A3349">
        <v>4250</v>
      </c>
      <c r="B3349" t="s">
        <v>14551</v>
      </c>
      <c r="C3349" t="s">
        <v>8711</v>
      </c>
      <c r="D3349" t="s">
        <v>8373</v>
      </c>
      <c r="E3349" s="413" t="s">
        <v>10592</v>
      </c>
    </row>
    <row r="3350" spans="1:5" ht="12.75">
      <c r="A3350">
        <v>40978</v>
      </c>
      <c r="B3350" t="s">
        <v>14552</v>
      </c>
      <c r="C3350" t="s">
        <v>8714</v>
      </c>
      <c r="D3350" t="s">
        <v>8373</v>
      </c>
      <c r="E3350" s="413" t="s">
        <v>14553</v>
      </c>
    </row>
    <row r="3351" spans="1:5" ht="12.75">
      <c r="A3351">
        <v>41043</v>
      </c>
      <c r="B3351" t="s">
        <v>14554</v>
      </c>
      <c r="C3351" t="s">
        <v>8714</v>
      </c>
      <c r="D3351" t="s">
        <v>8373</v>
      </c>
      <c r="E3351" s="413" t="s">
        <v>14555</v>
      </c>
    </row>
    <row r="3352" spans="1:5" ht="12.75">
      <c r="A3352">
        <v>44501</v>
      </c>
      <c r="B3352" t="s">
        <v>14556</v>
      </c>
      <c r="C3352" t="s">
        <v>8711</v>
      </c>
      <c r="D3352" t="s">
        <v>8373</v>
      </c>
      <c r="E3352" s="413" t="s">
        <v>10801</v>
      </c>
    </row>
    <row r="3353" spans="1:5" ht="12.75">
      <c r="A3353">
        <v>4234</v>
      </c>
      <c r="B3353" t="s">
        <v>14557</v>
      </c>
      <c r="C3353" t="s">
        <v>8711</v>
      </c>
      <c r="D3353" t="s">
        <v>8370</v>
      </c>
      <c r="E3353" s="413" t="s">
        <v>14558</v>
      </c>
    </row>
    <row r="3354" spans="1:5" ht="12.75">
      <c r="A3354">
        <v>40987</v>
      </c>
      <c r="B3354" t="s">
        <v>14559</v>
      </c>
      <c r="C3354" t="s">
        <v>8714</v>
      </c>
      <c r="D3354" t="s">
        <v>8373</v>
      </c>
      <c r="E3354" s="413" t="s">
        <v>14560</v>
      </c>
    </row>
    <row r="3355" spans="1:5" ht="12.75">
      <c r="A3355">
        <v>4253</v>
      </c>
      <c r="B3355" t="s">
        <v>14561</v>
      </c>
      <c r="C3355" t="s">
        <v>8711</v>
      </c>
      <c r="D3355" t="s">
        <v>8373</v>
      </c>
      <c r="E3355" s="413" t="s">
        <v>9337</v>
      </c>
    </row>
    <row r="3356" spans="1:5" ht="12.75">
      <c r="A3356">
        <v>40981</v>
      </c>
      <c r="B3356" t="s">
        <v>14562</v>
      </c>
      <c r="C3356" t="s">
        <v>8714</v>
      </c>
      <c r="D3356" t="s">
        <v>8373</v>
      </c>
      <c r="E3356" s="413" t="s">
        <v>9339</v>
      </c>
    </row>
    <row r="3357" spans="1:5" ht="12.75">
      <c r="A3357">
        <v>4254</v>
      </c>
      <c r="B3357" t="s">
        <v>14563</v>
      </c>
      <c r="C3357" t="s">
        <v>8711</v>
      </c>
      <c r="D3357" t="s">
        <v>8373</v>
      </c>
      <c r="E3357" s="413" t="s">
        <v>14564</v>
      </c>
    </row>
    <row r="3358" spans="1:5" ht="12.75">
      <c r="A3358">
        <v>41036</v>
      </c>
      <c r="B3358" t="s">
        <v>14565</v>
      </c>
      <c r="C3358" t="s">
        <v>8714</v>
      </c>
      <c r="D3358" t="s">
        <v>8373</v>
      </c>
      <c r="E3358" s="413" t="s">
        <v>14566</v>
      </c>
    </row>
    <row r="3359" spans="1:5" ht="12.75">
      <c r="A3359">
        <v>4251</v>
      </c>
      <c r="B3359" t="s">
        <v>14567</v>
      </c>
      <c r="C3359" t="s">
        <v>8711</v>
      </c>
      <c r="D3359" t="s">
        <v>8373</v>
      </c>
      <c r="E3359" s="413" t="s">
        <v>14568</v>
      </c>
    </row>
    <row r="3360" spans="1:5" ht="12.75">
      <c r="A3360">
        <v>40979</v>
      </c>
      <c r="B3360" t="s">
        <v>14569</v>
      </c>
      <c r="C3360" t="s">
        <v>8714</v>
      </c>
      <c r="D3360" t="s">
        <v>8373</v>
      </c>
      <c r="E3360" s="413" t="s">
        <v>14570</v>
      </c>
    </row>
    <row r="3361" spans="1:5" ht="12.75">
      <c r="A3361">
        <v>4230</v>
      </c>
      <c r="B3361" t="s">
        <v>14571</v>
      </c>
      <c r="C3361" t="s">
        <v>8711</v>
      </c>
      <c r="D3361" t="s">
        <v>8373</v>
      </c>
      <c r="E3361" s="413" t="s">
        <v>14572</v>
      </c>
    </row>
    <row r="3362" spans="1:5" ht="12.75">
      <c r="A3362">
        <v>40998</v>
      </c>
      <c r="B3362" t="s">
        <v>14573</v>
      </c>
      <c r="C3362" t="s">
        <v>8714</v>
      </c>
      <c r="D3362" t="s">
        <v>8373</v>
      </c>
      <c r="E3362" s="413" t="s">
        <v>14574</v>
      </c>
    </row>
    <row r="3363" spans="1:5" ht="12.75">
      <c r="A3363">
        <v>4257</v>
      </c>
      <c r="B3363" t="s">
        <v>14575</v>
      </c>
      <c r="C3363" t="s">
        <v>8711</v>
      </c>
      <c r="D3363" t="s">
        <v>8373</v>
      </c>
      <c r="E3363" s="413" t="s">
        <v>14576</v>
      </c>
    </row>
    <row r="3364" spans="1:5" ht="12.75">
      <c r="A3364">
        <v>40982</v>
      </c>
      <c r="B3364" t="s">
        <v>14577</v>
      </c>
      <c r="C3364" t="s">
        <v>8714</v>
      </c>
      <c r="D3364" t="s">
        <v>8373</v>
      </c>
      <c r="E3364" s="413" t="s">
        <v>14578</v>
      </c>
    </row>
    <row r="3365" spans="1:5" ht="12.75">
      <c r="A3365">
        <v>4240</v>
      </c>
      <c r="B3365" t="s">
        <v>14579</v>
      </c>
      <c r="C3365" t="s">
        <v>8711</v>
      </c>
      <c r="D3365" t="s">
        <v>8373</v>
      </c>
      <c r="E3365" s="413" t="s">
        <v>14580</v>
      </c>
    </row>
    <row r="3366" spans="1:5" ht="12.75">
      <c r="A3366">
        <v>41026</v>
      </c>
      <c r="B3366" t="s">
        <v>14581</v>
      </c>
      <c r="C3366" t="s">
        <v>8714</v>
      </c>
      <c r="D3366" t="s">
        <v>8373</v>
      </c>
      <c r="E3366" s="413" t="s">
        <v>14582</v>
      </c>
    </row>
    <row r="3367" spans="1:5" ht="12.75">
      <c r="A3367">
        <v>4239</v>
      </c>
      <c r="B3367" t="s">
        <v>14583</v>
      </c>
      <c r="C3367" t="s">
        <v>8711</v>
      </c>
      <c r="D3367" t="s">
        <v>8373</v>
      </c>
      <c r="E3367" s="413" t="s">
        <v>14584</v>
      </c>
    </row>
    <row r="3368" spans="1:5" ht="12.75">
      <c r="A3368">
        <v>41024</v>
      </c>
      <c r="B3368" t="s">
        <v>14585</v>
      </c>
      <c r="C3368" t="s">
        <v>8714</v>
      </c>
      <c r="D3368" t="s">
        <v>8373</v>
      </c>
      <c r="E3368" s="413" t="s">
        <v>14586</v>
      </c>
    </row>
    <row r="3369" spans="1:5" ht="12.75">
      <c r="A3369">
        <v>4248</v>
      </c>
      <c r="B3369" t="s">
        <v>14587</v>
      </c>
      <c r="C3369" t="s">
        <v>8711</v>
      </c>
      <c r="D3369" t="s">
        <v>8373</v>
      </c>
      <c r="E3369" s="413" t="s">
        <v>14588</v>
      </c>
    </row>
    <row r="3370" spans="1:5" ht="12.75">
      <c r="A3370">
        <v>41033</v>
      </c>
      <c r="B3370" t="s">
        <v>14589</v>
      </c>
      <c r="C3370" t="s">
        <v>8714</v>
      </c>
      <c r="D3370" t="s">
        <v>8373</v>
      </c>
      <c r="E3370" s="413" t="s">
        <v>14590</v>
      </c>
    </row>
    <row r="3371" spans="1:5" ht="12.75">
      <c r="A3371">
        <v>41040</v>
      </c>
      <c r="B3371" t="s">
        <v>14591</v>
      </c>
      <c r="C3371" t="s">
        <v>8714</v>
      </c>
      <c r="D3371" t="s">
        <v>8373</v>
      </c>
      <c r="E3371" s="413" t="s">
        <v>14592</v>
      </c>
    </row>
    <row r="3372" spans="1:5" ht="12.75">
      <c r="A3372">
        <v>44500</v>
      </c>
      <c r="B3372" t="s">
        <v>14593</v>
      </c>
      <c r="C3372" t="s">
        <v>8711</v>
      </c>
      <c r="D3372" t="s">
        <v>8373</v>
      </c>
      <c r="E3372" s="413" t="s">
        <v>10876</v>
      </c>
    </row>
    <row r="3373" spans="1:5" ht="12.75">
      <c r="A3373">
        <v>4238</v>
      </c>
      <c r="B3373" t="s">
        <v>14594</v>
      </c>
      <c r="C3373" t="s">
        <v>8711</v>
      </c>
      <c r="D3373" t="s">
        <v>8373</v>
      </c>
      <c r="E3373" s="413" t="s">
        <v>14595</v>
      </c>
    </row>
    <row r="3374" spans="1:5" ht="12.75">
      <c r="A3374">
        <v>41012</v>
      </c>
      <c r="B3374" t="s">
        <v>14596</v>
      </c>
      <c r="C3374" t="s">
        <v>8714</v>
      </c>
      <c r="D3374" t="s">
        <v>8373</v>
      </c>
      <c r="E3374" s="413" t="s">
        <v>14597</v>
      </c>
    </row>
    <row r="3375" spans="1:5" ht="12.75">
      <c r="A3375">
        <v>4237</v>
      </c>
      <c r="B3375" t="s">
        <v>14598</v>
      </c>
      <c r="C3375" t="s">
        <v>8711</v>
      </c>
      <c r="D3375" t="s">
        <v>8373</v>
      </c>
      <c r="E3375" s="413" t="s">
        <v>14568</v>
      </c>
    </row>
    <row r="3376" spans="1:5" ht="12.75">
      <c r="A3376">
        <v>41002</v>
      </c>
      <c r="B3376" t="s">
        <v>14599</v>
      </c>
      <c r="C3376" t="s">
        <v>8714</v>
      </c>
      <c r="D3376" t="s">
        <v>8373</v>
      </c>
      <c r="E3376" s="413" t="s">
        <v>14600</v>
      </c>
    </row>
    <row r="3377" spans="1:5" ht="12.75">
      <c r="A3377">
        <v>4233</v>
      </c>
      <c r="B3377" t="s">
        <v>14601</v>
      </c>
      <c r="C3377" t="s">
        <v>8711</v>
      </c>
      <c r="D3377" t="s">
        <v>8373</v>
      </c>
      <c r="E3377" s="413" t="s">
        <v>14588</v>
      </c>
    </row>
    <row r="3378" spans="1:5" ht="12.75">
      <c r="A3378">
        <v>41001</v>
      </c>
      <c r="B3378" t="s">
        <v>14602</v>
      </c>
      <c r="C3378" t="s">
        <v>8714</v>
      </c>
      <c r="D3378" t="s">
        <v>8373</v>
      </c>
      <c r="E3378" s="413" t="s">
        <v>14603</v>
      </c>
    </row>
    <row r="3379" spans="1:5" ht="12.75">
      <c r="A3379">
        <v>2</v>
      </c>
      <c r="B3379" t="s">
        <v>14604</v>
      </c>
      <c r="C3379" t="s">
        <v>8708</v>
      </c>
      <c r="D3379" t="s">
        <v>8373</v>
      </c>
      <c r="E3379" s="413" t="s">
        <v>14605</v>
      </c>
    </row>
    <row r="3380" spans="1:5" ht="12.75">
      <c r="A3380">
        <v>36517</v>
      </c>
      <c r="B3380" t="s">
        <v>14606</v>
      </c>
      <c r="C3380" t="s">
        <v>8369</v>
      </c>
      <c r="D3380" t="s">
        <v>8373</v>
      </c>
      <c r="E3380" s="413" t="s">
        <v>14607</v>
      </c>
    </row>
    <row r="3381" spans="1:5" ht="12.75">
      <c r="A3381">
        <v>4262</v>
      </c>
      <c r="B3381" t="s">
        <v>14608</v>
      </c>
      <c r="C3381" t="s">
        <v>8369</v>
      </c>
      <c r="D3381" t="s">
        <v>8370</v>
      </c>
      <c r="E3381" s="413" t="s">
        <v>14609</v>
      </c>
    </row>
    <row r="3382" spans="1:5" ht="12.75">
      <c r="A3382">
        <v>4263</v>
      </c>
      <c r="B3382" t="s">
        <v>14610</v>
      </c>
      <c r="C3382" t="s">
        <v>8369</v>
      </c>
      <c r="D3382" t="s">
        <v>8373</v>
      </c>
      <c r="E3382" s="413" t="s">
        <v>14611</v>
      </c>
    </row>
    <row r="3383" spans="1:5" ht="12.75">
      <c r="A3383">
        <v>36518</v>
      </c>
      <c r="B3383" t="s">
        <v>14612</v>
      </c>
      <c r="C3383" t="s">
        <v>8369</v>
      </c>
      <c r="D3383" t="s">
        <v>8373</v>
      </c>
      <c r="E3383" s="413" t="s">
        <v>14613</v>
      </c>
    </row>
    <row r="3384" spans="1:5" ht="12.75">
      <c r="A3384">
        <v>14221</v>
      </c>
      <c r="B3384" t="s">
        <v>14614</v>
      </c>
      <c r="C3384" t="s">
        <v>8369</v>
      </c>
      <c r="D3384" t="s">
        <v>8373</v>
      </c>
      <c r="E3384" s="413" t="s">
        <v>14615</v>
      </c>
    </row>
    <row r="3385" spans="1:5" ht="12.75">
      <c r="A3385">
        <v>38402</v>
      </c>
      <c r="B3385" t="s">
        <v>14616</v>
      </c>
      <c r="C3385" t="s">
        <v>8369</v>
      </c>
      <c r="D3385" t="s">
        <v>8373</v>
      </c>
      <c r="E3385" s="413" t="s">
        <v>14617</v>
      </c>
    </row>
    <row r="3386" spans="1:5" ht="12.75">
      <c r="A3386">
        <v>3412</v>
      </c>
      <c r="B3386" t="s">
        <v>14618</v>
      </c>
      <c r="C3386" t="s">
        <v>8380</v>
      </c>
      <c r="D3386" t="s">
        <v>8373</v>
      </c>
      <c r="E3386" s="413" t="s">
        <v>14619</v>
      </c>
    </row>
    <row r="3387" spans="1:5" ht="12.75">
      <c r="A3387">
        <v>3413</v>
      </c>
      <c r="B3387" t="s">
        <v>14620</v>
      </c>
      <c r="C3387" t="s">
        <v>8380</v>
      </c>
      <c r="D3387" t="s">
        <v>8373</v>
      </c>
      <c r="E3387" s="413" t="s">
        <v>14621</v>
      </c>
    </row>
    <row r="3388" spans="1:5" ht="12.75">
      <c r="A3388">
        <v>39744</v>
      </c>
      <c r="B3388" t="s">
        <v>14622</v>
      </c>
      <c r="C3388" t="s">
        <v>8380</v>
      </c>
      <c r="D3388" t="s">
        <v>8373</v>
      </c>
      <c r="E3388" s="413" t="s">
        <v>14623</v>
      </c>
    </row>
    <row r="3389" spans="1:5" ht="12.75">
      <c r="A3389">
        <v>39745</v>
      </c>
      <c r="B3389" t="s">
        <v>14624</v>
      </c>
      <c r="C3389" t="s">
        <v>8380</v>
      </c>
      <c r="D3389" t="s">
        <v>8373</v>
      </c>
      <c r="E3389" s="413" t="s">
        <v>14625</v>
      </c>
    </row>
    <row r="3390" spans="1:5" ht="12.75">
      <c r="A3390">
        <v>39637</v>
      </c>
      <c r="B3390" t="s">
        <v>14626</v>
      </c>
      <c r="C3390" t="s">
        <v>8380</v>
      </c>
      <c r="D3390" t="s">
        <v>8373</v>
      </c>
      <c r="E3390" s="413" t="s">
        <v>14627</v>
      </c>
    </row>
    <row r="3391" spans="1:5" ht="12.75">
      <c r="A3391">
        <v>39638</v>
      </c>
      <c r="B3391" t="s">
        <v>14628</v>
      </c>
      <c r="C3391" t="s">
        <v>8380</v>
      </c>
      <c r="D3391" t="s">
        <v>8373</v>
      </c>
      <c r="E3391" s="413" t="s">
        <v>14629</v>
      </c>
    </row>
    <row r="3392" spans="1:5" ht="12.75">
      <c r="A3392">
        <v>39639</v>
      </c>
      <c r="B3392" t="s">
        <v>14630</v>
      </c>
      <c r="C3392" t="s">
        <v>8380</v>
      </c>
      <c r="D3392" t="s">
        <v>8373</v>
      </c>
      <c r="E3392" s="413" t="s">
        <v>14631</v>
      </c>
    </row>
    <row r="3393" spans="1:5" ht="12.75">
      <c r="A3393">
        <v>39517</v>
      </c>
      <c r="B3393" t="s">
        <v>14632</v>
      </c>
      <c r="C3393" t="s">
        <v>8380</v>
      </c>
      <c r="D3393" t="s">
        <v>8373</v>
      </c>
      <c r="E3393" s="413" t="s">
        <v>14633</v>
      </c>
    </row>
    <row r="3394" spans="1:5" ht="12.75">
      <c r="A3394">
        <v>39518</v>
      </c>
      <c r="B3394" t="s">
        <v>14634</v>
      </c>
      <c r="C3394" t="s">
        <v>8380</v>
      </c>
      <c r="D3394" t="s">
        <v>8373</v>
      </c>
      <c r="E3394" s="413" t="s">
        <v>14635</v>
      </c>
    </row>
    <row r="3395" spans="1:5" ht="12.75">
      <c r="A3395">
        <v>38366</v>
      </c>
      <c r="B3395" t="s">
        <v>14636</v>
      </c>
      <c r="C3395" t="s">
        <v>8380</v>
      </c>
      <c r="D3395" t="s">
        <v>8373</v>
      </c>
      <c r="E3395" s="413" t="s">
        <v>8545</v>
      </c>
    </row>
    <row r="3396" spans="1:5" ht="12.75">
      <c r="A3396">
        <v>11703</v>
      </c>
      <c r="B3396" t="s">
        <v>14637</v>
      </c>
      <c r="C3396" t="s">
        <v>8369</v>
      </c>
      <c r="D3396" t="s">
        <v>8373</v>
      </c>
      <c r="E3396" s="413" t="s">
        <v>14638</v>
      </c>
    </row>
    <row r="3397" spans="1:5" ht="12.75">
      <c r="A3397">
        <v>37400</v>
      </c>
      <c r="B3397" t="s">
        <v>14639</v>
      </c>
      <c r="C3397" t="s">
        <v>8369</v>
      </c>
      <c r="D3397" t="s">
        <v>8373</v>
      </c>
      <c r="E3397" s="413" t="s">
        <v>14640</v>
      </c>
    </row>
    <row r="3398" spans="1:5" ht="12.75">
      <c r="A3398">
        <v>25400</v>
      </c>
      <c r="B3398" t="s">
        <v>14641</v>
      </c>
      <c r="C3398" t="s">
        <v>8369</v>
      </c>
      <c r="D3398" t="s">
        <v>8373</v>
      </c>
      <c r="E3398" s="413" t="s">
        <v>14642</v>
      </c>
    </row>
    <row r="3399" spans="1:5" ht="12.75">
      <c r="A3399">
        <v>4276</v>
      </c>
      <c r="B3399" t="s">
        <v>14643</v>
      </c>
      <c r="C3399" t="s">
        <v>8369</v>
      </c>
      <c r="D3399" t="s">
        <v>8373</v>
      </c>
      <c r="E3399" s="413" t="s">
        <v>14644</v>
      </c>
    </row>
    <row r="3400" spans="1:5" ht="12.75">
      <c r="A3400">
        <v>4273</v>
      </c>
      <c r="B3400" t="s">
        <v>14645</v>
      </c>
      <c r="C3400" t="s">
        <v>8369</v>
      </c>
      <c r="D3400" t="s">
        <v>8373</v>
      </c>
      <c r="E3400" s="413" t="s">
        <v>14646</v>
      </c>
    </row>
    <row r="3401" spans="1:5" ht="12.75">
      <c r="A3401">
        <v>4274</v>
      </c>
      <c r="B3401" t="s">
        <v>14647</v>
      </c>
      <c r="C3401" t="s">
        <v>8369</v>
      </c>
      <c r="D3401" t="s">
        <v>8370</v>
      </c>
      <c r="E3401" s="413" t="s">
        <v>10481</v>
      </c>
    </row>
    <row r="3402" spans="1:5" ht="12.75">
      <c r="A3402">
        <v>39438</v>
      </c>
      <c r="B3402" t="s">
        <v>14648</v>
      </c>
      <c r="C3402" t="s">
        <v>8369</v>
      </c>
      <c r="D3402" t="s">
        <v>8373</v>
      </c>
      <c r="E3402" s="413" t="s">
        <v>12534</v>
      </c>
    </row>
    <row r="3403" spans="1:5" ht="12.75">
      <c r="A3403">
        <v>11963</v>
      </c>
      <c r="B3403" t="s">
        <v>14649</v>
      </c>
      <c r="C3403" t="s">
        <v>8369</v>
      </c>
      <c r="D3403" t="s">
        <v>8373</v>
      </c>
      <c r="E3403" s="413" t="s">
        <v>14650</v>
      </c>
    </row>
    <row r="3404" spans="1:5" ht="12.75">
      <c r="A3404">
        <v>11964</v>
      </c>
      <c r="B3404" t="s">
        <v>14651</v>
      </c>
      <c r="C3404" t="s">
        <v>8369</v>
      </c>
      <c r="D3404" t="s">
        <v>8373</v>
      </c>
      <c r="E3404" s="413" t="s">
        <v>10363</v>
      </c>
    </row>
    <row r="3405" spans="1:5" ht="12.75">
      <c r="A3405">
        <v>4379</v>
      </c>
      <c r="B3405" t="s">
        <v>14652</v>
      </c>
      <c r="C3405" t="s">
        <v>8369</v>
      </c>
      <c r="D3405" t="s">
        <v>8373</v>
      </c>
      <c r="E3405" s="413" t="s">
        <v>12431</v>
      </c>
    </row>
    <row r="3406" spans="1:5" ht="12.75">
      <c r="A3406">
        <v>4377</v>
      </c>
      <c r="B3406" t="s">
        <v>14653</v>
      </c>
      <c r="C3406" t="s">
        <v>8369</v>
      </c>
      <c r="D3406" t="s">
        <v>8373</v>
      </c>
      <c r="E3406" s="413" t="s">
        <v>9562</v>
      </c>
    </row>
    <row r="3407" spans="1:5" ht="12.75">
      <c r="A3407">
        <v>4356</v>
      </c>
      <c r="B3407" t="s">
        <v>14654</v>
      </c>
      <c r="C3407" t="s">
        <v>8369</v>
      </c>
      <c r="D3407" t="s">
        <v>8373</v>
      </c>
      <c r="E3407" s="413" t="s">
        <v>12534</v>
      </c>
    </row>
    <row r="3408" spans="1:5" ht="12.75">
      <c r="A3408">
        <v>13246</v>
      </c>
      <c r="B3408" t="s">
        <v>14655</v>
      </c>
      <c r="C3408" t="s">
        <v>8369</v>
      </c>
      <c r="D3408" t="s">
        <v>8373</v>
      </c>
      <c r="E3408" s="413" t="s">
        <v>14656</v>
      </c>
    </row>
    <row r="3409" spans="1:5" ht="12.75">
      <c r="A3409">
        <v>4346</v>
      </c>
      <c r="B3409" t="s">
        <v>14657</v>
      </c>
      <c r="C3409" t="s">
        <v>8369</v>
      </c>
      <c r="D3409" t="s">
        <v>8373</v>
      </c>
      <c r="E3409" s="413" t="s">
        <v>14658</v>
      </c>
    </row>
    <row r="3410" spans="1:5" ht="12.75">
      <c r="A3410">
        <v>11955</v>
      </c>
      <c r="B3410" t="s">
        <v>14659</v>
      </c>
      <c r="C3410" t="s">
        <v>8369</v>
      </c>
      <c r="D3410" t="s">
        <v>8373</v>
      </c>
      <c r="E3410" s="413" t="s">
        <v>12331</v>
      </c>
    </row>
    <row r="3411" spans="1:5" ht="12.75">
      <c r="A3411">
        <v>11960</v>
      </c>
      <c r="B3411" t="s">
        <v>14660</v>
      </c>
      <c r="C3411" t="s">
        <v>8369</v>
      </c>
      <c r="D3411" t="s">
        <v>8373</v>
      </c>
      <c r="E3411" s="413" t="s">
        <v>14661</v>
      </c>
    </row>
    <row r="3412" spans="1:5" ht="12.75">
      <c r="A3412">
        <v>4333</v>
      </c>
      <c r="B3412" t="s">
        <v>14662</v>
      </c>
      <c r="C3412" t="s">
        <v>8369</v>
      </c>
      <c r="D3412" t="s">
        <v>8373</v>
      </c>
      <c r="E3412" s="413" t="s">
        <v>12534</v>
      </c>
    </row>
    <row r="3413" spans="1:5" ht="12.75">
      <c r="A3413">
        <v>4358</v>
      </c>
      <c r="B3413" t="s">
        <v>14663</v>
      </c>
      <c r="C3413" t="s">
        <v>8369</v>
      </c>
      <c r="D3413" t="s">
        <v>8373</v>
      </c>
      <c r="E3413" s="413" t="s">
        <v>9059</v>
      </c>
    </row>
    <row r="3414" spans="1:5" ht="12.75">
      <c r="A3414">
        <v>39435</v>
      </c>
      <c r="B3414" t="s">
        <v>14664</v>
      </c>
      <c r="C3414" t="s">
        <v>8369</v>
      </c>
      <c r="D3414" t="s">
        <v>8373</v>
      </c>
      <c r="E3414" s="413" t="s">
        <v>9558</v>
      </c>
    </row>
    <row r="3415" spans="1:5" ht="12.75">
      <c r="A3415">
        <v>39436</v>
      </c>
      <c r="B3415" t="s">
        <v>14665</v>
      </c>
      <c r="C3415" t="s">
        <v>8369</v>
      </c>
      <c r="D3415" t="s">
        <v>8373</v>
      </c>
      <c r="E3415" s="413" t="s">
        <v>8406</v>
      </c>
    </row>
    <row r="3416" spans="1:5" ht="12.75">
      <c r="A3416">
        <v>39437</v>
      </c>
      <c r="B3416" t="s">
        <v>14666</v>
      </c>
      <c r="C3416" t="s">
        <v>8369</v>
      </c>
      <c r="D3416" t="s">
        <v>8373</v>
      </c>
      <c r="E3416" s="413" t="s">
        <v>8408</v>
      </c>
    </row>
    <row r="3417" spans="1:5" ht="12.75">
      <c r="A3417">
        <v>39439</v>
      </c>
      <c r="B3417" t="s">
        <v>14667</v>
      </c>
      <c r="C3417" t="s">
        <v>8369</v>
      </c>
      <c r="D3417" t="s">
        <v>8373</v>
      </c>
      <c r="E3417" s="413" t="s">
        <v>14668</v>
      </c>
    </row>
    <row r="3418" spans="1:5" ht="12.75">
      <c r="A3418">
        <v>39440</v>
      </c>
      <c r="B3418" t="s">
        <v>14669</v>
      </c>
      <c r="C3418" t="s">
        <v>8369</v>
      </c>
      <c r="D3418" t="s">
        <v>8373</v>
      </c>
      <c r="E3418" s="413" t="s">
        <v>14670</v>
      </c>
    </row>
    <row r="3419" spans="1:5" ht="12.75">
      <c r="A3419">
        <v>39441</v>
      </c>
      <c r="B3419" t="s">
        <v>14671</v>
      </c>
      <c r="C3419" t="s">
        <v>8369</v>
      </c>
      <c r="D3419" t="s">
        <v>8373</v>
      </c>
      <c r="E3419" s="413" t="s">
        <v>14672</v>
      </c>
    </row>
    <row r="3420" spans="1:5" ht="12.75">
      <c r="A3420">
        <v>39442</v>
      </c>
      <c r="B3420" t="s">
        <v>14673</v>
      </c>
      <c r="C3420" t="s">
        <v>8369</v>
      </c>
      <c r="D3420" t="s">
        <v>8373</v>
      </c>
      <c r="E3420" s="413" t="s">
        <v>9562</v>
      </c>
    </row>
    <row r="3421" spans="1:5" ht="12.75">
      <c r="A3421">
        <v>39443</v>
      </c>
      <c r="B3421" t="s">
        <v>14674</v>
      </c>
      <c r="C3421" t="s">
        <v>8369</v>
      </c>
      <c r="D3421" t="s">
        <v>8373</v>
      </c>
      <c r="E3421" s="413" t="s">
        <v>14675</v>
      </c>
    </row>
    <row r="3422" spans="1:5" ht="12.75">
      <c r="A3422">
        <v>4329</v>
      </c>
      <c r="B3422" t="s">
        <v>14676</v>
      </c>
      <c r="C3422" t="s">
        <v>8369</v>
      </c>
      <c r="D3422" t="s">
        <v>8370</v>
      </c>
      <c r="E3422" s="413" t="s">
        <v>14247</v>
      </c>
    </row>
    <row r="3423" spans="1:5" ht="12.75">
      <c r="A3423">
        <v>4383</v>
      </c>
      <c r="B3423" t="s">
        <v>14677</v>
      </c>
      <c r="C3423" t="s">
        <v>8369</v>
      </c>
      <c r="D3423" t="s">
        <v>8373</v>
      </c>
      <c r="E3423" s="413" t="s">
        <v>14678</v>
      </c>
    </row>
    <row r="3424" spans="1:5" ht="12.75">
      <c r="A3424">
        <v>4344</v>
      </c>
      <c r="B3424" t="s">
        <v>14679</v>
      </c>
      <c r="C3424" t="s">
        <v>8369</v>
      </c>
      <c r="D3424" t="s">
        <v>8373</v>
      </c>
      <c r="E3424" s="413" t="s">
        <v>14680</v>
      </c>
    </row>
    <row r="3425" spans="1:5" ht="12.75">
      <c r="A3425">
        <v>436</v>
      </c>
      <c r="B3425" t="s">
        <v>14681</v>
      </c>
      <c r="C3425" t="s">
        <v>8369</v>
      </c>
      <c r="D3425" t="s">
        <v>8373</v>
      </c>
      <c r="E3425" s="413" t="s">
        <v>14682</v>
      </c>
    </row>
    <row r="3426" spans="1:5" ht="12.75">
      <c r="A3426">
        <v>442</v>
      </c>
      <c r="B3426" t="s">
        <v>14683</v>
      </c>
      <c r="C3426" t="s">
        <v>8369</v>
      </c>
      <c r="D3426" t="s">
        <v>8373</v>
      </c>
      <c r="E3426" s="413" t="s">
        <v>14684</v>
      </c>
    </row>
    <row r="3427" spans="1:5" ht="12.75">
      <c r="A3427">
        <v>11953</v>
      </c>
      <c r="B3427" t="s">
        <v>14685</v>
      </c>
      <c r="C3427" t="s">
        <v>8369</v>
      </c>
      <c r="D3427" t="s">
        <v>8373</v>
      </c>
      <c r="E3427" s="413" t="s">
        <v>8762</v>
      </c>
    </row>
    <row r="3428" spans="1:5" ht="12.75">
      <c r="A3428">
        <v>4335</v>
      </c>
      <c r="B3428" t="s">
        <v>14686</v>
      </c>
      <c r="C3428" t="s">
        <v>8369</v>
      </c>
      <c r="D3428" t="s">
        <v>8373</v>
      </c>
      <c r="E3428" s="413" t="s">
        <v>14687</v>
      </c>
    </row>
    <row r="3429" spans="1:5" ht="12.75">
      <c r="A3429">
        <v>4334</v>
      </c>
      <c r="B3429" t="s">
        <v>14688</v>
      </c>
      <c r="C3429" t="s">
        <v>8369</v>
      </c>
      <c r="D3429" t="s">
        <v>8373</v>
      </c>
      <c r="E3429" s="413" t="s">
        <v>8792</v>
      </c>
    </row>
    <row r="3430" spans="1:5" ht="12.75">
      <c r="A3430">
        <v>4343</v>
      </c>
      <c r="B3430" t="s">
        <v>14689</v>
      </c>
      <c r="C3430" t="s">
        <v>8369</v>
      </c>
      <c r="D3430" t="s">
        <v>8373</v>
      </c>
      <c r="E3430" s="413" t="s">
        <v>9923</v>
      </c>
    </row>
    <row r="3431" spans="1:5" ht="12.75">
      <c r="A3431">
        <v>430</v>
      </c>
      <c r="B3431" t="s">
        <v>14690</v>
      </c>
      <c r="C3431" t="s">
        <v>8369</v>
      </c>
      <c r="D3431" t="s">
        <v>8373</v>
      </c>
      <c r="E3431" s="413" t="s">
        <v>11339</v>
      </c>
    </row>
    <row r="3432" spans="1:5" ht="12.75">
      <c r="A3432">
        <v>441</v>
      </c>
      <c r="B3432" t="s">
        <v>14691</v>
      </c>
      <c r="C3432" t="s">
        <v>8369</v>
      </c>
      <c r="D3432" t="s">
        <v>8373</v>
      </c>
      <c r="E3432" s="413" t="s">
        <v>13099</v>
      </c>
    </row>
    <row r="3433" spans="1:5" ht="12.75">
      <c r="A3433">
        <v>431</v>
      </c>
      <c r="B3433" t="s">
        <v>14692</v>
      </c>
      <c r="C3433" t="s">
        <v>8369</v>
      </c>
      <c r="D3433" t="s">
        <v>8373</v>
      </c>
      <c r="E3433" s="413" t="s">
        <v>11458</v>
      </c>
    </row>
    <row r="3434" spans="1:5" ht="12.75">
      <c r="A3434">
        <v>432</v>
      </c>
      <c r="B3434" t="s">
        <v>14693</v>
      </c>
      <c r="C3434" t="s">
        <v>8369</v>
      </c>
      <c r="D3434" t="s">
        <v>8373</v>
      </c>
      <c r="E3434" s="413" t="s">
        <v>14694</v>
      </c>
    </row>
    <row r="3435" spans="1:5" ht="12.75">
      <c r="A3435">
        <v>429</v>
      </c>
      <c r="B3435" t="s">
        <v>14695</v>
      </c>
      <c r="C3435" t="s">
        <v>8369</v>
      </c>
      <c r="D3435" t="s">
        <v>8373</v>
      </c>
      <c r="E3435" s="413" t="s">
        <v>14696</v>
      </c>
    </row>
    <row r="3436" spans="1:5" ht="12.75">
      <c r="A3436">
        <v>439</v>
      </c>
      <c r="B3436" t="s">
        <v>14697</v>
      </c>
      <c r="C3436" t="s">
        <v>8369</v>
      </c>
      <c r="D3436" t="s">
        <v>8373</v>
      </c>
      <c r="E3436" s="413" t="s">
        <v>11211</v>
      </c>
    </row>
    <row r="3437" spans="1:5" ht="12.75">
      <c r="A3437">
        <v>433</v>
      </c>
      <c r="B3437" t="s">
        <v>14698</v>
      </c>
      <c r="C3437" t="s">
        <v>8369</v>
      </c>
      <c r="D3437" t="s">
        <v>8373</v>
      </c>
      <c r="E3437" s="413" t="s">
        <v>10998</v>
      </c>
    </row>
    <row r="3438" spans="1:5" ht="12.75">
      <c r="A3438">
        <v>437</v>
      </c>
      <c r="B3438" t="s">
        <v>14699</v>
      </c>
      <c r="C3438" t="s">
        <v>8369</v>
      </c>
      <c r="D3438" t="s">
        <v>8373</v>
      </c>
      <c r="E3438" s="413" t="s">
        <v>8841</v>
      </c>
    </row>
    <row r="3439" spans="1:5" ht="12.75">
      <c r="A3439">
        <v>11790</v>
      </c>
      <c r="B3439" t="s">
        <v>14700</v>
      </c>
      <c r="C3439" t="s">
        <v>8369</v>
      </c>
      <c r="D3439" t="s">
        <v>8373</v>
      </c>
      <c r="E3439" s="413" t="s">
        <v>14701</v>
      </c>
    </row>
    <row r="3440" spans="1:5" ht="12.75">
      <c r="A3440">
        <v>428</v>
      </c>
      <c r="B3440" t="s">
        <v>14702</v>
      </c>
      <c r="C3440" t="s">
        <v>8369</v>
      </c>
      <c r="D3440" t="s">
        <v>8370</v>
      </c>
      <c r="E3440" s="413" t="s">
        <v>9341</v>
      </c>
    </row>
    <row r="3441" spans="1:5" ht="12.75">
      <c r="A3441">
        <v>4384</v>
      </c>
      <c r="B3441" t="s">
        <v>14703</v>
      </c>
      <c r="C3441" t="s">
        <v>8369</v>
      </c>
      <c r="D3441" t="s">
        <v>8373</v>
      </c>
      <c r="E3441" s="413" t="s">
        <v>14704</v>
      </c>
    </row>
    <row r="3442" spans="1:5" ht="12.75">
      <c r="A3442">
        <v>4351</v>
      </c>
      <c r="B3442" t="s">
        <v>14705</v>
      </c>
      <c r="C3442" t="s">
        <v>8369</v>
      </c>
      <c r="D3442" t="s">
        <v>8373</v>
      </c>
      <c r="E3442" s="413" t="s">
        <v>14706</v>
      </c>
    </row>
    <row r="3443" spans="1:5" ht="12.75">
      <c r="A3443">
        <v>11054</v>
      </c>
      <c r="B3443" t="s">
        <v>14707</v>
      </c>
      <c r="C3443" t="s">
        <v>8369</v>
      </c>
      <c r="D3443" t="s">
        <v>8373</v>
      </c>
      <c r="E3443" s="413" t="s">
        <v>12431</v>
      </c>
    </row>
    <row r="3444" spans="1:5" ht="12.75">
      <c r="A3444">
        <v>11055</v>
      </c>
      <c r="B3444" t="s">
        <v>14708</v>
      </c>
      <c r="C3444" t="s">
        <v>8369</v>
      </c>
      <c r="D3444" t="s">
        <v>8373</v>
      </c>
      <c r="E3444" s="413" t="s">
        <v>14709</v>
      </c>
    </row>
    <row r="3445" spans="1:5" ht="12.75">
      <c r="A3445">
        <v>11056</v>
      </c>
      <c r="B3445" t="s">
        <v>14710</v>
      </c>
      <c r="C3445" t="s">
        <v>8369</v>
      </c>
      <c r="D3445" t="s">
        <v>8373</v>
      </c>
      <c r="E3445" s="413" t="s">
        <v>9558</v>
      </c>
    </row>
    <row r="3446" spans="1:5" ht="12.75">
      <c r="A3446">
        <v>11057</v>
      </c>
      <c r="B3446" t="s">
        <v>14711</v>
      </c>
      <c r="C3446" t="s">
        <v>8369</v>
      </c>
      <c r="D3446" t="s">
        <v>8373</v>
      </c>
      <c r="E3446" s="413" t="s">
        <v>9560</v>
      </c>
    </row>
    <row r="3447" spans="1:5" ht="12.75">
      <c r="A3447">
        <v>11059</v>
      </c>
      <c r="B3447" t="s">
        <v>14712</v>
      </c>
      <c r="C3447" t="s">
        <v>8369</v>
      </c>
      <c r="D3447" t="s">
        <v>8373</v>
      </c>
      <c r="E3447" s="413" t="s">
        <v>14713</v>
      </c>
    </row>
    <row r="3448" spans="1:5" ht="12.75">
      <c r="A3448">
        <v>11058</v>
      </c>
      <c r="B3448" t="s">
        <v>14714</v>
      </c>
      <c r="C3448" t="s">
        <v>8369</v>
      </c>
      <c r="D3448" t="s">
        <v>8373</v>
      </c>
      <c r="E3448" s="413" t="s">
        <v>14715</v>
      </c>
    </row>
    <row r="3449" spans="1:5" ht="12.75">
      <c r="A3449">
        <v>4380</v>
      </c>
      <c r="B3449" t="s">
        <v>14716</v>
      </c>
      <c r="C3449" t="s">
        <v>8369</v>
      </c>
      <c r="D3449" t="s">
        <v>8373</v>
      </c>
      <c r="E3449" s="413" t="s">
        <v>14717</v>
      </c>
    </row>
    <row r="3450" spans="1:5" ht="12.75">
      <c r="A3450">
        <v>4299</v>
      </c>
      <c r="B3450" t="s">
        <v>14718</v>
      </c>
      <c r="C3450" t="s">
        <v>8369</v>
      </c>
      <c r="D3450" t="s">
        <v>8370</v>
      </c>
      <c r="E3450" s="413" t="s">
        <v>14719</v>
      </c>
    </row>
    <row r="3451" spans="1:5" ht="12.75">
      <c r="A3451">
        <v>4304</v>
      </c>
      <c r="B3451" t="s">
        <v>14720</v>
      </c>
      <c r="C3451" t="s">
        <v>8369</v>
      </c>
      <c r="D3451" t="s">
        <v>8373</v>
      </c>
      <c r="E3451" s="413" t="s">
        <v>13672</v>
      </c>
    </row>
    <row r="3452" spans="1:5" ht="12.75">
      <c r="A3452">
        <v>4305</v>
      </c>
      <c r="B3452" t="s">
        <v>14721</v>
      </c>
      <c r="C3452" t="s">
        <v>8369</v>
      </c>
      <c r="D3452" t="s">
        <v>8373</v>
      </c>
      <c r="E3452" s="413" t="s">
        <v>12559</v>
      </c>
    </row>
    <row r="3453" spans="1:5" ht="12.75">
      <c r="A3453">
        <v>4306</v>
      </c>
      <c r="B3453" t="s">
        <v>14722</v>
      </c>
      <c r="C3453" t="s">
        <v>8369</v>
      </c>
      <c r="D3453" t="s">
        <v>8373</v>
      </c>
      <c r="E3453" s="413" t="s">
        <v>9417</v>
      </c>
    </row>
    <row r="3454" spans="1:5" ht="12.75">
      <c r="A3454">
        <v>4308</v>
      </c>
      <c r="B3454" t="s">
        <v>14723</v>
      </c>
      <c r="C3454" t="s">
        <v>8369</v>
      </c>
      <c r="D3454" t="s">
        <v>8373</v>
      </c>
      <c r="E3454" s="413" t="s">
        <v>11051</v>
      </c>
    </row>
    <row r="3455" spans="1:5" ht="12.75">
      <c r="A3455">
        <v>4302</v>
      </c>
      <c r="B3455" t="s">
        <v>14724</v>
      </c>
      <c r="C3455" t="s">
        <v>8369</v>
      </c>
      <c r="D3455" t="s">
        <v>8373</v>
      </c>
      <c r="E3455" s="413" t="s">
        <v>14725</v>
      </c>
    </row>
    <row r="3456" spans="1:5" ht="12.75">
      <c r="A3456">
        <v>4300</v>
      </c>
      <c r="B3456" t="s">
        <v>14726</v>
      </c>
      <c r="C3456" t="s">
        <v>8369</v>
      </c>
      <c r="D3456" t="s">
        <v>8373</v>
      </c>
      <c r="E3456" s="413" t="s">
        <v>14727</v>
      </c>
    </row>
    <row r="3457" spans="1:5" ht="12.75">
      <c r="A3457">
        <v>4301</v>
      </c>
      <c r="B3457" t="s">
        <v>14728</v>
      </c>
      <c r="C3457" t="s">
        <v>8369</v>
      </c>
      <c r="D3457" t="s">
        <v>8373</v>
      </c>
      <c r="E3457" s="413" t="s">
        <v>14729</v>
      </c>
    </row>
    <row r="3458" spans="1:5" ht="12.75">
      <c r="A3458">
        <v>4320</v>
      </c>
      <c r="B3458" t="s">
        <v>14730</v>
      </c>
      <c r="C3458" t="s">
        <v>8369</v>
      </c>
      <c r="D3458" t="s">
        <v>8373</v>
      </c>
      <c r="E3458" s="413" t="s">
        <v>14731</v>
      </c>
    </row>
    <row r="3459" spans="1:5" ht="12.75">
      <c r="A3459">
        <v>4318</v>
      </c>
      <c r="B3459" t="s">
        <v>14732</v>
      </c>
      <c r="C3459" t="s">
        <v>8369</v>
      </c>
      <c r="D3459" t="s">
        <v>8373</v>
      </c>
      <c r="E3459" s="413" t="s">
        <v>14733</v>
      </c>
    </row>
    <row r="3460" spans="1:5" ht="12.75">
      <c r="A3460">
        <v>40547</v>
      </c>
      <c r="B3460" t="s">
        <v>14734</v>
      </c>
      <c r="C3460" t="s">
        <v>12504</v>
      </c>
      <c r="D3460" t="s">
        <v>8373</v>
      </c>
      <c r="E3460" s="413" t="s">
        <v>14735</v>
      </c>
    </row>
    <row r="3461" spans="1:5" ht="12.75">
      <c r="A3461">
        <v>11962</v>
      </c>
      <c r="B3461" t="s">
        <v>14736</v>
      </c>
      <c r="C3461" t="s">
        <v>8369</v>
      </c>
      <c r="D3461" t="s">
        <v>8373</v>
      </c>
      <c r="E3461" s="413" t="s">
        <v>8408</v>
      </c>
    </row>
    <row r="3462" spans="1:5" ht="12.75">
      <c r="A3462">
        <v>4332</v>
      </c>
      <c r="B3462" t="s">
        <v>14737</v>
      </c>
      <c r="C3462" t="s">
        <v>8369</v>
      </c>
      <c r="D3462" t="s">
        <v>8373</v>
      </c>
      <c r="E3462" s="413" t="s">
        <v>14738</v>
      </c>
    </row>
    <row r="3463" spans="1:5" ht="12.75">
      <c r="A3463">
        <v>4331</v>
      </c>
      <c r="B3463" t="s">
        <v>14739</v>
      </c>
      <c r="C3463" t="s">
        <v>8369</v>
      </c>
      <c r="D3463" t="s">
        <v>8373</v>
      </c>
      <c r="E3463" s="413" t="s">
        <v>14740</v>
      </c>
    </row>
    <row r="3464" spans="1:5" ht="12.75">
      <c r="A3464">
        <v>4336</v>
      </c>
      <c r="B3464" t="s">
        <v>14741</v>
      </c>
      <c r="C3464" t="s">
        <v>8369</v>
      </c>
      <c r="D3464" t="s">
        <v>8373</v>
      </c>
      <c r="E3464" s="413" t="s">
        <v>12972</v>
      </c>
    </row>
    <row r="3465" spans="1:5" ht="12.75">
      <c r="A3465">
        <v>13294</v>
      </c>
      <c r="B3465" t="s">
        <v>14742</v>
      </c>
      <c r="C3465" t="s">
        <v>8369</v>
      </c>
      <c r="D3465" t="s">
        <v>8373</v>
      </c>
      <c r="E3465" s="413" t="s">
        <v>14743</v>
      </c>
    </row>
    <row r="3466" spans="1:5" ht="12.75">
      <c r="A3466">
        <v>11948</v>
      </c>
      <c r="B3466" t="s">
        <v>14744</v>
      </c>
      <c r="C3466" t="s">
        <v>8369</v>
      </c>
      <c r="D3466" t="s">
        <v>8373</v>
      </c>
      <c r="E3466" s="413" t="s">
        <v>12128</v>
      </c>
    </row>
    <row r="3467" spans="1:5" ht="12.75">
      <c r="A3467">
        <v>4382</v>
      </c>
      <c r="B3467" t="s">
        <v>14745</v>
      </c>
      <c r="C3467" t="s">
        <v>8369</v>
      </c>
      <c r="D3467" t="s">
        <v>8373</v>
      </c>
      <c r="E3467" s="413" t="s">
        <v>9949</v>
      </c>
    </row>
    <row r="3468" spans="1:5" ht="12.75">
      <c r="A3468">
        <v>4354</v>
      </c>
      <c r="B3468" t="s">
        <v>14746</v>
      </c>
      <c r="C3468" t="s">
        <v>8369</v>
      </c>
      <c r="D3468" t="s">
        <v>8373</v>
      </c>
      <c r="E3468" s="413" t="s">
        <v>14747</v>
      </c>
    </row>
    <row r="3469" spans="1:5" ht="12.75">
      <c r="A3469">
        <v>40839</v>
      </c>
      <c r="B3469" t="s">
        <v>14748</v>
      </c>
      <c r="C3469" t="s">
        <v>12504</v>
      </c>
      <c r="D3469" t="s">
        <v>8373</v>
      </c>
      <c r="E3469" s="413" t="s">
        <v>14749</v>
      </c>
    </row>
    <row r="3470" spans="1:5" ht="12.75">
      <c r="A3470">
        <v>40552</v>
      </c>
      <c r="B3470" t="s">
        <v>14750</v>
      </c>
      <c r="C3470" t="s">
        <v>12504</v>
      </c>
      <c r="D3470" t="s">
        <v>8373</v>
      </c>
      <c r="E3470" s="413" t="s">
        <v>14751</v>
      </c>
    </row>
    <row r="3471" spans="1:5" ht="12.75">
      <c r="A3471">
        <v>40549</v>
      </c>
      <c r="B3471" t="s">
        <v>14752</v>
      </c>
      <c r="C3471" t="s">
        <v>12504</v>
      </c>
      <c r="D3471" t="s">
        <v>8373</v>
      </c>
      <c r="E3471" s="413" t="s">
        <v>14753</v>
      </c>
    </row>
    <row r="3472" spans="1:5" ht="12.75">
      <c r="A3472">
        <v>4385</v>
      </c>
      <c r="B3472" t="s">
        <v>14754</v>
      </c>
      <c r="C3472" t="s">
        <v>9358</v>
      </c>
      <c r="D3472" t="s">
        <v>8373</v>
      </c>
      <c r="E3472" s="413" t="s">
        <v>14755</v>
      </c>
    </row>
    <row r="3473" spans="1:5" ht="12.75">
      <c r="A3473">
        <v>20078</v>
      </c>
      <c r="B3473" t="s">
        <v>14756</v>
      </c>
      <c r="C3473" t="s">
        <v>8369</v>
      </c>
      <c r="D3473" t="s">
        <v>8373</v>
      </c>
      <c r="E3473" s="413" t="s">
        <v>14757</v>
      </c>
    </row>
    <row r="3474" spans="1:5" ht="12.75">
      <c r="A3474">
        <v>39897</v>
      </c>
      <c r="B3474" t="s">
        <v>14758</v>
      </c>
      <c r="C3474" t="s">
        <v>8369</v>
      </c>
      <c r="D3474" t="s">
        <v>8373</v>
      </c>
      <c r="E3474" s="413" t="s">
        <v>14759</v>
      </c>
    </row>
    <row r="3475" spans="1:5" ht="12.75">
      <c r="A3475">
        <v>118</v>
      </c>
      <c r="B3475" t="s">
        <v>14760</v>
      </c>
      <c r="C3475" t="s">
        <v>8369</v>
      </c>
      <c r="D3475" t="s">
        <v>8373</v>
      </c>
      <c r="E3475" s="413" t="s">
        <v>14761</v>
      </c>
    </row>
    <row r="3476" spans="1:5" ht="12.75">
      <c r="A3476">
        <v>4396</v>
      </c>
      <c r="B3476" t="s">
        <v>14762</v>
      </c>
      <c r="C3476" t="s">
        <v>8380</v>
      </c>
      <c r="D3476" t="s">
        <v>8373</v>
      </c>
      <c r="E3476" s="413" t="s">
        <v>14763</v>
      </c>
    </row>
    <row r="3477" spans="1:5" ht="12.75">
      <c r="A3477">
        <v>36881</v>
      </c>
      <c r="B3477" t="s">
        <v>14764</v>
      </c>
      <c r="C3477" t="s">
        <v>8380</v>
      </c>
      <c r="D3477" t="s">
        <v>8373</v>
      </c>
      <c r="E3477" s="413" t="s">
        <v>14765</v>
      </c>
    </row>
    <row r="3478" spans="1:5" ht="12.75">
      <c r="A3478">
        <v>4397</v>
      </c>
      <c r="B3478" t="s">
        <v>14766</v>
      </c>
      <c r="C3478" t="s">
        <v>8380</v>
      </c>
      <c r="D3478" t="s">
        <v>8373</v>
      </c>
      <c r="E3478" s="413" t="s">
        <v>14767</v>
      </c>
    </row>
    <row r="3479" spans="1:5" ht="12.75">
      <c r="A3479">
        <v>36882</v>
      </c>
      <c r="B3479" t="s">
        <v>14768</v>
      </c>
      <c r="C3479" t="s">
        <v>8380</v>
      </c>
      <c r="D3479" t="s">
        <v>8373</v>
      </c>
      <c r="E3479" s="413" t="s">
        <v>14769</v>
      </c>
    </row>
    <row r="3480" spans="1:5" ht="12.75">
      <c r="A3480">
        <v>4751</v>
      </c>
      <c r="B3480" t="s">
        <v>14770</v>
      </c>
      <c r="C3480" t="s">
        <v>8711</v>
      </c>
      <c r="D3480" t="s">
        <v>8373</v>
      </c>
      <c r="E3480" s="413" t="s">
        <v>9094</v>
      </c>
    </row>
    <row r="3481" spans="1:5" ht="12.75">
      <c r="A3481">
        <v>41066</v>
      </c>
      <c r="B3481" t="s">
        <v>14771</v>
      </c>
      <c r="C3481" t="s">
        <v>8714</v>
      </c>
      <c r="D3481" t="s">
        <v>8373</v>
      </c>
      <c r="E3481" s="413" t="s">
        <v>9096</v>
      </c>
    </row>
    <row r="3482" spans="1:5" ht="12.75">
      <c r="A3482">
        <v>39604</v>
      </c>
      <c r="B3482" t="s">
        <v>14772</v>
      </c>
      <c r="C3482" t="s">
        <v>8369</v>
      </c>
      <c r="D3482" t="s">
        <v>8373</v>
      </c>
      <c r="E3482" s="413" t="s">
        <v>14572</v>
      </c>
    </row>
    <row r="3483" spans="1:5" ht="12.75">
      <c r="A3483">
        <v>39605</v>
      </c>
      <c r="B3483" t="s">
        <v>14773</v>
      </c>
      <c r="C3483" t="s">
        <v>8369</v>
      </c>
      <c r="D3483" t="s">
        <v>8373</v>
      </c>
      <c r="E3483" s="413" t="s">
        <v>14141</v>
      </c>
    </row>
    <row r="3484" spans="1:5" ht="12.75">
      <c r="A3484">
        <v>39606</v>
      </c>
      <c r="B3484" t="s">
        <v>14774</v>
      </c>
      <c r="C3484" t="s">
        <v>8369</v>
      </c>
      <c r="D3484" t="s">
        <v>8373</v>
      </c>
      <c r="E3484" s="413" t="s">
        <v>14775</v>
      </c>
    </row>
    <row r="3485" spans="1:5" ht="12.75">
      <c r="A3485">
        <v>39607</v>
      </c>
      <c r="B3485" t="s">
        <v>14776</v>
      </c>
      <c r="C3485" t="s">
        <v>8369</v>
      </c>
      <c r="D3485" t="s">
        <v>8373</v>
      </c>
      <c r="E3485" s="413" t="s">
        <v>14777</v>
      </c>
    </row>
    <row r="3486" spans="1:5" ht="12.75">
      <c r="A3486">
        <v>39594</v>
      </c>
      <c r="B3486" t="s">
        <v>14778</v>
      </c>
      <c r="C3486" t="s">
        <v>8369</v>
      </c>
      <c r="D3486" t="s">
        <v>8370</v>
      </c>
      <c r="E3486" s="413" t="s">
        <v>14779</v>
      </c>
    </row>
    <row r="3487" spans="1:5" ht="12.75">
      <c r="A3487">
        <v>39596</v>
      </c>
      <c r="B3487" t="s">
        <v>14780</v>
      </c>
      <c r="C3487" t="s">
        <v>8369</v>
      </c>
      <c r="D3487" t="s">
        <v>8373</v>
      </c>
      <c r="E3487" s="413" t="s">
        <v>14781</v>
      </c>
    </row>
    <row r="3488" spans="1:5" ht="12.75">
      <c r="A3488">
        <v>39595</v>
      </c>
      <c r="B3488" t="s">
        <v>14782</v>
      </c>
      <c r="C3488" t="s">
        <v>8369</v>
      </c>
      <c r="D3488" t="s">
        <v>8373</v>
      </c>
      <c r="E3488" s="413" t="s">
        <v>14783</v>
      </c>
    </row>
    <row r="3489" spans="1:5" ht="12.75">
      <c r="A3489">
        <v>39597</v>
      </c>
      <c r="B3489" t="s">
        <v>14784</v>
      </c>
      <c r="C3489" t="s">
        <v>8369</v>
      </c>
      <c r="D3489" t="s">
        <v>8373</v>
      </c>
      <c r="E3489" s="413" t="s">
        <v>14785</v>
      </c>
    </row>
    <row r="3490" spans="1:5" ht="12.75">
      <c r="A3490">
        <v>10731</v>
      </c>
      <c r="B3490" t="s">
        <v>14786</v>
      </c>
      <c r="C3490" t="s">
        <v>8380</v>
      </c>
      <c r="D3490" t="s">
        <v>8370</v>
      </c>
      <c r="E3490" s="413" t="s">
        <v>14787</v>
      </c>
    </row>
    <row r="3491" spans="1:5" ht="12.75">
      <c r="A3491">
        <v>4704</v>
      </c>
      <c r="B3491" t="s">
        <v>14788</v>
      </c>
      <c r="C3491" t="s">
        <v>8380</v>
      </c>
      <c r="D3491" t="s">
        <v>8373</v>
      </c>
      <c r="E3491" s="413" t="s">
        <v>14789</v>
      </c>
    </row>
    <row r="3492" spans="1:5" ht="12.75">
      <c r="A3492">
        <v>10730</v>
      </c>
      <c r="B3492" t="s">
        <v>14790</v>
      </c>
      <c r="C3492" t="s">
        <v>8380</v>
      </c>
      <c r="D3492" t="s">
        <v>8373</v>
      </c>
      <c r="E3492" s="413" t="s">
        <v>14791</v>
      </c>
    </row>
    <row r="3493" spans="1:5" ht="12.75">
      <c r="A3493">
        <v>4729</v>
      </c>
      <c r="B3493" t="s">
        <v>14792</v>
      </c>
      <c r="C3493" t="s">
        <v>8708</v>
      </c>
      <c r="D3493" t="s">
        <v>8373</v>
      </c>
      <c r="E3493" s="413" t="s">
        <v>14793</v>
      </c>
    </row>
    <row r="3494" spans="1:5" ht="12.75">
      <c r="A3494">
        <v>4720</v>
      </c>
      <c r="B3494" t="s">
        <v>14794</v>
      </c>
      <c r="C3494" t="s">
        <v>8708</v>
      </c>
      <c r="D3494" t="s">
        <v>8373</v>
      </c>
      <c r="E3494" s="413" t="s">
        <v>14795</v>
      </c>
    </row>
    <row r="3495" spans="1:5" ht="12.75">
      <c r="A3495">
        <v>4721</v>
      </c>
      <c r="B3495" t="s">
        <v>14796</v>
      </c>
      <c r="C3495" t="s">
        <v>8708</v>
      </c>
      <c r="D3495" t="s">
        <v>8373</v>
      </c>
      <c r="E3495" s="413" t="s">
        <v>14797</v>
      </c>
    </row>
    <row r="3496" spans="1:5" ht="12.75">
      <c r="A3496">
        <v>4718</v>
      </c>
      <c r="B3496" t="s">
        <v>14798</v>
      </c>
      <c r="C3496" t="s">
        <v>8708</v>
      </c>
      <c r="D3496" t="s">
        <v>8370</v>
      </c>
      <c r="E3496" s="413" t="s">
        <v>14799</v>
      </c>
    </row>
    <row r="3497" spans="1:5" ht="12.75">
      <c r="A3497">
        <v>4722</v>
      </c>
      <c r="B3497" t="s">
        <v>14800</v>
      </c>
      <c r="C3497" t="s">
        <v>8708</v>
      </c>
      <c r="D3497" t="s">
        <v>8373</v>
      </c>
      <c r="E3497" s="413" t="s">
        <v>14801</v>
      </c>
    </row>
    <row r="3498" spans="1:5" ht="12.75">
      <c r="A3498">
        <v>4723</v>
      </c>
      <c r="B3498" t="s">
        <v>14802</v>
      </c>
      <c r="C3498" t="s">
        <v>8708</v>
      </c>
      <c r="D3498" t="s">
        <v>8373</v>
      </c>
      <c r="E3498" s="413" t="s">
        <v>14803</v>
      </c>
    </row>
    <row r="3499" spans="1:5" ht="12.75">
      <c r="A3499">
        <v>4727</v>
      </c>
      <c r="B3499" t="s">
        <v>14804</v>
      </c>
      <c r="C3499" t="s">
        <v>8708</v>
      </c>
      <c r="D3499" t="s">
        <v>8373</v>
      </c>
      <c r="E3499" s="413" t="s">
        <v>14805</v>
      </c>
    </row>
    <row r="3500" spans="1:5" ht="12.75">
      <c r="A3500">
        <v>4748</v>
      </c>
      <c r="B3500" t="s">
        <v>14806</v>
      </c>
      <c r="C3500" t="s">
        <v>8708</v>
      </c>
      <c r="D3500" t="s">
        <v>8373</v>
      </c>
      <c r="E3500" s="413" t="s">
        <v>14807</v>
      </c>
    </row>
    <row r="3501" spans="1:5" ht="12.75">
      <c r="A3501">
        <v>4730</v>
      </c>
      <c r="B3501" t="s">
        <v>14808</v>
      </c>
      <c r="C3501" t="s">
        <v>8708</v>
      </c>
      <c r="D3501" t="s">
        <v>8373</v>
      </c>
      <c r="E3501" s="413" t="s">
        <v>14809</v>
      </c>
    </row>
    <row r="3502" spans="1:5" ht="12.75">
      <c r="A3502">
        <v>13186</v>
      </c>
      <c r="B3502" t="s">
        <v>14810</v>
      </c>
      <c r="C3502" t="s">
        <v>8708</v>
      </c>
      <c r="D3502" t="s">
        <v>8373</v>
      </c>
      <c r="E3502" s="413" t="s">
        <v>14811</v>
      </c>
    </row>
    <row r="3503" spans="1:5" ht="12.75">
      <c r="A3503">
        <v>10737</v>
      </c>
      <c r="B3503" t="s">
        <v>14812</v>
      </c>
      <c r="C3503" t="s">
        <v>8380</v>
      </c>
      <c r="D3503" t="s">
        <v>8373</v>
      </c>
      <c r="E3503" s="413" t="s">
        <v>14813</v>
      </c>
    </row>
    <row r="3504" spans="1:5" ht="12.75">
      <c r="A3504">
        <v>10734</v>
      </c>
      <c r="B3504" t="s">
        <v>14814</v>
      </c>
      <c r="C3504" t="s">
        <v>8380</v>
      </c>
      <c r="D3504" t="s">
        <v>8373</v>
      </c>
      <c r="E3504" s="413" t="s">
        <v>14815</v>
      </c>
    </row>
    <row r="3505" spans="1:5" ht="12.75">
      <c r="A3505">
        <v>4708</v>
      </c>
      <c r="B3505" t="s">
        <v>14816</v>
      </c>
      <c r="C3505" t="s">
        <v>8380</v>
      </c>
      <c r="D3505" t="s">
        <v>8373</v>
      </c>
      <c r="E3505" s="413" t="s">
        <v>11187</v>
      </c>
    </row>
    <row r="3506" spans="1:5" ht="12.75">
      <c r="A3506">
        <v>4712</v>
      </c>
      <c r="B3506" t="s">
        <v>14817</v>
      </c>
      <c r="C3506" t="s">
        <v>8380</v>
      </c>
      <c r="D3506" t="s">
        <v>8373</v>
      </c>
      <c r="E3506" s="413" t="s">
        <v>14818</v>
      </c>
    </row>
    <row r="3507" spans="1:5" ht="12.75">
      <c r="A3507">
        <v>4710</v>
      </c>
      <c r="B3507" t="s">
        <v>14819</v>
      </c>
      <c r="C3507" t="s">
        <v>8380</v>
      </c>
      <c r="D3507" t="s">
        <v>8373</v>
      </c>
      <c r="E3507" s="413" t="s">
        <v>14820</v>
      </c>
    </row>
    <row r="3508" spans="1:5" ht="12.75">
      <c r="A3508">
        <v>4746</v>
      </c>
      <c r="B3508" t="s">
        <v>14821</v>
      </c>
      <c r="C3508" t="s">
        <v>8708</v>
      </c>
      <c r="D3508" t="s">
        <v>8373</v>
      </c>
      <c r="E3508" s="413" t="s">
        <v>14822</v>
      </c>
    </row>
    <row r="3509" spans="1:5" ht="12.75">
      <c r="A3509">
        <v>4750</v>
      </c>
      <c r="B3509" t="s">
        <v>14823</v>
      </c>
      <c r="C3509" t="s">
        <v>8711</v>
      </c>
      <c r="D3509" t="s">
        <v>8370</v>
      </c>
      <c r="E3509" s="413" t="s">
        <v>9094</v>
      </c>
    </row>
    <row r="3510" spans="1:5" ht="12.75">
      <c r="A3510">
        <v>41065</v>
      </c>
      <c r="B3510" t="s">
        <v>14824</v>
      </c>
      <c r="C3510" t="s">
        <v>8714</v>
      </c>
      <c r="D3510" t="s">
        <v>8373</v>
      </c>
      <c r="E3510" s="413" t="s">
        <v>9096</v>
      </c>
    </row>
    <row r="3511" spans="1:5" ht="12.75">
      <c r="A3511">
        <v>34747</v>
      </c>
      <c r="B3511" t="s">
        <v>14825</v>
      </c>
      <c r="C3511" t="s">
        <v>8389</v>
      </c>
      <c r="D3511" t="s">
        <v>8373</v>
      </c>
      <c r="E3511" s="413" t="s">
        <v>14826</v>
      </c>
    </row>
    <row r="3512" spans="1:5" ht="12.75">
      <c r="A3512">
        <v>4826</v>
      </c>
      <c r="B3512" t="s">
        <v>14827</v>
      </c>
      <c r="C3512" t="s">
        <v>8389</v>
      </c>
      <c r="D3512" t="s">
        <v>8373</v>
      </c>
      <c r="E3512" s="413" t="s">
        <v>14828</v>
      </c>
    </row>
    <row r="3513" spans="1:5" ht="12.75">
      <c r="A3513">
        <v>41975</v>
      </c>
      <c r="B3513" t="s">
        <v>14829</v>
      </c>
      <c r="C3513" t="s">
        <v>8380</v>
      </c>
      <c r="D3513" t="s">
        <v>8373</v>
      </c>
      <c r="E3513" s="413" t="s">
        <v>14830</v>
      </c>
    </row>
    <row r="3514" spans="1:5" ht="12.75">
      <c r="A3514">
        <v>4825</v>
      </c>
      <c r="B3514" t="s">
        <v>14831</v>
      </c>
      <c r="C3514" t="s">
        <v>8389</v>
      </c>
      <c r="D3514" t="s">
        <v>8373</v>
      </c>
      <c r="E3514" s="413" t="s">
        <v>14832</v>
      </c>
    </row>
    <row r="3515" spans="1:5" ht="12.75">
      <c r="A3515">
        <v>34744</v>
      </c>
      <c r="B3515" t="s">
        <v>14833</v>
      </c>
      <c r="C3515" t="s">
        <v>8380</v>
      </c>
      <c r="D3515" t="s">
        <v>8373</v>
      </c>
      <c r="E3515" s="413" t="s">
        <v>11753</v>
      </c>
    </row>
    <row r="3516" spans="1:5" ht="12.75">
      <c r="A3516">
        <v>39430</v>
      </c>
      <c r="B3516" t="s">
        <v>14834</v>
      </c>
      <c r="C3516" t="s">
        <v>8369</v>
      </c>
      <c r="D3516" t="s">
        <v>8373</v>
      </c>
      <c r="E3516" s="413" t="s">
        <v>8809</v>
      </c>
    </row>
    <row r="3517" spans="1:5" ht="12.75">
      <c r="A3517">
        <v>39573</v>
      </c>
      <c r="B3517" t="s">
        <v>14835</v>
      </c>
      <c r="C3517" t="s">
        <v>8369</v>
      </c>
      <c r="D3517" t="s">
        <v>8373</v>
      </c>
      <c r="E3517" s="413" t="s">
        <v>14836</v>
      </c>
    </row>
    <row r="3518" spans="1:5" ht="12.75">
      <c r="A3518">
        <v>38410</v>
      </c>
      <c r="B3518" t="s">
        <v>14837</v>
      </c>
      <c r="C3518" t="s">
        <v>8369</v>
      </c>
      <c r="D3518" t="s">
        <v>8373</v>
      </c>
      <c r="E3518" s="413" t="s">
        <v>14838</v>
      </c>
    </row>
    <row r="3519" spans="1:5" ht="12.75">
      <c r="A3519">
        <v>41596</v>
      </c>
      <c r="B3519" t="s">
        <v>14839</v>
      </c>
      <c r="C3519" t="s">
        <v>8488</v>
      </c>
      <c r="D3519" t="s">
        <v>8373</v>
      </c>
      <c r="E3519" s="413" t="s">
        <v>13755</v>
      </c>
    </row>
    <row r="3520" spans="1:5" ht="12.75">
      <c r="A3520">
        <v>41598</v>
      </c>
      <c r="B3520" t="s">
        <v>14840</v>
      </c>
      <c r="C3520" t="s">
        <v>8488</v>
      </c>
      <c r="D3520" t="s">
        <v>8373</v>
      </c>
      <c r="E3520" s="413" t="s">
        <v>13755</v>
      </c>
    </row>
    <row r="3521" spans="1:5" ht="12.75">
      <c r="A3521">
        <v>41594</v>
      </c>
      <c r="B3521" t="s">
        <v>14841</v>
      </c>
      <c r="C3521" t="s">
        <v>8488</v>
      </c>
      <c r="D3521" t="s">
        <v>8373</v>
      </c>
      <c r="E3521" s="413" t="s">
        <v>12490</v>
      </c>
    </row>
    <row r="3522" spans="1:5" ht="12.75">
      <c r="A3522">
        <v>43663</v>
      </c>
      <c r="B3522" t="s">
        <v>14842</v>
      </c>
      <c r="C3522" t="s">
        <v>8488</v>
      </c>
      <c r="D3522" t="s">
        <v>8373</v>
      </c>
      <c r="E3522" s="413" t="s">
        <v>14319</v>
      </c>
    </row>
    <row r="3523" spans="1:5" ht="12.75">
      <c r="A3523">
        <v>4766</v>
      </c>
      <c r="B3523" t="s">
        <v>14843</v>
      </c>
      <c r="C3523" t="s">
        <v>8488</v>
      </c>
      <c r="D3523" t="s">
        <v>8373</v>
      </c>
      <c r="E3523" s="413" t="s">
        <v>11997</v>
      </c>
    </row>
    <row r="3524" spans="1:5" ht="12.75">
      <c r="A3524">
        <v>43664</v>
      </c>
      <c r="B3524" t="s">
        <v>14844</v>
      </c>
      <c r="C3524" t="s">
        <v>8488</v>
      </c>
      <c r="D3524" t="s">
        <v>8373</v>
      </c>
      <c r="E3524" s="413" t="s">
        <v>14845</v>
      </c>
    </row>
    <row r="3525" spans="1:5" ht="12.75">
      <c r="A3525">
        <v>43082</v>
      </c>
      <c r="B3525" t="s">
        <v>14846</v>
      </c>
      <c r="C3525" t="s">
        <v>8488</v>
      </c>
      <c r="D3525" t="s">
        <v>8370</v>
      </c>
      <c r="E3525" s="413" t="s">
        <v>14847</v>
      </c>
    </row>
    <row r="3526" spans="1:5" ht="12.75">
      <c r="A3526">
        <v>43665</v>
      </c>
      <c r="B3526" t="s">
        <v>14848</v>
      </c>
      <c r="C3526" t="s">
        <v>8488</v>
      </c>
      <c r="D3526" t="s">
        <v>8373</v>
      </c>
      <c r="E3526" s="413" t="s">
        <v>11997</v>
      </c>
    </row>
    <row r="3527" spans="1:5" ht="12.75">
      <c r="A3527">
        <v>10966</v>
      </c>
      <c r="B3527" t="s">
        <v>14849</v>
      </c>
      <c r="C3527" t="s">
        <v>8488</v>
      </c>
      <c r="D3527" t="s">
        <v>8373</v>
      </c>
      <c r="E3527" s="413" t="s">
        <v>14319</v>
      </c>
    </row>
    <row r="3528" spans="1:5" ht="12.75">
      <c r="A3528">
        <v>43692</v>
      </c>
      <c r="B3528" t="s">
        <v>14850</v>
      </c>
      <c r="C3528" t="s">
        <v>8488</v>
      </c>
      <c r="D3528" t="s">
        <v>8373</v>
      </c>
      <c r="E3528" s="413" t="s">
        <v>14319</v>
      </c>
    </row>
    <row r="3529" spans="1:5" ht="12.75">
      <c r="A3529">
        <v>43083</v>
      </c>
      <c r="B3529" t="s">
        <v>14851</v>
      </c>
      <c r="C3529" t="s">
        <v>8488</v>
      </c>
      <c r="D3529" t="s">
        <v>8373</v>
      </c>
      <c r="E3529" s="413" t="s">
        <v>14852</v>
      </c>
    </row>
    <row r="3530" spans="1:5" ht="12.75">
      <c r="A3530">
        <v>40535</v>
      </c>
      <c r="B3530" t="s">
        <v>14853</v>
      </c>
      <c r="C3530" t="s">
        <v>8488</v>
      </c>
      <c r="D3530" t="s">
        <v>8373</v>
      </c>
      <c r="E3530" s="413" t="s">
        <v>14852</v>
      </c>
    </row>
    <row r="3531" spans="1:5" ht="12.75">
      <c r="A3531">
        <v>39427</v>
      </c>
      <c r="B3531" t="s">
        <v>14854</v>
      </c>
      <c r="C3531" t="s">
        <v>8389</v>
      </c>
      <c r="D3531" t="s">
        <v>8373</v>
      </c>
      <c r="E3531" s="413" t="s">
        <v>11631</v>
      </c>
    </row>
    <row r="3532" spans="1:5" ht="12.75">
      <c r="A3532">
        <v>39424</v>
      </c>
      <c r="B3532" t="s">
        <v>14855</v>
      </c>
      <c r="C3532" t="s">
        <v>8389</v>
      </c>
      <c r="D3532" t="s">
        <v>8373</v>
      </c>
      <c r="E3532" s="413" t="s">
        <v>9363</v>
      </c>
    </row>
    <row r="3533" spans="1:5" ht="12.75">
      <c r="A3533">
        <v>39425</v>
      </c>
      <c r="B3533" t="s">
        <v>14856</v>
      </c>
      <c r="C3533" t="s">
        <v>8389</v>
      </c>
      <c r="D3533" t="s">
        <v>8373</v>
      </c>
      <c r="E3533" s="413" t="s">
        <v>14857</v>
      </c>
    </row>
    <row r="3534" spans="1:5" ht="12.75">
      <c r="A3534">
        <v>40664</v>
      </c>
      <c r="B3534" t="s">
        <v>14858</v>
      </c>
      <c r="C3534" t="s">
        <v>8488</v>
      </c>
      <c r="D3534" t="s">
        <v>8373</v>
      </c>
      <c r="E3534" s="413" t="s">
        <v>14859</v>
      </c>
    </row>
    <row r="3535" spans="1:5" ht="12.75">
      <c r="A3535">
        <v>34360</v>
      </c>
      <c r="B3535" t="s">
        <v>14860</v>
      </c>
      <c r="C3535" t="s">
        <v>8488</v>
      </c>
      <c r="D3535" t="s">
        <v>8373</v>
      </c>
      <c r="E3535" s="413" t="s">
        <v>14861</v>
      </c>
    </row>
    <row r="3536" spans="1:5" ht="12.75">
      <c r="A3536">
        <v>20259</v>
      </c>
      <c r="B3536" t="s">
        <v>14862</v>
      </c>
      <c r="C3536" t="s">
        <v>8389</v>
      </c>
      <c r="D3536" t="s">
        <v>8373</v>
      </c>
      <c r="E3536" s="413" t="s">
        <v>11997</v>
      </c>
    </row>
    <row r="3537" spans="1:5" ht="12.75">
      <c r="A3537">
        <v>14077</v>
      </c>
      <c r="B3537" t="s">
        <v>14863</v>
      </c>
      <c r="C3537" t="s">
        <v>8389</v>
      </c>
      <c r="D3537" t="s">
        <v>8373</v>
      </c>
      <c r="E3537" s="413" t="s">
        <v>14864</v>
      </c>
    </row>
    <row r="3538" spans="1:5" ht="12.75">
      <c r="A3538">
        <v>3678</v>
      </c>
      <c r="B3538" t="s">
        <v>14865</v>
      </c>
      <c r="C3538" t="s">
        <v>8389</v>
      </c>
      <c r="D3538" t="s">
        <v>8373</v>
      </c>
      <c r="E3538" s="413" t="s">
        <v>14866</v>
      </c>
    </row>
    <row r="3539" spans="1:5" ht="12.75">
      <c r="A3539">
        <v>39418</v>
      </c>
      <c r="B3539" t="s">
        <v>14867</v>
      </c>
      <c r="C3539" t="s">
        <v>8389</v>
      </c>
      <c r="D3539" t="s">
        <v>8373</v>
      </c>
      <c r="E3539" s="413" t="s">
        <v>13856</v>
      </c>
    </row>
    <row r="3540" spans="1:5" ht="12.75">
      <c r="A3540">
        <v>39419</v>
      </c>
      <c r="B3540" t="s">
        <v>14868</v>
      </c>
      <c r="C3540" t="s">
        <v>8389</v>
      </c>
      <c r="D3540" t="s">
        <v>8373</v>
      </c>
      <c r="E3540" s="413" t="s">
        <v>13485</v>
      </c>
    </row>
    <row r="3541" spans="1:5" ht="12.75">
      <c r="A3541">
        <v>39420</v>
      </c>
      <c r="B3541" t="s">
        <v>14869</v>
      </c>
      <c r="C3541" t="s">
        <v>8389</v>
      </c>
      <c r="D3541" t="s">
        <v>8373</v>
      </c>
      <c r="E3541" s="413" t="s">
        <v>14870</v>
      </c>
    </row>
    <row r="3542" spans="1:5" ht="12.75">
      <c r="A3542">
        <v>39571</v>
      </c>
      <c r="B3542" t="s">
        <v>14871</v>
      </c>
      <c r="C3542" t="s">
        <v>8389</v>
      </c>
      <c r="D3542" t="s">
        <v>8373</v>
      </c>
      <c r="E3542" s="413" t="s">
        <v>13070</v>
      </c>
    </row>
    <row r="3543" spans="1:5" ht="12.75">
      <c r="A3543">
        <v>39421</v>
      </c>
      <c r="B3543" t="s">
        <v>14872</v>
      </c>
      <c r="C3543" t="s">
        <v>8389</v>
      </c>
      <c r="D3543" t="s">
        <v>8373</v>
      </c>
      <c r="E3543" s="413" t="s">
        <v>14873</v>
      </c>
    </row>
    <row r="3544" spans="1:5" ht="12.75">
      <c r="A3544">
        <v>39422</v>
      </c>
      <c r="B3544" t="s">
        <v>14874</v>
      </c>
      <c r="C3544" t="s">
        <v>8389</v>
      </c>
      <c r="D3544" t="s">
        <v>8370</v>
      </c>
      <c r="E3544" s="413" t="s">
        <v>8510</v>
      </c>
    </row>
    <row r="3545" spans="1:5" ht="12.75">
      <c r="A3545">
        <v>39423</v>
      </c>
      <c r="B3545" t="s">
        <v>14875</v>
      </c>
      <c r="C3545" t="s">
        <v>8389</v>
      </c>
      <c r="D3545" t="s">
        <v>8373</v>
      </c>
      <c r="E3545" s="413" t="s">
        <v>9710</v>
      </c>
    </row>
    <row r="3546" spans="1:5" ht="12.75">
      <c r="A3546">
        <v>39426</v>
      </c>
      <c r="B3546" t="s">
        <v>14876</v>
      </c>
      <c r="C3546" t="s">
        <v>8389</v>
      </c>
      <c r="D3546" t="s">
        <v>8373</v>
      </c>
      <c r="E3546" s="413" t="s">
        <v>14877</v>
      </c>
    </row>
    <row r="3547" spans="1:5" ht="12.75">
      <c r="A3547">
        <v>39429</v>
      </c>
      <c r="B3547" t="s">
        <v>14878</v>
      </c>
      <c r="C3547" t="s">
        <v>8389</v>
      </c>
      <c r="D3547" t="s">
        <v>8373</v>
      </c>
      <c r="E3547" s="413" t="s">
        <v>14879</v>
      </c>
    </row>
    <row r="3548" spans="1:5" ht="12.75">
      <c r="A3548">
        <v>39428</v>
      </c>
      <c r="B3548" t="s">
        <v>14880</v>
      </c>
      <c r="C3548" t="s">
        <v>8389</v>
      </c>
      <c r="D3548" t="s">
        <v>8373</v>
      </c>
      <c r="E3548" s="413" t="s">
        <v>14881</v>
      </c>
    </row>
    <row r="3549" spans="1:5" ht="12.75">
      <c r="A3549">
        <v>39572</v>
      </c>
      <c r="B3549" t="s">
        <v>14882</v>
      </c>
      <c r="C3549" t="s">
        <v>8389</v>
      </c>
      <c r="D3549" t="s">
        <v>8373</v>
      </c>
      <c r="E3549" s="413" t="s">
        <v>14883</v>
      </c>
    </row>
    <row r="3550" spans="1:5" ht="12.75">
      <c r="A3550">
        <v>39570</v>
      </c>
      <c r="B3550" t="s">
        <v>14884</v>
      </c>
      <c r="C3550" t="s">
        <v>8389</v>
      </c>
      <c r="D3550" t="s">
        <v>8373</v>
      </c>
      <c r="E3550" s="413" t="s">
        <v>11400</v>
      </c>
    </row>
    <row r="3551" spans="1:5" ht="12.75">
      <c r="A3551">
        <v>39569</v>
      </c>
      <c r="B3551" t="s">
        <v>14885</v>
      </c>
      <c r="C3551" t="s">
        <v>8389</v>
      </c>
      <c r="D3551" t="s">
        <v>8373</v>
      </c>
      <c r="E3551" s="413" t="s">
        <v>11722</v>
      </c>
    </row>
    <row r="3552" spans="1:5" ht="12.75">
      <c r="A3552">
        <v>11552</v>
      </c>
      <c r="B3552" t="s">
        <v>14886</v>
      </c>
      <c r="C3552" t="s">
        <v>8389</v>
      </c>
      <c r="D3552" t="s">
        <v>8373</v>
      </c>
      <c r="E3552" s="413" t="s">
        <v>14887</v>
      </c>
    </row>
    <row r="3553" spans="1:5" ht="12.75">
      <c r="A3553">
        <v>40598</v>
      </c>
      <c r="B3553" t="s">
        <v>14888</v>
      </c>
      <c r="C3553" t="s">
        <v>8488</v>
      </c>
      <c r="D3553" t="s">
        <v>8373</v>
      </c>
      <c r="E3553" s="413" t="s">
        <v>14889</v>
      </c>
    </row>
    <row r="3554" spans="1:5" ht="12.75">
      <c r="A3554">
        <v>39029</v>
      </c>
      <c r="B3554" t="s">
        <v>14890</v>
      </c>
      <c r="C3554" t="s">
        <v>8389</v>
      </c>
      <c r="D3554" t="s">
        <v>8373</v>
      </c>
      <c r="E3554" s="413" t="s">
        <v>11678</v>
      </c>
    </row>
    <row r="3555" spans="1:5" ht="12.75">
      <c r="A3555">
        <v>39028</v>
      </c>
      <c r="B3555" t="s">
        <v>14891</v>
      </c>
      <c r="C3555" t="s">
        <v>8389</v>
      </c>
      <c r="D3555" t="s">
        <v>8373</v>
      </c>
      <c r="E3555" s="413" t="s">
        <v>14892</v>
      </c>
    </row>
    <row r="3556" spans="1:5" ht="12.75">
      <c r="A3556">
        <v>39328</v>
      </c>
      <c r="B3556" t="s">
        <v>14893</v>
      </c>
      <c r="C3556" t="s">
        <v>8389</v>
      </c>
      <c r="D3556" t="s">
        <v>8373</v>
      </c>
      <c r="E3556" s="413" t="s">
        <v>14894</v>
      </c>
    </row>
    <row r="3557" spans="1:5" ht="12.75">
      <c r="A3557">
        <v>38541</v>
      </c>
      <c r="B3557" t="s">
        <v>14895</v>
      </c>
      <c r="C3557" t="s">
        <v>8369</v>
      </c>
      <c r="D3557" t="s">
        <v>8373</v>
      </c>
      <c r="E3557" s="413" t="s">
        <v>14896</v>
      </c>
    </row>
    <row r="3558" spans="1:5" ht="12.75">
      <c r="A3558">
        <v>38542</v>
      </c>
      <c r="B3558" t="s">
        <v>14897</v>
      </c>
      <c r="C3558" t="s">
        <v>8369</v>
      </c>
      <c r="D3558" t="s">
        <v>8373</v>
      </c>
      <c r="E3558" s="413" t="s">
        <v>14898</v>
      </c>
    </row>
    <row r="3559" spans="1:5" ht="12.75">
      <c r="A3559">
        <v>38543</v>
      </c>
      <c r="B3559" t="s">
        <v>14899</v>
      </c>
      <c r="C3559" t="s">
        <v>8369</v>
      </c>
      <c r="D3559" t="s">
        <v>8373</v>
      </c>
      <c r="E3559" s="413" t="s">
        <v>14900</v>
      </c>
    </row>
    <row r="3560" spans="1:5" ht="12.75">
      <c r="A3560">
        <v>40406</v>
      </c>
      <c r="B3560" t="s">
        <v>14901</v>
      </c>
      <c r="C3560" t="s">
        <v>8369</v>
      </c>
      <c r="D3560" t="s">
        <v>8373</v>
      </c>
      <c r="E3560" s="413" t="s">
        <v>14902</v>
      </c>
    </row>
    <row r="3561" spans="1:5" ht="12.75">
      <c r="A3561">
        <v>40789</v>
      </c>
      <c r="B3561" t="s">
        <v>14903</v>
      </c>
      <c r="C3561" t="s">
        <v>8369</v>
      </c>
      <c r="D3561" t="s">
        <v>8373</v>
      </c>
      <c r="E3561" s="413" t="s">
        <v>14904</v>
      </c>
    </row>
    <row r="3562" spans="1:5" ht="12.75">
      <c r="A3562">
        <v>40791</v>
      </c>
      <c r="B3562" t="s">
        <v>14905</v>
      </c>
      <c r="C3562" t="s">
        <v>8369</v>
      </c>
      <c r="D3562" t="s">
        <v>8373</v>
      </c>
      <c r="E3562" s="413" t="s">
        <v>14906</v>
      </c>
    </row>
    <row r="3563" spans="1:5" ht="12.75">
      <c r="A3563">
        <v>11651</v>
      </c>
      <c r="B3563" t="s">
        <v>14907</v>
      </c>
      <c r="C3563" t="s">
        <v>8369</v>
      </c>
      <c r="D3563" t="s">
        <v>8373</v>
      </c>
      <c r="E3563" s="413" t="s">
        <v>14908</v>
      </c>
    </row>
    <row r="3564" spans="1:5" ht="12.75">
      <c r="A3564">
        <v>40435</v>
      </c>
      <c r="B3564" t="s">
        <v>14909</v>
      </c>
      <c r="C3564" t="s">
        <v>8369</v>
      </c>
      <c r="D3564" t="s">
        <v>8373</v>
      </c>
      <c r="E3564" s="413" t="s">
        <v>14910</v>
      </c>
    </row>
    <row r="3565" spans="1:5" ht="12.75">
      <c r="A3565">
        <v>39012</v>
      </c>
      <c r="B3565" t="s">
        <v>14911</v>
      </c>
      <c r="C3565" t="s">
        <v>8369</v>
      </c>
      <c r="D3565" t="s">
        <v>8373</v>
      </c>
      <c r="E3565" s="413" t="s">
        <v>14912</v>
      </c>
    </row>
    <row r="3566" spans="1:5" ht="12.75">
      <c r="A3566">
        <v>13617</v>
      </c>
      <c r="B3566" t="s">
        <v>14913</v>
      </c>
      <c r="C3566" t="s">
        <v>8369</v>
      </c>
      <c r="D3566" t="s">
        <v>8373</v>
      </c>
      <c r="E3566" s="413" t="s">
        <v>14914</v>
      </c>
    </row>
    <row r="3567" spans="1:5" ht="12.75">
      <c r="A3567">
        <v>35274</v>
      </c>
      <c r="B3567" t="s">
        <v>14915</v>
      </c>
      <c r="C3567" t="s">
        <v>8389</v>
      </c>
      <c r="D3567" t="s">
        <v>8373</v>
      </c>
      <c r="E3567" s="413" t="s">
        <v>14916</v>
      </c>
    </row>
    <row r="3568" spans="1:5" ht="12.75">
      <c r="A3568">
        <v>35275</v>
      </c>
      <c r="B3568" t="s">
        <v>14917</v>
      </c>
      <c r="C3568" t="s">
        <v>8389</v>
      </c>
      <c r="D3568" t="s">
        <v>8373</v>
      </c>
      <c r="E3568" s="413" t="s">
        <v>14918</v>
      </c>
    </row>
    <row r="3569" spans="1:5" ht="12.75">
      <c r="A3569">
        <v>35276</v>
      </c>
      <c r="B3569" t="s">
        <v>14919</v>
      </c>
      <c r="C3569" t="s">
        <v>8389</v>
      </c>
      <c r="D3569" t="s">
        <v>8373</v>
      </c>
      <c r="E3569" s="413" t="s">
        <v>14920</v>
      </c>
    </row>
    <row r="3570" spans="1:5" ht="12.75">
      <c r="A3570">
        <v>38386</v>
      </c>
      <c r="B3570" t="s">
        <v>14921</v>
      </c>
      <c r="C3570" t="s">
        <v>8369</v>
      </c>
      <c r="D3570" t="s">
        <v>8373</v>
      </c>
      <c r="E3570" s="413" t="s">
        <v>9394</v>
      </c>
    </row>
    <row r="3571" spans="1:5" ht="12.75">
      <c r="A3571">
        <v>11091</v>
      </c>
      <c r="B3571" t="s">
        <v>14922</v>
      </c>
      <c r="C3571" t="s">
        <v>8369</v>
      </c>
      <c r="D3571" t="s">
        <v>8373</v>
      </c>
      <c r="E3571" s="413" t="s">
        <v>14923</v>
      </c>
    </row>
    <row r="3572" spans="1:5" ht="12.75">
      <c r="A3572">
        <v>37586</v>
      </c>
      <c r="B3572" t="s">
        <v>14924</v>
      </c>
      <c r="C3572" t="s">
        <v>12504</v>
      </c>
      <c r="D3572" t="s">
        <v>8373</v>
      </c>
      <c r="E3572" s="413" t="s">
        <v>14925</v>
      </c>
    </row>
    <row r="3573" spans="1:5" ht="12.75">
      <c r="A3573">
        <v>37395</v>
      </c>
      <c r="B3573" t="s">
        <v>14926</v>
      </c>
      <c r="C3573" t="s">
        <v>12504</v>
      </c>
      <c r="D3573" t="s">
        <v>8373</v>
      </c>
      <c r="E3573" s="413" t="s">
        <v>14290</v>
      </c>
    </row>
    <row r="3574" spans="1:5" ht="12.75">
      <c r="A3574">
        <v>14147</v>
      </c>
      <c r="B3574" t="s">
        <v>14927</v>
      </c>
      <c r="C3574" t="s">
        <v>12504</v>
      </c>
      <c r="D3574" t="s">
        <v>8373</v>
      </c>
      <c r="E3574" s="413" t="s">
        <v>14928</v>
      </c>
    </row>
    <row r="3575" spans="1:5" ht="12.75">
      <c r="A3575">
        <v>37396</v>
      </c>
      <c r="B3575" t="s">
        <v>14929</v>
      </c>
      <c r="C3575" t="s">
        <v>12504</v>
      </c>
      <c r="D3575" t="s">
        <v>8373</v>
      </c>
      <c r="E3575" s="413" t="s">
        <v>14930</v>
      </c>
    </row>
    <row r="3576" spans="1:5" ht="12.75">
      <c r="A3576">
        <v>37397</v>
      </c>
      <c r="B3576" t="s">
        <v>14931</v>
      </c>
      <c r="C3576" t="s">
        <v>12504</v>
      </c>
      <c r="D3576" t="s">
        <v>8373</v>
      </c>
      <c r="E3576" s="413" t="s">
        <v>14932</v>
      </c>
    </row>
    <row r="3577" spans="1:5" ht="12.75">
      <c r="A3577">
        <v>43606</v>
      </c>
      <c r="B3577" t="s">
        <v>14933</v>
      </c>
      <c r="C3577" t="s">
        <v>8369</v>
      </c>
      <c r="D3577" t="s">
        <v>8373</v>
      </c>
      <c r="E3577" s="413" t="s">
        <v>14934</v>
      </c>
    </row>
    <row r="3578" spans="1:5" ht="12.75">
      <c r="A3578">
        <v>444</v>
      </c>
      <c r="B3578" t="s">
        <v>14935</v>
      </c>
      <c r="C3578" t="s">
        <v>8369</v>
      </c>
      <c r="D3578" t="s">
        <v>8373</v>
      </c>
      <c r="E3578" s="413" t="s">
        <v>14936</v>
      </c>
    </row>
    <row r="3579" spans="1:5" ht="12.75">
      <c r="A3579">
        <v>445</v>
      </c>
      <c r="B3579" t="s">
        <v>14937</v>
      </c>
      <c r="C3579" t="s">
        <v>8369</v>
      </c>
      <c r="D3579" t="s">
        <v>8373</v>
      </c>
      <c r="E3579" s="413" t="s">
        <v>14938</v>
      </c>
    </row>
    <row r="3580" spans="1:5" ht="12.75">
      <c r="A3580">
        <v>4783</v>
      </c>
      <c r="B3580" t="s">
        <v>14939</v>
      </c>
      <c r="C3580" t="s">
        <v>8711</v>
      </c>
      <c r="D3580" t="s">
        <v>8370</v>
      </c>
      <c r="E3580" s="413" t="s">
        <v>14940</v>
      </c>
    </row>
    <row r="3581" spans="1:5" ht="12.75">
      <c r="A3581">
        <v>41079</v>
      </c>
      <c r="B3581" t="s">
        <v>14941</v>
      </c>
      <c r="C3581" t="s">
        <v>8714</v>
      </c>
      <c r="D3581" t="s">
        <v>8373</v>
      </c>
      <c r="E3581" s="413" t="s">
        <v>14942</v>
      </c>
    </row>
    <row r="3582" spans="1:5" ht="12.75">
      <c r="A3582">
        <v>12874</v>
      </c>
      <c r="B3582" t="s">
        <v>14943</v>
      </c>
      <c r="C3582" t="s">
        <v>8711</v>
      </c>
      <c r="D3582" t="s">
        <v>8373</v>
      </c>
      <c r="E3582" s="413" t="s">
        <v>14944</v>
      </c>
    </row>
    <row r="3583" spans="1:5" ht="12.75">
      <c r="A3583">
        <v>41082</v>
      </c>
      <c r="B3583" t="s">
        <v>14945</v>
      </c>
      <c r="C3583" t="s">
        <v>8714</v>
      </c>
      <c r="D3583" t="s">
        <v>8373</v>
      </c>
      <c r="E3583" s="413" t="s">
        <v>14946</v>
      </c>
    </row>
    <row r="3584" spans="1:5" ht="12.75">
      <c r="A3584">
        <v>4785</v>
      </c>
      <c r="B3584" t="s">
        <v>14947</v>
      </c>
      <c r="C3584" t="s">
        <v>8711</v>
      </c>
      <c r="D3584" t="s">
        <v>8373</v>
      </c>
      <c r="E3584" s="413" t="s">
        <v>14940</v>
      </c>
    </row>
    <row r="3585" spans="1:5" ht="12.75">
      <c r="A3585">
        <v>41081</v>
      </c>
      <c r="B3585" t="s">
        <v>14948</v>
      </c>
      <c r="C3585" t="s">
        <v>8714</v>
      </c>
      <c r="D3585" t="s">
        <v>8373</v>
      </c>
      <c r="E3585" s="413" t="s">
        <v>14942</v>
      </c>
    </row>
    <row r="3586" spans="1:5" ht="12.75">
      <c r="A3586">
        <v>4801</v>
      </c>
      <c r="B3586" t="s">
        <v>14949</v>
      </c>
      <c r="C3586" t="s">
        <v>8380</v>
      </c>
      <c r="D3586" t="s">
        <v>8373</v>
      </c>
      <c r="E3586" s="413" t="s">
        <v>14950</v>
      </c>
    </row>
    <row r="3587" spans="1:5" ht="12.75">
      <c r="A3587">
        <v>4794</v>
      </c>
      <c r="B3587" t="s">
        <v>14951</v>
      </c>
      <c r="C3587" t="s">
        <v>8380</v>
      </c>
      <c r="D3587" t="s">
        <v>8373</v>
      </c>
      <c r="E3587" s="413" t="s">
        <v>14952</v>
      </c>
    </row>
    <row r="3588" spans="1:5" ht="12.75">
      <c r="A3588">
        <v>4796</v>
      </c>
      <c r="B3588" t="s">
        <v>14953</v>
      </c>
      <c r="C3588" t="s">
        <v>8380</v>
      </c>
      <c r="D3588" t="s">
        <v>8373</v>
      </c>
      <c r="E3588" s="413" t="s">
        <v>14954</v>
      </c>
    </row>
    <row r="3589" spans="1:5" ht="12.75">
      <c r="A3589">
        <v>4800</v>
      </c>
      <c r="B3589" t="s">
        <v>14955</v>
      </c>
      <c r="C3589" t="s">
        <v>8380</v>
      </c>
      <c r="D3589" t="s">
        <v>8373</v>
      </c>
      <c r="E3589" s="413" t="s">
        <v>14956</v>
      </c>
    </row>
    <row r="3590" spans="1:5" ht="12.75">
      <c r="A3590">
        <v>4795</v>
      </c>
      <c r="B3590" t="s">
        <v>14957</v>
      </c>
      <c r="C3590" t="s">
        <v>8380</v>
      </c>
      <c r="D3590" t="s">
        <v>8373</v>
      </c>
      <c r="E3590" s="413" t="s">
        <v>14958</v>
      </c>
    </row>
    <row r="3591" spans="1:5" ht="12.75">
      <c r="A3591">
        <v>39694</v>
      </c>
      <c r="B3591" t="s">
        <v>14959</v>
      </c>
      <c r="C3591" t="s">
        <v>8380</v>
      </c>
      <c r="D3591" t="s">
        <v>8373</v>
      </c>
      <c r="E3591" s="413" t="s">
        <v>14960</v>
      </c>
    </row>
    <row r="3592" spans="1:5" ht="12.75">
      <c r="A3592">
        <v>1292</v>
      </c>
      <c r="B3592" t="s">
        <v>14961</v>
      </c>
      <c r="C3592" t="s">
        <v>8380</v>
      </c>
      <c r="D3592" t="s">
        <v>8373</v>
      </c>
      <c r="E3592" s="413" t="s">
        <v>14962</v>
      </c>
    </row>
    <row r="3593" spans="1:5" ht="12.75">
      <c r="A3593">
        <v>1287</v>
      </c>
      <c r="B3593" t="s">
        <v>14963</v>
      </c>
      <c r="C3593" t="s">
        <v>8380</v>
      </c>
      <c r="D3593" t="s">
        <v>8370</v>
      </c>
      <c r="E3593" s="413" t="s">
        <v>14964</v>
      </c>
    </row>
    <row r="3594" spans="1:5" ht="12.75">
      <c r="A3594">
        <v>1297</v>
      </c>
      <c r="B3594" t="s">
        <v>14965</v>
      </c>
      <c r="C3594" t="s">
        <v>8380</v>
      </c>
      <c r="D3594" t="s">
        <v>8373</v>
      </c>
      <c r="E3594" s="413" t="s">
        <v>14966</v>
      </c>
    </row>
    <row r="3595" spans="1:5" ht="12.75">
      <c r="A3595">
        <v>4786</v>
      </c>
      <c r="B3595" t="s">
        <v>14967</v>
      </c>
      <c r="C3595" t="s">
        <v>8380</v>
      </c>
      <c r="D3595" t="s">
        <v>8370</v>
      </c>
      <c r="E3595" s="413" t="s">
        <v>14968</v>
      </c>
    </row>
    <row r="3596" spans="1:5" ht="12.75">
      <c r="A3596">
        <v>10840</v>
      </c>
      <c r="B3596" t="s">
        <v>14969</v>
      </c>
      <c r="C3596" t="s">
        <v>8380</v>
      </c>
      <c r="D3596" t="s">
        <v>8370</v>
      </c>
      <c r="E3596" s="413" t="s">
        <v>14970</v>
      </c>
    </row>
    <row r="3597" spans="1:5" ht="12.75">
      <c r="A3597">
        <v>10841</v>
      </c>
      <c r="B3597" t="s">
        <v>14971</v>
      </c>
      <c r="C3597" t="s">
        <v>8380</v>
      </c>
      <c r="D3597" t="s">
        <v>8373</v>
      </c>
      <c r="E3597" s="413" t="s">
        <v>14972</v>
      </c>
    </row>
    <row r="3598" spans="1:5" ht="12.75">
      <c r="A3598">
        <v>44540</v>
      </c>
      <c r="B3598" t="s">
        <v>14973</v>
      </c>
      <c r="C3598" t="s">
        <v>8380</v>
      </c>
      <c r="D3598" t="s">
        <v>8373</v>
      </c>
      <c r="E3598" s="413" t="s">
        <v>14974</v>
      </c>
    </row>
    <row r="3599" spans="1:5" ht="12.75">
      <c r="A3599">
        <v>10842</v>
      </c>
      <c r="B3599" t="s">
        <v>14975</v>
      </c>
      <c r="C3599" t="s">
        <v>8380</v>
      </c>
      <c r="D3599" t="s">
        <v>8373</v>
      </c>
      <c r="E3599" s="413" t="s">
        <v>14976</v>
      </c>
    </row>
    <row r="3600" spans="1:5" ht="12.75">
      <c r="A3600">
        <v>21108</v>
      </c>
      <c r="B3600" t="s">
        <v>14977</v>
      </c>
      <c r="C3600" t="s">
        <v>8380</v>
      </c>
      <c r="D3600" t="s">
        <v>8373</v>
      </c>
      <c r="E3600" s="413" t="s">
        <v>14978</v>
      </c>
    </row>
    <row r="3601" spans="1:5" ht="12.75">
      <c r="A3601">
        <v>38180</v>
      </c>
      <c r="B3601" t="s">
        <v>14979</v>
      </c>
      <c r="C3601" t="s">
        <v>8380</v>
      </c>
      <c r="D3601" t="s">
        <v>8373</v>
      </c>
      <c r="E3601" s="413" t="s">
        <v>14980</v>
      </c>
    </row>
    <row r="3602" spans="1:5" ht="12.75">
      <c r="A3602">
        <v>40648</v>
      </c>
      <c r="B3602" t="s">
        <v>14981</v>
      </c>
      <c r="C3602" t="s">
        <v>8380</v>
      </c>
      <c r="D3602" t="s">
        <v>8373</v>
      </c>
      <c r="E3602" s="413" t="s">
        <v>14982</v>
      </c>
    </row>
    <row r="3603" spans="1:5" ht="12.75">
      <c r="A3603">
        <v>40649</v>
      </c>
      <c r="B3603" t="s">
        <v>14983</v>
      </c>
      <c r="C3603" t="s">
        <v>8380</v>
      </c>
      <c r="D3603" t="s">
        <v>8373</v>
      </c>
      <c r="E3603" s="413" t="s">
        <v>14984</v>
      </c>
    </row>
    <row r="3604" spans="1:5" ht="12.75">
      <c r="A3604">
        <v>40650</v>
      </c>
      <c r="B3604" t="s">
        <v>14985</v>
      </c>
      <c r="C3604" t="s">
        <v>8380</v>
      </c>
      <c r="D3604" t="s">
        <v>8373</v>
      </c>
      <c r="E3604" s="413" t="s">
        <v>14986</v>
      </c>
    </row>
    <row r="3605" spans="1:5" ht="12.75">
      <c r="A3605">
        <v>40651</v>
      </c>
      <c r="B3605" t="s">
        <v>14987</v>
      </c>
      <c r="C3605" t="s">
        <v>8380</v>
      </c>
      <c r="D3605" t="s">
        <v>8373</v>
      </c>
      <c r="E3605" s="413" t="s">
        <v>14988</v>
      </c>
    </row>
    <row r="3606" spans="1:5" ht="12.75">
      <c r="A3606">
        <v>40652</v>
      </c>
      <c r="B3606" t="s">
        <v>14989</v>
      </c>
      <c r="C3606" t="s">
        <v>8380</v>
      </c>
      <c r="D3606" t="s">
        <v>8373</v>
      </c>
      <c r="E3606" s="413" t="s">
        <v>14990</v>
      </c>
    </row>
    <row r="3607" spans="1:5" ht="12.75">
      <c r="A3607">
        <v>40647</v>
      </c>
      <c r="B3607" t="s">
        <v>14991</v>
      </c>
      <c r="C3607" t="s">
        <v>8380</v>
      </c>
      <c r="D3607" t="s">
        <v>8373</v>
      </c>
      <c r="E3607" s="413" t="s">
        <v>14992</v>
      </c>
    </row>
    <row r="3608" spans="1:5" ht="12.75">
      <c r="A3608">
        <v>40653</v>
      </c>
      <c r="B3608" t="s">
        <v>14993</v>
      </c>
      <c r="C3608" t="s">
        <v>8380</v>
      </c>
      <c r="D3608" t="s">
        <v>8373</v>
      </c>
      <c r="E3608" s="413" t="s">
        <v>14994</v>
      </c>
    </row>
    <row r="3609" spans="1:5" ht="12.75">
      <c r="A3609">
        <v>36178</v>
      </c>
      <c r="B3609" t="s">
        <v>14995</v>
      </c>
      <c r="C3609" t="s">
        <v>8369</v>
      </c>
      <c r="D3609" t="s">
        <v>8373</v>
      </c>
      <c r="E3609" s="413" t="s">
        <v>14996</v>
      </c>
    </row>
    <row r="3610" spans="1:5" ht="12.75">
      <c r="A3610">
        <v>38195</v>
      </c>
      <c r="B3610" t="s">
        <v>14997</v>
      </c>
      <c r="C3610" t="s">
        <v>8380</v>
      </c>
      <c r="D3610" t="s">
        <v>8373</v>
      </c>
      <c r="E3610" s="413" t="s">
        <v>14998</v>
      </c>
    </row>
    <row r="3611" spans="1:5" ht="12.75">
      <c r="A3611">
        <v>38181</v>
      </c>
      <c r="B3611" t="s">
        <v>14999</v>
      </c>
      <c r="C3611" t="s">
        <v>8380</v>
      </c>
      <c r="D3611" t="s">
        <v>8373</v>
      </c>
      <c r="E3611" s="413" t="s">
        <v>15000</v>
      </c>
    </row>
    <row r="3612" spans="1:5" ht="12.75">
      <c r="A3612">
        <v>38182</v>
      </c>
      <c r="B3612" t="s">
        <v>15001</v>
      </c>
      <c r="C3612" t="s">
        <v>8380</v>
      </c>
      <c r="D3612" t="s">
        <v>8373</v>
      </c>
      <c r="E3612" s="413" t="s">
        <v>15002</v>
      </c>
    </row>
    <row r="3613" spans="1:5" ht="12.75">
      <c r="A3613">
        <v>38186</v>
      </c>
      <c r="B3613" t="s">
        <v>15003</v>
      </c>
      <c r="C3613" t="s">
        <v>8380</v>
      </c>
      <c r="D3613" t="s">
        <v>8373</v>
      </c>
      <c r="E3613" s="413" t="s">
        <v>15004</v>
      </c>
    </row>
    <row r="3614" spans="1:5" ht="12.75">
      <c r="A3614">
        <v>38185</v>
      </c>
      <c r="B3614" t="s">
        <v>15005</v>
      </c>
      <c r="C3614" t="s">
        <v>8380</v>
      </c>
      <c r="D3614" t="s">
        <v>8373</v>
      </c>
      <c r="E3614" s="413" t="s">
        <v>15006</v>
      </c>
    </row>
    <row r="3615" spans="1:5" ht="12.75">
      <c r="A3615">
        <v>40654</v>
      </c>
      <c r="B3615" t="s">
        <v>15007</v>
      </c>
      <c r="C3615" t="s">
        <v>8380</v>
      </c>
      <c r="D3615" t="s">
        <v>8373</v>
      </c>
      <c r="E3615" s="413" t="s">
        <v>15008</v>
      </c>
    </row>
    <row r="3616" spans="1:5" ht="12.75">
      <c r="A3616">
        <v>44541</v>
      </c>
      <c r="B3616" t="s">
        <v>15009</v>
      </c>
      <c r="C3616" t="s">
        <v>8380</v>
      </c>
      <c r="D3616" t="s">
        <v>8373</v>
      </c>
      <c r="E3616" s="413" t="s">
        <v>15010</v>
      </c>
    </row>
    <row r="3617" spans="1:5" ht="12.75">
      <c r="A3617">
        <v>4822</v>
      </c>
      <c r="B3617" t="s">
        <v>15011</v>
      </c>
      <c r="C3617" t="s">
        <v>8380</v>
      </c>
      <c r="D3617" t="s">
        <v>8373</v>
      </c>
      <c r="E3617" s="413" t="s">
        <v>15012</v>
      </c>
    </row>
    <row r="3618" spans="1:5" ht="12.75">
      <c r="A3618">
        <v>4818</v>
      </c>
      <c r="B3618" t="s">
        <v>15013</v>
      </c>
      <c r="C3618" t="s">
        <v>8380</v>
      </c>
      <c r="D3618" t="s">
        <v>8370</v>
      </c>
      <c r="E3618" s="413" t="s">
        <v>15014</v>
      </c>
    </row>
    <row r="3619" spans="1:5" ht="12.75">
      <c r="A3619">
        <v>39567</v>
      </c>
      <c r="B3619" t="s">
        <v>15015</v>
      </c>
      <c r="C3619" t="s">
        <v>8380</v>
      </c>
      <c r="D3619" t="s">
        <v>8373</v>
      </c>
      <c r="E3619" s="413" t="s">
        <v>15016</v>
      </c>
    </row>
    <row r="3620" spans="1:5" ht="12.75">
      <c r="A3620">
        <v>39566</v>
      </c>
      <c r="B3620" t="s">
        <v>15017</v>
      </c>
      <c r="C3620" t="s">
        <v>8380</v>
      </c>
      <c r="D3620" t="s">
        <v>8373</v>
      </c>
      <c r="E3620" s="413" t="s">
        <v>15018</v>
      </c>
    </row>
    <row r="3621" spans="1:5" ht="12.75">
      <c r="A3621">
        <v>39416</v>
      </c>
      <c r="B3621" t="s">
        <v>15019</v>
      </c>
      <c r="C3621" t="s">
        <v>8380</v>
      </c>
      <c r="D3621" t="s">
        <v>8373</v>
      </c>
      <c r="E3621" s="413" t="s">
        <v>13492</v>
      </c>
    </row>
    <row r="3622" spans="1:5" ht="12.75">
      <c r="A3622">
        <v>39417</v>
      </c>
      <c r="B3622" t="s">
        <v>15020</v>
      </c>
      <c r="C3622" t="s">
        <v>8380</v>
      </c>
      <c r="D3622" t="s">
        <v>8373</v>
      </c>
      <c r="E3622" s="413" t="s">
        <v>15021</v>
      </c>
    </row>
    <row r="3623" spans="1:5" ht="12.75">
      <c r="A3623">
        <v>43742</v>
      </c>
      <c r="B3623" t="s">
        <v>15022</v>
      </c>
      <c r="C3623" t="s">
        <v>8380</v>
      </c>
      <c r="D3623" t="s">
        <v>8373</v>
      </c>
      <c r="E3623" s="413" t="s">
        <v>15023</v>
      </c>
    </row>
    <row r="3624" spans="1:5" ht="12.75">
      <c r="A3624">
        <v>39414</v>
      </c>
      <c r="B3624" t="s">
        <v>15024</v>
      </c>
      <c r="C3624" t="s">
        <v>8380</v>
      </c>
      <c r="D3624" t="s">
        <v>8373</v>
      </c>
      <c r="E3624" s="413" t="s">
        <v>15025</v>
      </c>
    </row>
    <row r="3625" spans="1:5" ht="12.75">
      <c r="A3625">
        <v>39415</v>
      </c>
      <c r="B3625" t="s">
        <v>15026</v>
      </c>
      <c r="C3625" t="s">
        <v>8380</v>
      </c>
      <c r="D3625" t="s">
        <v>8373</v>
      </c>
      <c r="E3625" s="413" t="s">
        <v>15027</v>
      </c>
    </row>
    <row r="3626" spans="1:5" ht="12.75">
      <c r="A3626">
        <v>43740</v>
      </c>
      <c r="B3626" t="s">
        <v>15028</v>
      </c>
      <c r="C3626" t="s">
        <v>8380</v>
      </c>
      <c r="D3626" t="s">
        <v>8373</v>
      </c>
      <c r="E3626" s="413" t="s">
        <v>15029</v>
      </c>
    </row>
    <row r="3627" spans="1:5" ht="12.75">
      <c r="A3627">
        <v>39412</v>
      </c>
      <c r="B3627" t="s">
        <v>15030</v>
      </c>
      <c r="C3627" t="s">
        <v>8380</v>
      </c>
      <c r="D3627" t="s">
        <v>8370</v>
      </c>
      <c r="E3627" s="413" t="s">
        <v>9674</v>
      </c>
    </row>
    <row r="3628" spans="1:5" ht="12.75">
      <c r="A3628">
        <v>39413</v>
      </c>
      <c r="B3628" t="s">
        <v>15031</v>
      </c>
      <c r="C3628" t="s">
        <v>8380</v>
      </c>
      <c r="D3628" t="s">
        <v>8373</v>
      </c>
      <c r="E3628" s="413" t="s">
        <v>15032</v>
      </c>
    </row>
    <row r="3629" spans="1:5" ht="12.75">
      <c r="A3629">
        <v>43741</v>
      </c>
      <c r="B3629" t="s">
        <v>15033</v>
      </c>
      <c r="C3629" t="s">
        <v>8380</v>
      </c>
      <c r="D3629" t="s">
        <v>8373</v>
      </c>
      <c r="E3629" s="413" t="s">
        <v>12417</v>
      </c>
    </row>
    <row r="3630" spans="1:5" ht="12.75">
      <c r="A3630">
        <v>11062</v>
      </c>
      <c r="B3630" t="s">
        <v>15034</v>
      </c>
      <c r="C3630" t="s">
        <v>8380</v>
      </c>
      <c r="D3630" t="s">
        <v>8373</v>
      </c>
      <c r="E3630" s="413" t="s">
        <v>15035</v>
      </c>
    </row>
    <row r="3631" spans="1:5" ht="12.75">
      <c r="A3631">
        <v>11063</v>
      </c>
      <c r="B3631" t="s">
        <v>15036</v>
      </c>
      <c r="C3631" t="s">
        <v>8380</v>
      </c>
      <c r="D3631" t="s">
        <v>8373</v>
      </c>
      <c r="E3631" s="413" t="s">
        <v>15037</v>
      </c>
    </row>
    <row r="3632" spans="1:5" ht="12.75">
      <c r="A3632">
        <v>13521</v>
      </c>
      <c r="B3632" t="s">
        <v>15038</v>
      </c>
      <c r="C3632" t="s">
        <v>8369</v>
      </c>
      <c r="D3632" t="s">
        <v>8373</v>
      </c>
      <c r="E3632" s="413" t="s">
        <v>15039</v>
      </c>
    </row>
    <row r="3633" spans="1:5" ht="12.75">
      <c r="A3633">
        <v>10851</v>
      </c>
      <c r="B3633" t="s">
        <v>15040</v>
      </c>
      <c r="C3633" t="s">
        <v>8369</v>
      </c>
      <c r="D3633" t="s">
        <v>8373</v>
      </c>
      <c r="E3633" s="413" t="s">
        <v>15041</v>
      </c>
    </row>
    <row r="3634" spans="1:5" ht="12.75">
      <c r="A3634">
        <v>39515</v>
      </c>
      <c r="B3634" t="s">
        <v>15042</v>
      </c>
      <c r="C3634" t="s">
        <v>8369</v>
      </c>
      <c r="D3634" t="s">
        <v>8373</v>
      </c>
      <c r="E3634" s="413" t="s">
        <v>15043</v>
      </c>
    </row>
    <row r="3635" spans="1:5" ht="12.75">
      <c r="A3635">
        <v>39516</v>
      </c>
      <c r="B3635" t="s">
        <v>15044</v>
      </c>
      <c r="C3635" t="s">
        <v>8369</v>
      </c>
      <c r="D3635" t="s">
        <v>8373</v>
      </c>
      <c r="E3635" s="413" t="s">
        <v>15045</v>
      </c>
    </row>
    <row r="3636" spans="1:5" ht="12.75">
      <c r="A3636">
        <v>39514</v>
      </c>
      <c r="B3636" t="s">
        <v>15046</v>
      </c>
      <c r="C3636" t="s">
        <v>8369</v>
      </c>
      <c r="D3636" t="s">
        <v>8370</v>
      </c>
      <c r="E3636" s="413" t="s">
        <v>15047</v>
      </c>
    </row>
    <row r="3637" spans="1:5" ht="12.75">
      <c r="A3637">
        <v>4812</v>
      </c>
      <c r="B3637" t="s">
        <v>15048</v>
      </c>
      <c r="C3637" t="s">
        <v>8380</v>
      </c>
      <c r="D3637" t="s">
        <v>8373</v>
      </c>
      <c r="E3637" s="413" t="s">
        <v>15049</v>
      </c>
    </row>
    <row r="3638" spans="1:5" ht="12.75">
      <c r="A3638">
        <v>10849</v>
      </c>
      <c r="B3638" t="s">
        <v>15050</v>
      </c>
      <c r="C3638" t="s">
        <v>8369</v>
      </c>
      <c r="D3638" t="s">
        <v>8373</v>
      </c>
      <c r="E3638" s="413" t="s">
        <v>15051</v>
      </c>
    </row>
    <row r="3639" spans="1:5" ht="12.75">
      <c r="A3639">
        <v>10848</v>
      </c>
      <c r="B3639" t="s">
        <v>15052</v>
      </c>
      <c r="C3639" t="s">
        <v>8369</v>
      </c>
      <c r="D3639" t="s">
        <v>8373</v>
      </c>
      <c r="E3639" s="413" t="s">
        <v>15053</v>
      </c>
    </row>
    <row r="3640" spans="1:5" ht="12.75">
      <c r="A3640">
        <v>4813</v>
      </c>
      <c r="B3640" t="s">
        <v>15054</v>
      </c>
      <c r="C3640" t="s">
        <v>8380</v>
      </c>
      <c r="D3640" t="s">
        <v>8370</v>
      </c>
      <c r="E3640" s="413" t="s">
        <v>15055</v>
      </c>
    </row>
    <row r="3641" spans="1:5" ht="12.75">
      <c r="A3641">
        <v>37560</v>
      </c>
      <c r="B3641" t="s">
        <v>15056</v>
      </c>
      <c r="C3641" t="s">
        <v>8369</v>
      </c>
      <c r="D3641" t="s">
        <v>8373</v>
      </c>
      <c r="E3641" s="413" t="s">
        <v>15057</v>
      </c>
    </row>
    <row r="3642" spans="1:5" ht="12.75">
      <c r="A3642">
        <v>37557</v>
      </c>
      <c r="B3642" t="s">
        <v>15058</v>
      </c>
      <c r="C3642" t="s">
        <v>8369</v>
      </c>
      <c r="D3642" t="s">
        <v>8373</v>
      </c>
      <c r="E3642" s="413" t="s">
        <v>15059</v>
      </c>
    </row>
    <row r="3643" spans="1:5" ht="12.75">
      <c r="A3643">
        <v>37556</v>
      </c>
      <c r="B3643" t="s">
        <v>15060</v>
      </c>
      <c r="C3643" t="s">
        <v>8369</v>
      </c>
      <c r="D3643" t="s">
        <v>8373</v>
      </c>
      <c r="E3643" s="413" t="s">
        <v>9167</v>
      </c>
    </row>
    <row r="3644" spans="1:5" ht="12.75">
      <c r="A3644">
        <v>37559</v>
      </c>
      <c r="B3644" t="s">
        <v>15061</v>
      </c>
      <c r="C3644" t="s">
        <v>8369</v>
      </c>
      <c r="D3644" t="s">
        <v>8373</v>
      </c>
      <c r="E3644" s="413" t="s">
        <v>15062</v>
      </c>
    </row>
    <row r="3645" spans="1:5" ht="12.75">
      <c r="A3645">
        <v>37539</v>
      </c>
      <c r="B3645" t="s">
        <v>15063</v>
      </c>
      <c r="C3645" t="s">
        <v>8369</v>
      </c>
      <c r="D3645" t="s">
        <v>8370</v>
      </c>
      <c r="E3645" s="413" t="s">
        <v>15064</v>
      </c>
    </row>
    <row r="3646" spans="1:5" ht="12.75">
      <c r="A3646">
        <v>37558</v>
      </c>
      <c r="B3646" t="s">
        <v>15065</v>
      </c>
      <c r="C3646" t="s">
        <v>8369</v>
      </c>
      <c r="D3646" t="s">
        <v>8373</v>
      </c>
      <c r="E3646" s="413" t="s">
        <v>15066</v>
      </c>
    </row>
    <row r="3647" spans="1:5" ht="12.75">
      <c r="A3647">
        <v>34723</v>
      </c>
      <c r="B3647" t="s">
        <v>15067</v>
      </c>
      <c r="C3647" t="s">
        <v>8380</v>
      </c>
      <c r="D3647" t="s">
        <v>8373</v>
      </c>
      <c r="E3647" s="413" t="s">
        <v>15068</v>
      </c>
    </row>
    <row r="3648" spans="1:5" ht="12.75">
      <c r="A3648">
        <v>34721</v>
      </c>
      <c r="B3648" t="s">
        <v>15069</v>
      </c>
      <c r="C3648" t="s">
        <v>8380</v>
      </c>
      <c r="D3648" t="s">
        <v>8373</v>
      </c>
      <c r="E3648" s="413" t="s">
        <v>15070</v>
      </c>
    </row>
    <row r="3649" spans="1:5" ht="12.75">
      <c r="A3649">
        <v>4309</v>
      </c>
      <c r="B3649" t="s">
        <v>15071</v>
      </c>
      <c r="C3649" t="s">
        <v>8369</v>
      </c>
      <c r="D3649" t="s">
        <v>8373</v>
      </c>
      <c r="E3649" s="413" t="s">
        <v>8506</v>
      </c>
    </row>
    <row r="3650" spans="1:5" ht="12.75">
      <c r="A3650">
        <v>4307</v>
      </c>
      <c r="B3650" t="s">
        <v>15072</v>
      </c>
      <c r="C3650" t="s">
        <v>8369</v>
      </c>
      <c r="D3650" t="s">
        <v>8373</v>
      </c>
      <c r="E3650" s="413" t="s">
        <v>10586</v>
      </c>
    </row>
    <row r="3651" spans="1:5" ht="12.75">
      <c r="A3651">
        <v>10850</v>
      </c>
      <c r="B3651" t="s">
        <v>15073</v>
      </c>
      <c r="C3651" t="s">
        <v>8369</v>
      </c>
      <c r="D3651" t="s">
        <v>8373</v>
      </c>
      <c r="E3651" s="413" t="s">
        <v>15074</v>
      </c>
    </row>
    <row r="3652" spans="1:5" ht="12.75">
      <c r="A3652">
        <v>42438</v>
      </c>
      <c r="B3652" t="s">
        <v>15075</v>
      </c>
      <c r="C3652" t="s">
        <v>8369</v>
      </c>
      <c r="D3652" t="s">
        <v>8373</v>
      </c>
      <c r="E3652" s="413" t="s">
        <v>15076</v>
      </c>
    </row>
    <row r="3653" spans="1:5" ht="12.75">
      <c r="A3653">
        <v>4792</v>
      </c>
      <c r="B3653" t="s">
        <v>15077</v>
      </c>
      <c r="C3653" t="s">
        <v>8380</v>
      </c>
      <c r="D3653" t="s">
        <v>8373</v>
      </c>
      <c r="E3653" s="413" t="s">
        <v>15078</v>
      </c>
    </row>
    <row r="3654" spans="1:5" ht="12.75">
      <c r="A3654">
        <v>4790</v>
      </c>
      <c r="B3654" t="s">
        <v>15079</v>
      </c>
      <c r="C3654" t="s">
        <v>8380</v>
      </c>
      <c r="D3654" t="s">
        <v>8370</v>
      </c>
      <c r="E3654" s="413" t="s">
        <v>15080</v>
      </c>
    </row>
    <row r="3655" spans="1:5" ht="12.75">
      <c r="A3655">
        <v>40671</v>
      </c>
      <c r="B3655" t="s">
        <v>15081</v>
      </c>
      <c r="C3655" t="s">
        <v>8380</v>
      </c>
      <c r="D3655" t="s">
        <v>8373</v>
      </c>
      <c r="E3655" s="413" t="s">
        <v>15082</v>
      </c>
    </row>
    <row r="3656" spans="1:5" ht="12.75">
      <c r="A3656">
        <v>7552</v>
      </c>
      <c r="B3656" t="s">
        <v>15083</v>
      </c>
      <c r="C3656" t="s">
        <v>8369</v>
      </c>
      <c r="D3656" t="s">
        <v>8373</v>
      </c>
      <c r="E3656" s="413" t="s">
        <v>15084</v>
      </c>
    </row>
    <row r="3657" spans="1:5" ht="12.75">
      <c r="A3657">
        <v>4893</v>
      </c>
      <c r="B3657" t="s">
        <v>15085</v>
      </c>
      <c r="C3657" t="s">
        <v>8369</v>
      </c>
      <c r="D3657" t="s">
        <v>8373</v>
      </c>
      <c r="E3657" s="413" t="s">
        <v>15086</v>
      </c>
    </row>
    <row r="3658" spans="1:5" ht="12.75">
      <c r="A3658">
        <v>4894</v>
      </c>
      <c r="B3658" t="s">
        <v>15087</v>
      </c>
      <c r="C3658" t="s">
        <v>8369</v>
      </c>
      <c r="D3658" t="s">
        <v>8373</v>
      </c>
      <c r="E3658" s="413" t="s">
        <v>15088</v>
      </c>
    </row>
    <row r="3659" spans="1:5" ht="12.75">
      <c r="A3659">
        <v>4888</v>
      </c>
      <c r="B3659" t="s">
        <v>15089</v>
      </c>
      <c r="C3659" t="s">
        <v>8369</v>
      </c>
      <c r="D3659" t="s">
        <v>8373</v>
      </c>
      <c r="E3659" s="413" t="s">
        <v>15090</v>
      </c>
    </row>
    <row r="3660" spans="1:5" ht="12.75">
      <c r="A3660">
        <v>4890</v>
      </c>
      <c r="B3660" t="s">
        <v>15091</v>
      </c>
      <c r="C3660" t="s">
        <v>8369</v>
      </c>
      <c r="D3660" t="s">
        <v>8373</v>
      </c>
      <c r="E3660" s="413" t="s">
        <v>15092</v>
      </c>
    </row>
    <row r="3661" spans="1:5" ht="12.75">
      <c r="A3661">
        <v>12411</v>
      </c>
      <c r="B3661" t="s">
        <v>15093</v>
      </c>
      <c r="C3661" t="s">
        <v>8369</v>
      </c>
      <c r="D3661" t="s">
        <v>8373</v>
      </c>
      <c r="E3661" s="413" t="s">
        <v>15094</v>
      </c>
    </row>
    <row r="3662" spans="1:5" ht="12.75">
      <c r="A3662">
        <v>4891</v>
      </c>
      <c r="B3662" t="s">
        <v>15095</v>
      </c>
      <c r="C3662" t="s">
        <v>8369</v>
      </c>
      <c r="D3662" t="s">
        <v>8373</v>
      </c>
      <c r="E3662" s="413" t="s">
        <v>15096</v>
      </c>
    </row>
    <row r="3663" spans="1:5" ht="12.75">
      <c r="A3663">
        <v>4889</v>
      </c>
      <c r="B3663" t="s">
        <v>15097</v>
      </c>
      <c r="C3663" t="s">
        <v>8369</v>
      </c>
      <c r="D3663" t="s">
        <v>8373</v>
      </c>
      <c r="E3663" s="413" t="s">
        <v>15098</v>
      </c>
    </row>
    <row r="3664" spans="1:5" ht="12.75">
      <c r="A3664">
        <v>4892</v>
      </c>
      <c r="B3664" t="s">
        <v>15099</v>
      </c>
      <c r="C3664" t="s">
        <v>8369</v>
      </c>
      <c r="D3664" t="s">
        <v>8373</v>
      </c>
      <c r="E3664" s="413" t="s">
        <v>12532</v>
      </c>
    </row>
    <row r="3665" spans="1:5" ht="12.75">
      <c r="A3665">
        <v>12412</v>
      </c>
      <c r="B3665" t="s">
        <v>15100</v>
      </c>
      <c r="C3665" t="s">
        <v>8369</v>
      </c>
      <c r="D3665" t="s">
        <v>8373</v>
      </c>
      <c r="E3665" s="413" t="s">
        <v>15101</v>
      </c>
    </row>
    <row r="3666" spans="1:5" ht="12.75">
      <c r="A3666">
        <v>11073</v>
      </c>
      <c r="B3666" t="s">
        <v>15102</v>
      </c>
      <c r="C3666" t="s">
        <v>8369</v>
      </c>
      <c r="D3666" t="s">
        <v>8373</v>
      </c>
      <c r="E3666" s="413" t="s">
        <v>15103</v>
      </c>
    </row>
    <row r="3667" spans="1:5" ht="12.75">
      <c r="A3667">
        <v>11071</v>
      </c>
      <c r="B3667" t="s">
        <v>15104</v>
      </c>
      <c r="C3667" t="s">
        <v>8369</v>
      </c>
      <c r="D3667" t="s">
        <v>8373</v>
      </c>
      <c r="E3667" s="413" t="s">
        <v>15105</v>
      </c>
    </row>
    <row r="3668" spans="1:5" ht="12.75">
      <c r="A3668">
        <v>11072</v>
      </c>
      <c r="B3668" t="s">
        <v>15106</v>
      </c>
      <c r="C3668" t="s">
        <v>8369</v>
      </c>
      <c r="D3668" t="s">
        <v>8373</v>
      </c>
      <c r="E3668" s="413" t="s">
        <v>15107</v>
      </c>
    </row>
    <row r="3669" spans="1:5" ht="12.75">
      <c r="A3669">
        <v>4895</v>
      </c>
      <c r="B3669" t="s">
        <v>15108</v>
      </c>
      <c r="C3669" t="s">
        <v>8369</v>
      </c>
      <c r="D3669" t="s">
        <v>8373</v>
      </c>
      <c r="E3669" s="413" t="s">
        <v>9896</v>
      </c>
    </row>
    <row r="3670" spans="1:5" ht="12.75">
      <c r="A3670">
        <v>4907</v>
      </c>
      <c r="B3670" t="s">
        <v>15109</v>
      </c>
      <c r="C3670" t="s">
        <v>8369</v>
      </c>
      <c r="D3670" t="s">
        <v>8373</v>
      </c>
      <c r="E3670" s="413" t="s">
        <v>15110</v>
      </c>
    </row>
    <row r="3671" spans="1:5" ht="12.75">
      <c r="A3671">
        <v>4902</v>
      </c>
      <c r="B3671" t="s">
        <v>15111</v>
      </c>
      <c r="C3671" t="s">
        <v>8369</v>
      </c>
      <c r="D3671" t="s">
        <v>8373</v>
      </c>
      <c r="E3671" s="413" t="s">
        <v>15112</v>
      </c>
    </row>
    <row r="3672" spans="1:5" ht="12.75">
      <c r="A3672">
        <v>4908</v>
      </c>
      <c r="B3672" t="s">
        <v>15113</v>
      </c>
      <c r="C3672" t="s">
        <v>8369</v>
      </c>
      <c r="D3672" t="s">
        <v>8373</v>
      </c>
      <c r="E3672" s="413" t="s">
        <v>15114</v>
      </c>
    </row>
    <row r="3673" spans="1:5" ht="12.75">
      <c r="A3673">
        <v>4909</v>
      </c>
      <c r="B3673" t="s">
        <v>15115</v>
      </c>
      <c r="C3673" t="s">
        <v>8369</v>
      </c>
      <c r="D3673" t="s">
        <v>8373</v>
      </c>
      <c r="E3673" s="413" t="s">
        <v>15116</v>
      </c>
    </row>
    <row r="3674" spans="1:5" ht="12.75">
      <c r="A3674">
        <v>4903</v>
      </c>
      <c r="B3674" t="s">
        <v>15117</v>
      </c>
      <c r="C3674" t="s">
        <v>8369</v>
      </c>
      <c r="D3674" t="s">
        <v>8373</v>
      </c>
      <c r="E3674" s="413" t="s">
        <v>15118</v>
      </c>
    </row>
    <row r="3675" spans="1:5" ht="12.75">
      <c r="A3675">
        <v>4897</v>
      </c>
      <c r="B3675" t="s">
        <v>15119</v>
      </c>
      <c r="C3675" t="s">
        <v>8369</v>
      </c>
      <c r="D3675" t="s">
        <v>8373</v>
      </c>
      <c r="E3675" s="413" t="s">
        <v>15120</v>
      </c>
    </row>
    <row r="3676" spans="1:5" ht="12.75">
      <c r="A3676">
        <v>4896</v>
      </c>
      <c r="B3676" t="s">
        <v>15121</v>
      </c>
      <c r="C3676" t="s">
        <v>8369</v>
      </c>
      <c r="D3676" t="s">
        <v>8373</v>
      </c>
      <c r="E3676" s="413" t="s">
        <v>8410</v>
      </c>
    </row>
    <row r="3677" spans="1:5" ht="12.75">
      <c r="A3677">
        <v>4900</v>
      </c>
      <c r="B3677" t="s">
        <v>15122</v>
      </c>
      <c r="C3677" t="s">
        <v>8369</v>
      </c>
      <c r="D3677" t="s">
        <v>8373</v>
      </c>
      <c r="E3677" s="413" t="s">
        <v>15123</v>
      </c>
    </row>
    <row r="3678" spans="1:5" ht="12.75">
      <c r="A3678">
        <v>4898</v>
      </c>
      <c r="B3678" t="s">
        <v>15124</v>
      </c>
      <c r="C3678" t="s">
        <v>8369</v>
      </c>
      <c r="D3678" t="s">
        <v>8373</v>
      </c>
      <c r="E3678" s="413" t="s">
        <v>14202</v>
      </c>
    </row>
    <row r="3679" spans="1:5" ht="12.75">
      <c r="A3679">
        <v>4899</v>
      </c>
      <c r="B3679" t="s">
        <v>15125</v>
      </c>
      <c r="C3679" t="s">
        <v>8369</v>
      </c>
      <c r="D3679" t="s">
        <v>8373</v>
      </c>
      <c r="E3679" s="413" t="s">
        <v>10872</v>
      </c>
    </row>
    <row r="3680" spans="1:5" ht="12.75">
      <c r="A3680">
        <v>11096</v>
      </c>
      <c r="B3680" t="s">
        <v>15126</v>
      </c>
      <c r="C3680" t="s">
        <v>8488</v>
      </c>
      <c r="D3680" t="s">
        <v>8373</v>
      </c>
      <c r="E3680" s="413" t="s">
        <v>13956</v>
      </c>
    </row>
    <row r="3681" spans="1:5" ht="12.75">
      <c r="A3681">
        <v>4741</v>
      </c>
      <c r="B3681" t="s">
        <v>15127</v>
      </c>
      <c r="C3681" t="s">
        <v>8708</v>
      </c>
      <c r="D3681" t="s">
        <v>8373</v>
      </c>
      <c r="E3681" s="413" t="s">
        <v>14801</v>
      </c>
    </row>
    <row r="3682" spans="1:5" ht="12.75">
      <c r="A3682">
        <v>4752</v>
      </c>
      <c r="B3682" t="s">
        <v>15128</v>
      </c>
      <c r="C3682" t="s">
        <v>8711</v>
      </c>
      <c r="D3682" t="s">
        <v>8373</v>
      </c>
      <c r="E3682" s="413" t="s">
        <v>9337</v>
      </c>
    </row>
    <row r="3683" spans="1:5" ht="12.75">
      <c r="A3683">
        <v>41091</v>
      </c>
      <c r="B3683" t="s">
        <v>15129</v>
      </c>
      <c r="C3683" t="s">
        <v>8714</v>
      </c>
      <c r="D3683" t="s">
        <v>8373</v>
      </c>
      <c r="E3683" s="413" t="s">
        <v>9339</v>
      </c>
    </row>
    <row r="3684" spans="1:5" ht="12.75">
      <c r="A3684">
        <v>13954</v>
      </c>
      <c r="B3684" t="s">
        <v>15130</v>
      </c>
      <c r="C3684" t="s">
        <v>8369</v>
      </c>
      <c r="D3684" t="s">
        <v>8373</v>
      </c>
      <c r="E3684" s="413" t="s">
        <v>15131</v>
      </c>
    </row>
    <row r="3685" spans="1:5" ht="12.75">
      <c r="A3685">
        <v>3411</v>
      </c>
      <c r="B3685" t="s">
        <v>15132</v>
      </c>
      <c r="C3685" t="s">
        <v>8488</v>
      </c>
      <c r="D3685" t="s">
        <v>8373</v>
      </c>
      <c r="E3685" s="413" t="s">
        <v>15133</v>
      </c>
    </row>
    <row r="3686" spans="1:5" ht="12.75">
      <c r="A3686">
        <v>39995</v>
      </c>
      <c r="B3686" t="s">
        <v>15134</v>
      </c>
      <c r="C3686" t="s">
        <v>8708</v>
      </c>
      <c r="D3686" t="s">
        <v>8373</v>
      </c>
      <c r="E3686" s="413" t="s">
        <v>15135</v>
      </c>
    </row>
    <row r="3687" spans="1:5" ht="12.75">
      <c r="A3687">
        <v>11615</v>
      </c>
      <c r="B3687" t="s">
        <v>15136</v>
      </c>
      <c r="C3687" t="s">
        <v>8380</v>
      </c>
      <c r="D3687" t="s">
        <v>8373</v>
      </c>
      <c r="E3687" s="413" t="s">
        <v>15137</v>
      </c>
    </row>
    <row r="3688" spans="1:5" ht="12.75">
      <c r="A3688">
        <v>3408</v>
      </c>
      <c r="B3688" t="s">
        <v>15138</v>
      </c>
      <c r="C3688" t="s">
        <v>8380</v>
      </c>
      <c r="D3688" t="s">
        <v>8370</v>
      </c>
      <c r="E3688" s="413" t="s">
        <v>13112</v>
      </c>
    </row>
    <row r="3689" spans="1:5" ht="12.75">
      <c r="A3689">
        <v>3409</v>
      </c>
      <c r="B3689" t="s">
        <v>15139</v>
      </c>
      <c r="C3689" t="s">
        <v>8380</v>
      </c>
      <c r="D3689" t="s">
        <v>8373</v>
      </c>
      <c r="E3689" s="413" t="s">
        <v>10749</v>
      </c>
    </row>
    <row r="3690" spans="1:5" ht="12.75">
      <c r="A3690">
        <v>11427</v>
      </c>
      <c r="B3690" t="s">
        <v>15140</v>
      </c>
      <c r="C3690" t="s">
        <v>8488</v>
      </c>
      <c r="D3690" t="s">
        <v>8373</v>
      </c>
      <c r="E3690" s="413" t="s">
        <v>10666</v>
      </c>
    </row>
    <row r="3691" spans="1:5" ht="12.75">
      <c r="A3691">
        <v>4491</v>
      </c>
      <c r="B3691" t="s">
        <v>15141</v>
      </c>
      <c r="C3691" t="s">
        <v>8389</v>
      </c>
      <c r="D3691" t="s">
        <v>8373</v>
      </c>
      <c r="E3691" s="413" t="s">
        <v>15142</v>
      </c>
    </row>
    <row r="3692" spans="1:5" ht="12.75">
      <c r="A3692">
        <v>2745</v>
      </c>
      <c r="B3692" t="s">
        <v>15143</v>
      </c>
      <c r="C3692" t="s">
        <v>8389</v>
      </c>
      <c r="D3692" t="s">
        <v>8373</v>
      </c>
      <c r="E3692" s="413" t="s">
        <v>9426</v>
      </c>
    </row>
    <row r="3693" spans="1:5" ht="12.75">
      <c r="A3693">
        <v>14439</v>
      </c>
      <c r="B3693" t="s">
        <v>15144</v>
      </c>
      <c r="C3693" t="s">
        <v>8389</v>
      </c>
      <c r="D3693" t="s">
        <v>8373</v>
      </c>
      <c r="E3693" s="413" t="s">
        <v>9363</v>
      </c>
    </row>
    <row r="3694" spans="1:5" ht="12.75">
      <c r="A3694">
        <v>44496</v>
      </c>
      <c r="B3694" t="s">
        <v>15145</v>
      </c>
      <c r="C3694" t="s">
        <v>8369</v>
      </c>
      <c r="D3694" t="s">
        <v>8373</v>
      </c>
      <c r="E3694" s="413" t="s">
        <v>15146</v>
      </c>
    </row>
    <row r="3695" spans="1:5" ht="12.75">
      <c r="A3695">
        <v>12362</v>
      </c>
      <c r="B3695" t="s">
        <v>15147</v>
      </c>
      <c r="C3695" t="s">
        <v>8369</v>
      </c>
      <c r="D3695" t="s">
        <v>8373</v>
      </c>
      <c r="E3695" s="413" t="s">
        <v>15148</v>
      </c>
    </row>
    <row r="3696" spans="1:5" ht="12.75">
      <c r="A3696">
        <v>421</v>
      </c>
      <c r="B3696" t="s">
        <v>15149</v>
      </c>
      <c r="C3696" t="s">
        <v>8369</v>
      </c>
      <c r="D3696" t="s">
        <v>8373</v>
      </c>
      <c r="E3696" s="413" t="s">
        <v>15150</v>
      </c>
    </row>
    <row r="3697" spans="1:5" ht="12.75">
      <c r="A3697">
        <v>14148</v>
      </c>
      <c r="B3697" t="s">
        <v>15151</v>
      </c>
      <c r="C3697" t="s">
        <v>8369</v>
      </c>
      <c r="D3697" t="s">
        <v>8373</v>
      </c>
      <c r="E3697" s="413" t="s">
        <v>9114</v>
      </c>
    </row>
    <row r="3698" spans="1:5" ht="12.75">
      <c r="A3698">
        <v>4341</v>
      </c>
      <c r="B3698" t="s">
        <v>15152</v>
      </c>
      <c r="C3698" t="s">
        <v>8369</v>
      </c>
      <c r="D3698" t="s">
        <v>8373</v>
      </c>
      <c r="E3698" s="413" t="s">
        <v>13595</v>
      </c>
    </row>
    <row r="3699" spans="1:5" ht="12.75">
      <c r="A3699">
        <v>4337</v>
      </c>
      <c r="B3699" t="s">
        <v>15153</v>
      </c>
      <c r="C3699" t="s">
        <v>8369</v>
      </c>
      <c r="D3699" t="s">
        <v>8373</v>
      </c>
      <c r="E3699" s="413" t="s">
        <v>10030</v>
      </c>
    </row>
    <row r="3700" spans="1:5" ht="12.75">
      <c r="A3700">
        <v>4339</v>
      </c>
      <c r="B3700" t="s">
        <v>15154</v>
      </c>
      <c r="C3700" t="s">
        <v>8369</v>
      </c>
      <c r="D3700" t="s">
        <v>8373</v>
      </c>
      <c r="E3700" s="413" t="s">
        <v>10712</v>
      </c>
    </row>
    <row r="3701" spans="1:5" ht="12.75">
      <c r="A3701">
        <v>39997</v>
      </c>
      <c r="B3701" t="s">
        <v>15155</v>
      </c>
      <c r="C3701" t="s">
        <v>8369</v>
      </c>
      <c r="D3701" t="s">
        <v>8373</v>
      </c>
      <c r="E3701" s="413" t="s">
        <v>11138</v>
      </c>
    </row>
    <row r="3702" spans="1:5" ht="12.75">
      <c r="A3702">
        <v>11971</v>
      </c>
      <c r="B3702" t="s">
        <v>15156</v>
      </c>
      <c r="C3702" t="s">
        <v>8369</v>
      </c>
      <c r="D3702" t="s">
        <v>8373</v>
      </c>
      <c r="E3702" s="413" t="s">
        <v>9382</v>
      </c>
    </row>
    <row r="3703" spans="1:5" ht="12.75">
      <c r="A3703">
        <v>4342</v>
      </c>
      <c r="B3703" t="s">
        <v>15157</v>
      </c>
      <c r="C3703" t="s">
        <v>8369</v>
      </c>
      <c r="D3703" t="s">
        <v>8373</v>
      </c>
      <c r="E3703" s="413" t="s">
        <v>8408</v>
      </c>
    </row>
    <row r="3704" spans="1:5" ht="12.75">
      <c r="A3704">
        <v>4330</v>
      </c>
      <c r="B3704" t="s">
        <v>15158</v>
      </c>
      <c r="C3704" t="s">
        <v>8369</v>
      </c>
      <c r="D3704" t="s">
        <v>8373</v>
      </c>
      <c r="E3704" s="413" t="s">
        <v>14661</v>
      </c>
    </row>
    <row r="3705" spans="1:5" ht="12.75">
      <c r="A3705">
        <v>4340</v>
      </c>
      <c r="B3705" t="s">
        <v>15159</v>
      </c>
      <c r="C3705" t="s">
        <v>8369</v>
      </c>
      <c r="D3705" t="s">
        <v>8373</v>
      </c>
      <c r="E3705" s="413" t="s">
        <v>8562</v>
      </c>
    </row>
    <row r="3706" spans="1:5" ht="12.75">
      <c r="A3706">
        <v>5088</v>
      </c>
      <c r="B3706" t="s">
        <v>15160</v>
      </c>
      <c r="C3706" t="s">
        <v>8369</v>
      </c>
      <c r="D3706" t="s">
        <v>8373</v>
      </c>
      <c r="E3706" s="413" t="s">
        <v>15161</v>
      </c>
    </row>
    <row r="3707" spans="1:5" ht="12.75">
      <c r="A3707">
        <v>11154</v>
      </c>
      <c r="B3707" t="s">
        <v>15162</v>
      </c>
      <c r="C3707" t="s">
        <v>8369</v>
      </c>
      <c r="D3707" t="s">
        <v>8373</v>
      </c>
      <c r="E3707" s="413" t="s">
        <v>15163</v>
      </c>
    </row>
    <row r="3708" spans="1:5" ht="12.75">
      <c r="A3708">
        <v>4989</v>
      </c>
      <c r="B3708" t="s">
        <v>15164</v>
      </c>
      <c r="C3708" t="s">
        <v>8369</v>
      </c>
      <c r="D3708" t="s">
        <v>8373</v>
      </c>
      <c r="E3708" s="413" t="s">
        <v>15165</v>
      </c>
    </row>
    <row r="3709" spans="1:5" ht="12.75">
      <c r="A3709">
        <v>4982</v>
      </c>
      <c r="B3709" t="s">
        <v>15166</v>
      </c>
      <c r="C3709" t="s">
        <v>8369</v>
      </c>
      <c r="D3709" t="s">
        <v>8373</v>
      </c>
      <c r="E3709" s="413" t="s">
        <v>15167</v>
      </c>
    </row>
    <row r="3710" spans="1:5" ht="12.75">
      <c r="A3710">
        <v>4962</v>
      </c>
      <c r="B3710" t="s">
        <v>15168</v>
      </c>
      <c r="C3710" t="s">
        <v>8369</v>
      </c>
      <c r="D3710" t="s">
        <v>8373</v>
      </c>
      <c r="E3710" s="413" t="s">
        <v>15169</v>
      </c>
    </row>
    <row r="3711" spans="1:5" ht="12.75">
      <c r="A3711">
        <v>4981</v>
      </c>
      <c r="B3711" t="s">
        <v>15170</v>
      </c>
      <c r="C3711" t="s">
        <v>8369</v>
      </c>
      <c r="D3711" t="s">
        <v>8370</v>
      </c>
      <c r="E3711" s="413" t="s">
        <v>15171</v>
      </c>
    </row>
    <row r="3712" spans="1:5" ht="12.75">
      <c r="A3712">
        <v>4964</v>
      </c>
      <c r="B3712" t="s">
        <v>15172</v>
      </c>
      <c r="C3712" t="s">
        <v>8369</v>
      </c>
      <c r="D3712" t="s">
        <v>8373</v>
      </c>
      <c r="E3712" s="413" t="s">
        <v>15173</v>
      </c>
    </row>
    <row r="3713" spans="1:5" ht="12.75">
      <c r="A3713">
        <v>4992</v>
      </c>
      <c r="B3713" t="s">
        <v>15174</v>
      </c>
      <c r="C3713" t="s">
        <v>8369</v>
      </c>
      <c r="D3713" t="s">
        <v>8373</v>
      </c>
      <c r="E3713" s="413" t="s">
        <v>15175</v>
      </c>
    </row>
    <row r="3714" spans="1:5" ht="12.75">
      <c r="A3714">
        <v>4987</v>
      </c>
      <c r="B3714" t="s">
        <v>15176</v>
      </c>
      <c r="C3714" t="s">
        <v>8369</v>
      </c>
      <c r="D3714" t="s">
        <v>8373</v>
      </c>
      <c r="E3714" s="413" t="s">
        <v>15177</v>
      </c>
    </row>
    <row r="3715" spans="1:5" ht="12.75">
      <c r="A3715">
        <v>4930</v>
      </c>
      <c r="B3715" t="s">
        <v>15178</v>
      </c>
      <c r="C3715" t="s">
        <v>8380</v>
      </c>
      <c r="D3715" t="s">
        <v>8373</v>
      </c>
      <c r="E3715" s="413" t="s">
        <v>15179</v>
      </c>
    </row>
    <row r="3716" spans="1:5" ht="12.75">
      <c r="A3716">
        <v>39021</v>
      </c>
      <c r="B3716" t="s">
        <v>15180</v>
      </c>
      <c r="C3716" t="s">
        <v>8369</v>
      </c>
      <c r="D3716" t="s">
        <v>8373</v>
      </c>
      <c r="E3716" s="413" t="s">
        <v>15181</v>
      </c>
    </row>
    <row r="3717" spans="1:5" ht="12.75">
      <c r="A3717">
        <v>39022</v>
      </c>
      <c r="B3717" t="s">
        <v>15182</v>
      </c>
      <c r="C3717" t="s">
        <v>8369</v>
      </c>
      <c r="D3717" t="s">
        <v>8370</v>
      </c>
      <c r="E3717" s="413" t="s">
        <v>15183</v>
      </c>
    </row>
    <row r="3718" spans="1:5" ht="12.75">
      <c r="A3718">
        <v>39024</v>
      </c>
      <c r="B3718" t="s">
        <v>15184</v>
      </c>
      <c r="C3718" t="s">
        <v>8369</v>
      </c>
      <c r="D3718" t="s">
        <v>8373</v>
      </c>
      <c r="E3718" s="413" t="s">
        <v>15185</v>
      </c>
    </row>
    <row r="3719" spans="1:5" ht="12.75">
      <c r="A3719">
        <v>4914</v>
      </c>
      <c r="B3719" t="s">
        <v>15186</v>
      </c>
      <c r="C3719" t="s">
        <v>8380</v>
      </c>
      <c r="D3719" t="s">
        <v>8373</v>
      </c>
      <c r="E3719" s="413" t="s">
        <v>15187</v>
      </c>
    </row>
    <row r="3720" spans="1:5" ht="12.75">
      <c r="A3720">
        <v>4917</v>
      </c>
      <c r="B3720" t="s">
        <v>15188</v>
      </c>
      <c r="C3720" t="s">
        <v>8380</v>
      </c>
      <c r="D3720" t="s">
        <v>8370</v>
      </c>
      <c r="E3720" s="413" t="s">
        <v>15189</v>
      </c>
    </row>
    <row r="3721" spans="1:5" ht="12.75">
      <c r="A3721">
        <v>39025</v>
      </c>
      <c r="B3721" t="s">
        <v>15190</v>
      </c>
      <c r="C3721" t="s">
        <v>8369</v>
      </c>
      <c r="D3721" t="s">
        <v>8373</v>
      </c>
      <c r="E3721" s="413" t="s">
        <v>15191</v>
      </c>
    </row>
    <row r="3722" spans="1:5" ht="12.75">
      <c r="A3722">
        <v>4922</v>
      </c>
      <c r="B3722" t="s">
        <v>15192</v>
      </c>
      <c r="C3722" t="s">
        <v>8380</v>
      </c>
      <c r="D3722" t="s">
        <v>8373</v>
      </c>
      <c r="E3722" s="413" t="s">
        <v>15193</v>
      </c>
    </row>
    <row r="3723" spans="1:5" ht="12.75">
      <c r="A3723">
        <v>4911</v>
      </c>
      <c r="B3723" t="s">
        <v>15194</v>
      </c>
      <c r="C3723" t="s">
        <v>8380</v>
      </c>
      <c r="D3723" t="s">
        <v>8373</v>
      </c>
      <c r="E3723" s="413" t="s">
        <v>15195</v>
      </c>
    </row>
    <row r="3724" spans="1:5" ht="12.75">
      <c r="A3724">
        <v>37518</v>
      </c>
      <c r="B3724" t="s">
        <v>15196</v>
      </c>
      <c r="C3724" t="s">
        <v>8380</v>
      </c>
      <c r="D3724" t="s">
        <v>8373</v>
      </c>
      <c r="E3724" s="413" t="s">
        <v>15197</v>
      </c>
    </row>
    <row r="3725" spans="1:5" ht="12.75">
      <c r="A3725">
        <v>4910</v>
      </c>
      <c r="B3725" t="s">
        <v>15198</v>
      </c>
      <c r="C3725" t="s">
        <v>8380</v>
      </c>
      <c r="D3725" t="s">
        <v>8373</v>
      </c>
      <c r="E3725" s="413" t="s">
        <v>15199</v>
      </c>
    </row>
    <row r="3726" spans="1:5" ht="12.75">
      <c r="A3726">
        <v>4943</v>
      </c>
      <c r="B3726" t="s">
        <v>15200</v>
      </c>
      <c r="C3726" t="s">
        <v>8380</v>
      </c>
      <c r="D3726" t="s">
        <v>8373</v>
      </c>
      <c r="E3726" s="413" t="s">
        <v>15201</v>
      </c>
    </row>
    <row r="3727" spans="1:5" ht="12.75">
      <c r="A3727">
        <v>5002</v>
      </c>
      <c r="B3727" t="s">
        <v>15202</v>
      </c>
      <c r="C3727" t="s">
        <v>8380</v>
      </c>
      <c r="D3727" t="s">
        <v>8373</v>
      </c>
      <c r="E3727" s="413" t="s">
        <v>15203</v>
      </c>
    </row>
    <row r="3728" spans="1:5" ht="12.75">
      <c r="A3728">
        <v>4977</v>
      </c>
      <c r="B3728" t="s">
        <v>15204</v>
      </c>
      <c r="C3728" t="s">
        <v>8380</v>
      </c>
      <c r="D3728" t="s">
        <v>8373</v>
      </c>
      <c r="E3728" s="413" t="s">
        <v>15205</v>
      </c>
    </row>
    <row r="3729" spans="1:5" ht="12.75">
      <c r="A3729">
        <v>5028</v>
      </c>
      <c r="B3729" t="s">
        <v>15206</v>
      </c>
      <c r="C3729" t="s">
        <v>8380</v>
      </c>
      <c r="D3729" t="s">
        <v>8373</v>
      </c>
      <c r="E3729" s="413" t="s">
        <v>15207</v>
      </c>
    </row>
    <row r="3730" spans="1:5" ht="12.75">
      <c r="A3730">
        <v>4998</v>
      </c>
      <c r="B3730" t="s">
        <v>15208</v>
      </c>
      <c r="C3730" t="s">
        <v>8380</v>
      </c>
      <c r="D3730" t="s">
        <v>8373</v>
      </c>
      <c r="E3730" s="413" t="s">
        <v>15209</v>
      </c>
    </row>
    <row r="3731" spans="1:5" ht="12.75">
      <c r="A3731">
        <v>4969</v>
      </c>
      <c r="B3731" t="s">
        <v>15210</v>
      </c>
      <c r="C3731" t="s">
        <v>8380</v>
      </c>
      <c r="D3731" t="s">
        <v>8370</v>
      </c>
      <c r="E3731" s="413" t="s">
        <v>15211</v>
      </c>
    </row>
    <row r="3732" spans="1:5" ht="12.75">
      <c r="A3732">
        <v>11364</v>
      </c>
      <c r="B3732" t="s">
        <v>15212</v>
      </c>
      <c r="C3732" t="s">
        <v>8369</v>
      </c>
      <c r="D3732" t="s">
        <v>8373</v>
      </c>
      <c r="E3732" s="413" t="s">
        <v>15213</v>
      </c>
    </row>
    <row r="3733" spans="1:5" ht="12.75">
      <c r="A3733">
        <v>11365</v>
      </c>
      <c r="B3733" t="s">
        <v>15214</v>
      </c>
      <c r="C3733" t="s">
        <v>8369</v>
      </c>
      <c r="D3733" t="s">
        <v>8373</v>
      </c>
      <c r="E3733" s="413" t="s">
        <v>11584</v>
      </c>
    </row>
    <row r="3734" spans="1:5" ht="12.75">
      <c r="A3734">
        <v>11366</v>
      </c>
      <c r="B3734" t="s">
        <v>15215</v>
      </c>
      <c r="C3734" t="s">
        <v>8369</v>
      </c>
      <c r="D3734" t="s">
        <v>8373</v>
      </c>
      <c r="E3734" s="413" t="s">
        <v>15216</v>
      </c>
    </row>
    <row r="3735" spans="1:5" ht="12.75">
      <c r="A3735">
        <v>43777</v>
      </c>
      <c r="B3735" t="s">
        <v>15217</v>
      </c>
      <c r="C3735" t="s">
        <v>8369</v>
      </c>
      <c r="D3735" t="s">
        <v>8373</v>
      </c>
      <c r="E3735" s="413" t="s">
        <v>15218</v>
      </c>
    </row>
    <row r="3736" spans="1:5" ht="12.75">
      <c r="A3736">
        <v>20322</v>
      </c>
      <c r="B3736" t="s">
        <v>15219</v>
      </c>
      <c r="C3736" t="s">
        <v>8369</v>
      </c>
      <c r="D3736" t="s">
        <v>8373</v>
      </c>
      <c r="E3736" s="413" t="s">
        <v>15220</v>
      </c>
    </row>
    <row r="3737" spans="1:5" ht="12.75">
      <c r="A3737">
        <v>10553</v>
      </c>
      <c r="B3737" t="s">
        <v>15221</v>
      </c>
      <c r="C3737" t="s">
        <v>8369</v>
      </c>
      <c r="D3737" t="s">
        <v>8373</v>
      </c>
      <c r="E3737" s="413" t="s">
        <v>15222</v>
      </c>
    </row>
    <row r="3738" spans="1:5" ht="12.75">
      <c r="A3738">
        <v>5020</v>
      </c>
      <c r="B3738" t="s">
        <v>15223</v>
      </c>
      <c r="C3738" t="s">
        <v>8369</v>
      </c>
      <c r="D3738" t="s">
        <v>8373</v>
      </c>
      <c r="E3738" s="413" t="s">
        <v>15224</v>
      </c>
    </row>
    <row r="3739" spans="1:5" ht="12.75">
      <c r="A3739">
        <v>10554</v>
      </c>
      <c r="B3739" t="s">
        <v>15225</v>
      </c>
      <c r="C3739" t="s">
        <v>8369</v>
      </c>
      <c r="D3739" t="s">
        <v>8373</v>
      </c>
      <c r="E3739" s="413" t="s">
        <v>15226</v>
      </c>
    </row>
    <row r="3740" spans="1:5" ht="12.75">
      <c r="A3740">
        <v>10555</v>
      </c>
      <c r="B3740" t="s">
        <v>15227</v>
      </c>
      <c r="C3740" t="s">
        <v>8369</v>
      </c>
      <c r="D3740" t="s">
        <v>8373</v>
      </c>
      <c r="E3740" s="413" t="s">
        <v>15228</v>
      </c>
    </row>
    <row r="3741" spans="1:5" ht="12.75">
      <c r="A3741">
        <v>10556</v>
      </c>
      <c r="B3741" t="s">
        <v>15229</v>
      </c>
      <c r="C3741" t="s">
        <v>8369</v>
      </c>
      <c r="D3741" t="s">
        <v>8373</v>
      </c>
      <c r="E3741" s="413" t="s">
        <v>15230</v>
      </c>
    </row>
    <row r="3742" spans="1:5" ht="12.75">
      <c r="A3742">
        <v>39502</v>
      </c>
      <c r="B3742" t="s">
        <v>15231</v>
      </c>
      <c r="C3742" t="s">
        <v>8369</v>
      </c>
      <c r="D3742" t="s">
        <v>8373</v>
      </c>
      <c r="E3742" s="413" t="s">
        <v>15232</v>
      </c>
    </row>
    <row r="3743" spans="1:5" ht="12.75">
      <c r="A3743">
        <v>39504</v>
      </c>
      <c r="B3743" t="s">
        <v>15233</v>
      </c>
      <c r="C3743" t="s">
        <v>8369</v>
      </c>
      <c r="D3743" t="s">
        <v>8373</v>
      </c>
      <c r="E3743" s="413" t="s">
        <v>15234</v>
      </c>
    </row>
    <row r="3744" spans="1:5" ht="12.75">
      <c r="A3744">
        <v>39503</v>
      </c>
      <c r="B3744" t="s">
        <v>15235</v>
      </c>
      <c r="C3744" t="s">
        <v>8369</v>
      </c>
      <c r="D3744" t="s">
        <v>8373</v>
      </c>
      <c r="E3744" s="413" t="s">
        <v>15236</v>
      </c>
    </row>
    <row r="3745" spans="1:5" ht="12.75">
      <c r="A3745">
        <v>39505</v>
      </c>
      <c r="B3745" t="s">
        <v>15237</v>
      </c>
      <c r="C3745" t="s">
        <v>8369</v>
      </c>
      <c r="D3745" t="s">
        <v>8373</v>
      </c>
      <c r="E3745" s="413" t="s">
        <v>15238</v>
      </c>
    </row>
    <row r="3746" spans="1:5" ht="12.75">
      <c r="A3746">
        <v>44471</v>
      </c>
      <c r="B3746" t="s">
        <v>15239</v>
      </c>
      <c r="C3746" t="s">
        <v>8369</v>
      </c>
      <c r="D3746" t="s">
        <v>8373</v>
      </c>
      <c r="E3746" s="413" t="s">
        <v>15240</v>
      </c>
    </row>
    <row r="3747" spans="1:5" ht="12.75">
      <c r="A3747">
        <v>4944</v>
      </c>
      <c r="B3747" t="s">
        <v>15241</v>
      </c>
      <c r="C3747" t="s">
        <v>8380</v>
      </c>
      <c r="D3747" t="s">
        <v>8373</v>
      </c>
      <c r="E3747" s="413" t="s">
        <v>15242</v>
      </c>
    </row>
    <row r="3748" spans="1:5" ht="12.75">
      <c r="A3748">
        <v>21102</v>
      </c>
      <c r="B3748" t="s">
        <v>15243</v>
      </c>
      <c r="C3748" t="s">
        <v>8369</v>
      </c>
      <c r="D3748" t="s">
        <v>8373</v>
      </c>
      <c r="E3748" s="413" t="s">
        <v>15244</v>
      </c>
    </row>
    <row r="3749" spans="1:5" ht="12.75">
      <c r="A3749">
        <v>21101</v>
      </c>
      <c r="B3749" t="s">
        <v>15245</v>
      </c>
      <c r="C3749" t="s">
        <v>8369</v>
      </c>
      <c r="D3749" t="s">
        <v>8373</v>
      </c>
      <c r="E3749" s="413" t="s">
        <v>15246</v>
      </c>
    </row>
    <row r="3750" spans="1:5" ht="12.75">
      <c r="A3750">
        <v>34713</v>
      </c>
      <c r="B3750" t="s">
        <v>15247</v>
      </c>
      <c r="C3750" t="s">
        <v>8380</v>
      </c>
      <c r="D3750" t="s">
        <v>8373</v>
      </c>
      <c r="E3750" s="413" t="s">
        <v>15248</v>
      </c>
    </row>
    <row r="3751" spans="1:5" ht="12.75">
      <c r="A3751">
        <v>37563</v>
      </c>
      <c r="B3751" t="s">
        <v>15249</v>
      </c>
      <c r="C3751" t="s">
        <v>8380</v>
      </c>
      <c r="D3751" t="s">
        <v>8373</v>
      </c>
      <c r="E3751" s="413" t="s">
        <v>15250</v>
      </c>
    </row>
    <row r="3752" spans="1:5" ht="12.75">
      <c r="A3752">
        <v>4948</v>
      </c>
      <c r="B3752" t="s">
        <v>15251</v>
      </c>
      <c r="C3752" t="s">
        <v>8380</v>
      </c>
      <c r="D3752" t="s">
        <v>8373</v>
      </c>
      <c r="E3752" s="413" t="s">
        <v>15252</v>
      </c>
    </row>
    <row r="3753" spans="1:5" ht="12.75">
      <c r="A3753">
        <v>37561</v>
      </c>
      <c r="B3753" t="s">
        <v>15253</v>
      </c>
      <c r="C3753" t="s">
        <v>8380</v>
      </c>
      <c r="D3753" t="s">
        <v>8373</v>
      </c>
      <c r="E3753" s="413" t="s">
        <v>15254</v>
      </c>
    </row>
    <row r="3754" spans="1:5" ht="12.75">
      <c r="A3754">
        <v>37562</v>
      </c>
      <c r="B3754" t="s">
        <v>15255</v>
      </c>
      <c r="C3754" t="s">
        <v>8380</v>
      </c>
      <c r="D3754" t="s">
        <v>8373</v>
      </c>
      <c r="E3754" s="413" t="s">
        <v>15256</v>
      </c>
    </row>
    <row r="3755" spans="1:5" ht="12.75">
      <c r="A3755">
        <v>14164</v>
      </c>
      <c r="B3755" t="s">
        <v>15257</v>
      </c>
      <c r="C3755" t="s">
        <v>8369</v>
      </c>
      <c r="D3755" t="s">
        <v>8373</v>
      </c>
      <c r="E3755" s="413" t="s">
        <v>15258</v>
      </c>
    </row>
    <row r="3756" spans="1:5" ht="12.75">
      <c r="A3756">
        <v>14163</v>
      </c>
      <c r="B3756" t="s">
        <v>15259</v>
      </c>
      <c r="C3756" t="s">
        <v>8369</v>
      </c>
      <c r="D3756" t="s">
        <v>8373</v>
      </c>
      <c r="E3756" s="413" t="s">
        <v>15260</v>
      </c>
    </row>
    <row r="3757" spans="1:5" ht="12.75">
      <c r="A3757">
        <v>5051</v>
      </c>
      <c r="B3757" t="s">
        <v>15261</v>
      </c>
      <c r="C3757" t="s">
        <v>8369</v>
      </c>
      <c r="D3757" t="s">
        <v>8373</v>
      </c>
      <c r="E3757" s="413" t="s">
        <v>15262</v>
      </c>
    </row>
    <row r="3758" spans="1:5" ht="12.75">
      <c r="A3758">
        <v>14162</v>
      </c>
      <c r="B3758" t="s">
        <v>15263</v>
      </c>
      <c r="C3758" t="s">
        <v>8369</v>
      </c>
      <c r="D3758" t="s">
        <v>8373</v>
      </c>
      <c r="E3758" s="413" t="s">
        <v>15264</v>
      </c>
    </row>
    <row r="3759" spans="1:5" ht="12.75">
      <c r="A3759">
        <v>5052</v>
      </c>
      <c r="B3759" t="s">
        <v>15265</v>
      </c>
      <c r="C3759" t="s">
        <v>8369</v>
      </c>
      <c r="D3759" t="s">
        <v>8370</v>
      </c>
      <c r="E3759" s="413" t="s">
        <v>15266</v>
      </c>
    </row>
    <row r="3760" spans="1:5" ht="12.75">
      <c r="A3760">
        <v>14166</v>
      </c>
      <c r="B3760" t="s">
        <v>15267</v>
      </c>
      <c r="C3760" t="s">
        <v>8369</v>
      </c>
      <c r="D3760" t="s">
        <v>8373</v>
      </c>
      <c r="E3760" s="413" t="s">
        <v>15268</v>
      </c>
    </row>
    <row r="3761" spans="1:5" ht="12.75">
      <c r="A3761">
        <v>14165</v>
      </c>
      <c r="B3761" t="s">
        <v>15269</v>
      </c>
      <c r="C3761" t="s">
        <v>8369</v>
      </c>
      <c r="D3761" t="s">
        <v>8373</v>
      </c>
      <c r="E3761" s="413" t="s">
        <v>15270</v>
      </c>
    </row>
    <row r="3762" spans="1:5" ht="12.75">
      <c r="A3762">
        <v>5050</v>
      </c>
      <c r="B3762" t="s">
        <v>15271</v>
      </c>
      <c r="C3762" t="s">
        <v>8369</v>
      </c>
      <c r="D3762" t="s">
        <v>8373</v>
      </c>
      <c r="E3762" s="413" t="s">
        <v>15272</v>
      </c>
    </row>
    <row r="3763" spans="1:5" ht="12.75">
      <c r="A3763">
        <v>12366</v>
      </c>
      <c r="B3763" t="s">
        <v>15273</v>
      </c>
      <c r="C3763" t="s">
        <v>8369</v>
      </c>
      <c r="D3763" t="s">
        <v>8373</v>
      </c>
      <c r="E3763" s="413" t="s">
        <v>15274</v>
      </c>
    </row>
    <row r="3764" spans="1:5" ht="12.75">
      <c r="A3764">
        <v>5045</v>
      </c>
      <c r="B3764" t="s">
        <v>15275</v>
      </c>
      <c r="C3764" t="s">
        <v>8369</v>
      </c>
      <c r="D3764" t="s">
        <v>8373</v>
      </c>
      <c r="E3764" s="413" t="s">
        <v>15276</v>
      </c>
    </row>
    <row r="3765" spans="1:5" ht="12.75">
      <c r="A3765">
        <v>5035</v>
      </c>
      <c r="B3765" t="s">
        <v>15277</v>
      </c>
      <c r="C3765" t="s">
        <v>8369</v>
      </c>
      <c r="D3765" t="s">
        <v>8373</v>
      </c>
      <c r="E3765" s="413" t="s">
        <v>15278</v>
      </c>
    </row>
    <row r="3766" spans="1:5" ht="12.75">
      <c r="A3766">
        <v>41180</v>
      </c>
      <c r="B3766" t="s">
        <v>15279</v>
      </c>
      <c r="C3766" t="s">
        <v>8369</v>
      </c>
      <c r="D3766" t="s">
        <v>8373</v>
      </c>
      <c r="E3766" s="413" t="s">
        <v>15280</v>
      </c>
    </row>
    <row r="3767" spans="1:5" ht="12.75">
      <c r="A3767">
        <v>41181</v>
      </c>
      <c r="B3767" t="s">
        <v>15281</v>
      </c>
      <c r="C3767" t="s">
        <v>8369</v>
      </c>
      <c r="D3767" t="s">
        <v>8373</v>
      </c>
      <c r="E3767" s="413" t="s">
        <v>15282</v>
      </c>
    </row>
    <row r="3768" spans="1:5" ht="12.75">
      <c r="A3768">
        <v>41182</v>
      </c>
      <c r="B3768" t="s">
        <v>15283</v>
      </c>
      <c r="C3768" t="s">
        <v>8369</v>
      </c>
      <c r="D3768" t="s">
        <v>8373</v>
      </c>
      <c r="E3768" s="413" t="s">
        <v>15284</v>
      </c>
    </row>
    <row r="3769" spans="1:5" ht="12.75">
      <c r="A3769">
        <v>41183</v>
      </c>
      <c r="B3769" t="s">
        <v>15285</v>
      </c>
      <c r="C3769" t="s">
        <v>8369</v>
      </c>
      <c r="D3769" t="s">
        <v>8373</v>
      </c>
      <c r="E3769" s="413" t="s">
        <v>15286</v>
      </c>
    </row>
    <row r="3770" spans="1:5" ht="12.75">
      <c r="A3770">
        <v>41184</v>
      </c>
      <c r="B3770" t="s">
        <v>15287</v>
      </c>
      <c r="C3770" t="s">
        <v>8369</v>
      </c>
      <c r="D3770" t="s">
        <v>8373</v>
      </c>
      <c r="E3770" s="413" t="s">
        <v>15288</v>
      </c>
    </row>
    <row r="3771" spans="1:5" ht="12.75">
      <c r="A3771">
        <v>41185</v>
      </c>
      <c r="B3771" t="s">
        <v>15289</v>
      </c>
      <c r="C3771" t="s">
        <v>8369</v>
      </c>
      <c r="D3771" t="s">
        <v>8373</v>
      </c>
      <c r="E3771" s="413" t="s">
        <v>15290</v>
      </c>
    </row>
    <row r="3772" spans="1:5" ht="12.75">
      <c r="A3772">
        <v>41186</v>
      </c>
      <c r="B3772" t="s">
        <v>15291</v>
      </c>
      <c r="C3772" t="s">
        <v>8369</v>
      </c>
      <c r="D3772" t="s">
        <v>8373</v>
      </c>
      <c r="E3772" s="413" t="s">
        <v>15292</v>
      </c>
    </row>
    <row r="3773" spans="1:5" ht="12.75">
      <c r="A3773">
        <v>41187</v>
      </c>
      <c r="B3773" t="s">
        <v>15293</v>
      </c>
      <c r="C3773" t="s">
        <v>8369</v>
      </c>
      <c r="D3773" t="s">
        <v>8373</v>
      </c>
      <c r="E3773" s="413" t="s">
        <v>15294</v>
      </c>
    </row>
    <row r="3774" spans="1:5" ht="12.75">
      <c r="A3774">
        <v>41188</v>
      </c>
      <c r="B3774" t="s">
        <v>15295</v>
      </c>
      <c r="C3774" t="s">
        <v>8369</v>
      </c>
      <c r="D3774" t="s">
        <v>8373</v>
      </c>
      <c r="E3774" s="413" t="s">
        <v>15296</v>
      </c>
    </row>
    <row r="3775" spans="1:5" ht="12.75">
      <c r="A3775">
        <v>5036</v>
      </c>
      <c r="B3775" t="s">
        <v>15297</v>
      </c>
      <c r="C3775" t="s">
        <v>8369</v>
      </c>
      <c r="D3775" t="s">
        <v>8373</v>
      </c>
      <c r="E3775" s="413" t="s">
        <v>15298</v>
      </c>
    </row>
    <row r="3776" spans="1:5" ht="12.75">
      <c r="A3776">
        <v>41189</v>
      </c>
      <c r="B3776" t="s">
        <v>15299</v>
      </c>
      <c r="C3776" t="s">
        <v>8369</v>
      </c>
      <c r="D3776" t="s">
        <v>8373</v>
      </c>
      <c r="E3776" s="413" t="s">
        <v>15300</v>
      </c>
    </row>
    <row r="3777" spans="1:5" ht="12.75">
      <c r="A3777">
        <v>41190</v>
      </c>
      <c r="B3777" t="s">
        <v>15301</v>
      </c>
      <c r="C3777" t="s">
        <v>8369</v>
      </c>
      <c r="D3777" t="s">
        <v>8373</v>
      </c>
      <c r="E3777" s="413" t="s">
        <v>15302</v>
      </c>
    </row>
    <row r="3778" spans="1:5" ht="12.75">
      <c r="A3778">
        <v>41191</v>
      </c>
      <c r="B3778" t="s">
        <v>15303</v>
      </c>
      <c r="C3778" t="s">
        <v>8369</v>
      </c>
      <c r="D3778" t="s">
        <v>8373</v>
      </c>
      <c r="E3778" s="413" t="s">
        <v>15304</v>
      </c>
    </row>
    <row r="3779" spans="1:5" ht="12.75">
      <c r="A3779">
        <v>41192</v>
      </c>
      <c r="B3779" t="s">
        <v>15305</v>
      </c>
      <c r="C3779" t="s">
        <v>8369</v>
      </c>
      <c r="D3779" t="s">
        <v>8373</v>
      </c>
      <c r="E3779" s="413" t="s">
        <v>15306</v>
      </c>
    </row>
    <row r="3780" spans="1:5" ht="12.75">
      <c r="A3780">
        <v>41193</v>
      </c>
      <c r="B3780" t="s">
        <v>15307</v>
      </c>
      <c r="C3780" t="s">
        <v>8369</v>
      </c>
      <c r="D3780" t="s">
        <v>8373</v>
      </c>
      <c r="E3780" s="413" t="s">
        <v>15308</v>
      </c>
    </row>
    <row r="3781" spans="1:5" ht="12.75">
      <c r="A3781">
        <v>41194</v>
      </c>
      <c r="B3781" t="s">
        <v>15309</v>
      </c>
      <c r="C3781" t="s">
        <v>8369</v>
      </c>
      <c r="D3781" t="s">
        <v>8373</v>
      </c>
      <c r="E3781" s="413" t="s">
        <v>15310</v>
      </c>
    </row>
    <row r="3782" spans="1:5" ht="12.75">
      <c r="A3782">
        <v>5044</v>
      </c>
      <c r="B3782" t="s">
        <v>15311</v>
      </c>
      <c r="C3782" t="s">
        <v>8369</v>
      </c>
      <c r="D3782" t="s">
        <v>8373</v>
      </c>
      <c r="E3782" s="413" t="s">
        <v>15312</v>
      </c>
    </row>
    <row r="3783" spans="1:5" ht="12.75">
      <c r="A3783">
        <v>5059</v>
      </c>
      <c r="B3783" t="s">
        <v>15313</v>
      </c>
      <c r="C3783" t="s">
        <v>8369</v>
      </c>
      <c r="D3783" t="s">
        <v>8373</v>
      </c>
      <c r="E3783" s="413" t="s">
        <v>15314</v>
      </c>
    </row>
    <row r="3784" spans="1:5" ht="12.75">
      <c r="A3784">
        <v>41201</v>
      </c>
      <c r="B3784" t="s">
        <v>15315</v>
      </c>
      <c r="C3784" t="s">
        <v>8369</v>
      </c>
      <c r="D3784" t="s">
        <v>8373</v>
      </c>
      <c r="E3784" s="413" t="s">
        <v>15316</v>
      </c>
    </row>
    <row r="3785" spans="1:5" ht="12.75">
      <c r="A3785">
        <v>41199</v>
      </c>
      <c r="B3785" t="s">
        <v>15317</v>
      </c>
      <c r="C3785" t="s">
        <v>8369</v>
      </c>
      <c r="D3785" t="s">
        <v>8373</v>
      </c>
      <c r="E3785" s="413" t="s">
        <v>15318</v>
      </c>
    </row>
    <row r="3786" spans="1:5" ht="12.75">
      <c r="A3786">
        <v>5057</v>
      </c>
      <c r="B3786" t="s">
        <v>15319</v>
      </c>
      <c r="C3786" t="s">
        <v>8369</v>
      </c>
      <c r="D3786" t="s">
        <v>8373</v>
      </c>
      <c r="E3786" s="413" t="s">
        <v>15320</v>
      </c>
    </row>
    <row r="3787" spans="1:5" ht="12.75">
      <c r="A3787">
        <v>41200</v>
      </c>
      <c r="B3787" t="s">
        <v>15321</v>
      </c>
      <c r="C3787" t="s">
        <v>8369</v>
      </c>
      <c r="D3787" t="s">
        <v>8373</v>
      </c>
      <c r="E3787" s="413" t="s">
        <v>15322</v>
      </c>
    </row>
    <row r="3788" spans="1:5" ht="12.75">
      <c r="A3788">
        <v>41205</v>
      </c>
      <c r="B3788" t="s">
        <v>15323</v>
      </c>
      <c r="C3788" t="s">
        <v>8369</v>
      </c>
      <c r="D3788" t="s">
        <v>8373</v>
      </c>
      <c r="E3788" s="413" t="s">
        <v>15324</v>
      </c>
    </row>
    <row r="3789" spans="1:5" ht="12.75">
      <c r="A3789">
        <v>41202</v>
      </c>
      <c r="B3789" t="s">
        <v>15325</v>
      </c>
      <c r="C3789" t="s">
        <v>8369</v>
      </c>
      <c r="D3789" t="s">
        <v>8373</v>
      </c>
      <c r="E3789" s="413" t="s">
        <v>15326</v>
      </c>
    </row>
    <row r="3790" spans="1:5" ht="12.75">
      <c r="A3790">
        <v>41206</v>
      </c>
      <c r="B3790" t="s">
        <v>15327</v>
      </c>
      <c r="C3790" t="s">
        <v>8369</v>
      </c>
      <c r="D3790" t="s">
        <v>8373</v>
      </c>
      <c r="E3790" s="413" t="s">
        <v>15328</v>
      </c>
    </row>
    <row r="3791" spans="1:5" ht="12.75">
      <c r="A3791">
        <v>12372</v>
      </c>
      <c r="B3791" t="s">
        <v>15329</v>
      </c>
      <c r="C3791" t="s">
        <v>8369</v>
      </c>
      <c r="D3791" t="s">
        <v>8373</v>
      </c>
      <c r="E3791" s="413" t="s">
        <v>15330</v>
      </c>
    </row>
    <row r="3792" spans="1:5" ht="12.75">
      <c r="A3792">
        <v>41207</v>
      </c>
      <c r="B3792" t="s">
        <v>15331</v>
      </c>
      <c r="C3792" t="s">
        <v>8369</v>
      </c>
      <c r="D3792" t="s">
        <v>8373</v>
      </c>
      <c r="E3792" s="413" t="s">
        <v>15332</v>
      </c>
    </row>
    <row r="3793" spans="1:5" ht="12.75">
      <c r="A3793">
        <v>41203</v>
      </c>
      <c r="B3793" t="s">
        <v>15333</v>
      </c>
      <c r="C3793" t="s">
        <v>8369</v>
      </c>
      <c r="D3793" t="s">
        <v>8373</v>
      </c>
      <c r="E3793" s="413" t="s">
        <v>15334</v>
      </c>
    </row>
    <row r="3794" spans="1:5" ht="12.75">
      <c r="A3794">
        <v>41204</v>
      </c>
      <c r="B3794" t="s">
        <v>15335</v>
      </c>
      <c r="C3794" t="s">
        <v>8369</v>
      </c>
      <c r="D3794" t="s">
        <v>8373</v>
      </c>
      <c r="E3794" s="413" t="s">
        <v>15336</v>
      </c>
    </row>
    <row r="3795" spans="1:5" ht="12.75">
      <c r="A3795">
        <v>41210</v>
      </c>
      <c r="B3795" t="s">
        <v>15337</v>
      </c>
      <c r="C3795" t="s">
        <v>8369</v>
      </c>
      <c r="D3795" t="s">
        <v>8373</v>
      </c>
      <c r="E3795" s="413" t="s">
        <v>15338</v>
      </c>
    </row>
    <row r="3796" spans="1:5" ht="12.75">
      <c r="A3796">
        <v>41208</v>
      </c>
      <c r="B3796" t="s">
        <v>15339</v>
      </c>
      <c r="C3796" t="s">
        <v>8369</v>
      </c>
      <c r="D3796" t="s">
        <v>8373</v>
      </c>
      <c r="E3796" s="413" t="s">
        <v>15340</v>
      </c>
    </row>
    <row r="3797" spans="1:5" ht="12.75">
      <c r="A3797">
        <v>41211</v>
      </c>
      <c r="B3797" t="s">
        <v>15341</v>
      </c>
      <c r="C3797" t="s">
        <v>8369</v>
      </c>
      <c r="D3797" t="s">
        <v>8373</v>
      </c>
      <c r="E3797" s="413" t="s">
        <v>15342</v>
      </c>
    </row>
    <row r="3798" spans="1:5" ht="12.75">
      <c r="A3798">
        <v>13339</v>
      </c>
      <c r="B3798" t="s">
        <v>15343</v>
      </c>
      <c r="C3798" t="s">
        <v>8369</v>
      </c>
      <c r="D3798" t="s">
        <v>8373</v>
      </c>
      <c r="E3798" s="413" t="s">
        <v>15344</v>
      </c>
    </row>
    <row r="3799" spans="1:5" ht="12.75">
      <c r="A3799">
        <v>41213</v>
      </c>
      <c r="B3799" t="s">
        <v>15345</v>
      </c>
      <c r="C3799" t="s">
        <v>8369</v>
      </c>
      <c r="D3799" t="s">
        <v>8373</v>
      </c>
      <c r="E3799" s="413" t="s">
        <v>15346</v>
      </c>
    </row>
    <row r="3800" spans="1:5" ht="12.75">
      <c r="A3800">
        <v>41209</v>
      </c>
      <c r="B3800" t="s">
        <v>15347</v>
      </c>
      <c r="C3800" t="s">
        <v>8369</v>
      </c>
      <c r="D3800" t="s">
        <v>8373</v>
      </c>
      <c r="E3800" s="413" t="s">
        <v>15348</v>
      </c>
    </row>
    <row r="3801" spans="1:5" ht="12.75">
      <c r="A3801">
        <v>41216</v>
      </c>
      <c r="B3801" t="s">
        <v>15349</v>
      </c>
      <c r="C3801" t="s">
        <v>8369</v>
      </c>
      <c r="D3801" t="s">
        <v>8373</v>
      </c>
      <c r="E3801" s="413" t="s">
        <v>15350</v>
      </c>
    </row>
    <row r="3802" spans="1:5" ht="12.75">
      <c r="A3802">
        <v>41217</v>
      </c>
      <c r="B3802" t="s">
        <v>15351</v>
      </c>
      <c r="C3802" t="s">
        <v>8369</v>
      </c>
      <c r="D3802" t="s">
        <v>8373</v>
      </c>
      <c r="E3802" s="413" t="s">
        <v>15352</v>
      </c>
    </row>
    <row r="3803" spans="1:5" ht="12.75">
      <c r="A3803">
        <v>41218</v>
      </c>
      <c r="B3803" t="s">
        <v>15353</v>
      </c>
      <c r="C3803" t="s">
        <v>8369</v>
      </c>
      <c r="D3803" t="s">
        <v>8373</v>
      </c>
      <c r="E3803" s="413" t="s">
        <v>15354</v>
      </c>
    </row>
    <row r="3804" spans="1:5" ht="12.75">
      <c r="A3804">
        <v>41214</v>
      </c>
      <c r="B3804" t="s">
        <v>15355</v>
      </c>
      <c r="C3804" t="s">
        <v>8369</v>
      </c>
      <c r="D3804" t="s">
        <v>8373</v>
      </c>
      <c r="E3804" s="413" t="s">
        <v>9248</v>
      </c>
    </row>
    <row r="3805" spans="1:5" ht="12.75">
      <c r="A3805">
        <v>41215</v>
      </c>
      <c r="B3805" t="s">
        <v>15356</v>
      </c>
      <c r="C3805" t="s">
        <v>8369</v>
      </c>
      <c r="D3805" t="s">
        <v>8373</v>
      </c>
      <c r="E3805" s="413" t="s">
        <v>15357</v>
      </c>
    </row>
    <row r="3806" spans="1:5" ht="12.75">
      <c r="A3806">
        <v>41221</v>
      </c>
      <c r="B3806" t="s">
        <v>15358</v>
      </c>
      <c r="C3806" t="s">
        <v>8369</v>
      </c>
      <c r="D3806" t="s">
        <v>8373</v>
      </c>
      <c r="E3806" s="413" t="s">
        <v>15359</v>
      </c>
    </row>
    <row r="3807" spans="1:5" ht="12.75">
      <c r="A3807">
        <v>41222</v>
      </c>
      <c r="B3807" t="s">
        <v>15360</v>
      </c>
      <c r="C3807" t="s">
        <v>8369</v>
      </c>
      <c r="D3807" t="s">
        <v>8373</v>
      </c>
      <c r="E3807" s="413" t="s">
        <v>15361</v>
      </c>
    </row>
    <row r="3808" spans="1:5" ht="12.75">
      <c r="A3808">
        <v>41195</v>
      </c>
      <c r="B3808" t="s">
        <v>15362</v>
      </c>
      <c r="C3808" t="s">
        <v>8369</v>
      </c>
      <c r="D3808" t="s">
        <v>8373</v>
      </c>
      <c r="E3808" s="413" t="s">
        <v>15363</v>
      </c>
    </row>
    <row r="3809" spans="1:5" ht="12.75">
      <c r="A3809">
        <v>41198</v>
      </c>
      <c r="B3809" t="s">
        <v>15364</v>
      </c>
      <c r="C3809" t="s">
        <v>8369</v>
      </c>
      <c r="D3809" t="s">
        <v>8373</v>
      </c>
      <c r="E3809" s="413" t="s">
        <v>15365</v>
      </c>
    </row>
    <row r="3810" spans="1:5" ht="12.75">
      <c r="A3810">
        <v>41196</v>
      </c>
      <c r="B3810" t="s">
        <v>15366</v>
      </c>
      <c r="C3810" t="s">
        <v>8369</v>
      </c>
      <c r="D3810" t="s">
        <v>8373</v>
      </c>
      <c r="E3810" s="413" t="s">
        <v>15367</v>
      </c>
    </row>
    <row r="3811" spans="1:5" ht="12.75">
      <c r="A3811">
        <v>5033</v>
      </c>
      <c r="B3811" t="s">
        <v>15368</v>
      </c>
      <c r="C3811" t="s">
        <v>8369</v>
      </c>
      <c r="D3811" t="s">
        <v>8370</v>
      </c>
      <c r="E3811" s="413" t="s">
        <v>15369</v>
      </c>
    </row>
    <row r="3812" spans="1:5" ht="12.75">
      <c r="A3812">
        <v>41197</v>
      </c>
      <c r="B3812" t="s">
        <v>15370</v>
      </c>
      <c r="C3812" t="s">
        <v>8369</v>
      </c>
      <c r="D3812" t="s">
        <v>8373</v>
      </c>
      <c r="E3812" s="413" t="s">
        <v>15371</v>
      </c>
    </row>
    <row r="3813" spans="1:5" ht="12.75">
      <c r="A3813">
        <v>12388</v>
      </c>
      <c r="B3813" t="s">
        <v>15372</v>
      </c>
      <c r="C3813" t="s">
        <v>8369</v>
      </c>
      <c r="D3813" t="s">
        <v>8373</v>
      </c>
      <c r="E3813" s="413" t="s">
        <v>15373</v>
      </c>
    </row>
    <row r="3814" spans="1:5" ht="12.75">
      <c r="A3814">
        <v>2731</v>
      </c>
      <c r="B3814" t="s">
        <v>15374</v>
      </c>
      <c r="C3814" t="s">
        <v>8389</v>
      </c>
      <c r="D3814" t="s">
        <v>8373</v>
      </c>
      <c r="E3814" s="413" t="s">
        <v>15375</v>
      </c>
    </row>
    <row r="3815" spans="1:5" ht="12.75">
      <c r="A3815">
        <v>41457</v>
      </c>
      <c r="B3815" t="s">
        <v>15376</v>
      </c>
      <c r="C3815" t="s">
        <v>8369</v>
      </c>
      <c r="D3815" t="s">
        <v>8373</v>
      </c>
      <c r="E3815" s="413" t="s">
        <v>15377</v>
      </c>
    </row>
    <row r="3816" spans="1:5" ht="12.75">
      <c r="A3816">
        <v>41458</v>
      </c>
      <c r="B3816" t="s">
        <v>15378</v>
      </c>
      <c r="C3816" t="s">
        <v>8369</v>
      </c>
      <c r="D3816" t="s">
        <v>8373</v>
      </c>
      <c r="E3816" s="413" t="s">
        <v>15379</v>
      </c>
    </row>
    <row r="3817" spans="1:5" ht="12.75">
      <c r="A3817">
        <v>41459</v>
      </c>
      <c r="B3817" t="s">
        <v>15380</v>
      </c>
      <c r="C3817" t="s">
        <v>8369</v>
      </c>
      <c r="D3817" t="s">
        <v>8373</v>
      </c>
      <c r="E3817" s="413" t="s">
        <v>15381</v>
      </c>
    </row>
    <row r="3818" spans="1:5" ht="12.75">
      <c r="A3818">
        <v>41461</v>
      </c>
      <c r="B3818" t="s">
        <v>15382</v>
      </c>
      <c r="C3818" t="s">
        <v>8369</v>
      </c>
      <c r="D3818" t="s">
        <v>8373</v>
      </c>
      <c r="E3818" s="413" t="s">
        <v>15383</v>
      </c>
    </row>
    <row r="3819" spans="1:5" ht="12.75">
      <c r="A3819">
        <v>44537</v>
      </c>
      <c r="B3819" t="s">
        <v>15384</v>
      </c>
      <c r="C3819" t="s">
        <v>10523</v>
      </c>
      <c r="D3819" t="s">
        <v>8373</v>
      </c>
      <c r="E3819" s="413" t="s">
        <v>15385</v>
      </c>
    </row>
    <row r="3820" spans="1:5" ht="12.75">
      <c r="A3820">
        <v>11844</v>
      </c>
      <c r="B3820" t="s">
        <v>15386</v>
      </c>
      <c r="C3820" t="s">
        <v>8389</v>
      </c>
      <c r="D3820" t="s">
        <v>8373</v>
      </c>
      <c r="E3820" s="413" t="s">
        <v>15387</v>
      </c>
    </row>
    <row r="3821" spans="1:5" ht="12.75">
      <c r="A3821">
        <v>4465</v>
      </c>
      <c r="B3821" t="s">
        <v>15388</v>
      </c>
      <c r="C3821" t="s">
        <v>8389</v>
      </c>
      <c r="D3821" t="s">
        <v>8373</v>
      </c>
      <c r="E3821" s="413" t="s">
        <v>9595</v>
      </c>
    </row>
    <row r="3822" spans="1:5" ht="12.75">
      <c r="A3822">
        <v>35273</v>
      </c>
      <c r="B3822" t="s">
        <v>15389</v>
      </c>
      <c r="C3822" t="s">
        <v>8389</v>
      </c>
      <c r="D3822" t="s">
        <v>8373</v>
      </c>
      <c r="E3822" s="413" t="s">
        <v>15390</v>
      </c>
    </row>
    <row r="3823" spans="1:5" ht="12.75">
      <c r="A3823">
        <v>4470</v>
      </c>
      <c r="B3823" t="s">
        <v>15391</v>
      </c>
      <c r="C3823" t="s">
        <v>8389</v>
      </c>
      <c r="D3823" t="s">
        <v>8373</v>
      </c>
      <c r="E3823" s="413" t="s">
        <v>15392</v>
      </c>
    </row>
    <row r="3824" spans="1:5" ht="12.75">
      <c r="A3824">
        <v>20208</v>
      </c>
      <c r="B3824" t="s">
        <v>15393</v>
      </c>
      <c r="C3824" t="s">
        <v>8389</v>
      </c>
      <c r="D3824" t="s">
        <v>8373</v>
      </c>
      <c r="E3824" s="413" t="s">
        <v>15394</v>
      </c>
    </row>
    <row r="3825" spans="1:5" ht="12.75">
      <c r="A3825">
        <v>20204</v>
      </c>
      <c r="B3825" t="s">
        <v>15395</v>
      </c>
      <c r="C3825" t="s">
        <v>8389</v>
      </c>
      <c r="D3825" t="s">
        <v>8373</v>
      </c>
      <c r="E3825" s="413" t="s">
        <v>15396</v>
      </c>
    </row>
    <row r="3826" spans="1:5" ht="12.75">
      <c r="A3826">
        <v>4437</v>
      </c>
      <c r="B3826" t="s">
        <v>15397</v>
      </c>
      <c r="C3826" t="s">
        <v>8389</v>
      </c>
      <c r="D3826" t="s">
        <v>8373</v>
      </c>
      <c r="E3826" s="413" t="s">
        <v>15398</v>
      </c>
    </row>
    <row r="3827" spans="1:5" ht="12.75">
      <c r="A3827">
        <v>14580</v>
      </c>
      <c r="B3827" t="s">
        <v>15399</v>
      </c>
      <c r="C3827" t="s">
        <v>8389</v>
      </c>
      <c r="D3827" t="s">
        <v>8373</v>
      </c>
      <c r="E3827" s="413" t="s">
        <v>15398</v>
      </c>
    </row>
    <row r="3828" spans="1:5" ht="12.75">
      <c r="A3828">
        <v>40304</v>
      </c>
      <c r="B3828" t="s">
        <v>15400</v>
      </c>
      <c r="C3828" t="s">
        <v>8488</v>
      </c>
      <c r="D3828" t="s">
        <v>8373</v>
      </c>
      <c r="E3828" s="413" t="s">
        <v>10749</v>
      </c>
    </row>
    <row r="3829" spans="1:5" ht="12.75">
      <c r="A3829">
        <v>5065</v>
      </c>
      <c r="B3829" t="s">
        <v>15401</v>
      </c>
      <c r="C3829" t="s">
        <v>8488</v>
      </c>
      <c r="D3829" t="s">
        <v>8373</v>
      </c>
      <c r="E3829" s="413" t="s">
        <v>15402</v>
      </c>
    </row>
    <row r="3830" spans="1:5" ht="12.75">
      <c r="A3830">
        <v>5072</v>
      </c>
      <c r="B3830" t="s">
        <v>15403</v>
      </c>
      <c r="C3830" t="s">
        <v>8488</v>
      </c>
      <c r="D3830" t="s">
        <v>8373</v>
      </c>
      <c r="E3830" s="413" t="s">
        <v>15404</v>
      </c>
    </row>
    <row r="3831" spans="1:5" ht="12.75">
      <c r="A3831">
        <v>5066</v>
      </c>
      <c r="B3831" t="s">
        <v>15405</v>
      </c>
      <c r="C3831" t="s">
        <v>8488</v>
      </c>
      <c r="D3831" t="s">
        <v>8373</v>
      </c>
      <c r="E3831" s="413" t="s">
        <v>15406</v>
      </c>
    </row>
    <row r="3832" spans="1:5" ht="12.75">
      <c r="A3832">
        <v>5063</v>
      </c>
      <c r="B3832" t="s">
        <v>15407</v>
      </c>
      <c r="C3832" t="s">
        <v>8488</v>
      </c>
      <c r="D3832" t="s">
        <v>8373</v>
      </c>
      <c r="E3832" s="413" t="s">
        <v>14121</v>
      </c>
    </row>
    <row r="3833" spans="1:5" ht="12.75">
      <c r="A3833">
        <v>20247</v>
      </c>
      <c r="B3833" t="s">
        <v>15408</v>
      </c>
      <c r="C3833" t="s">
        <v>8488</v>
      </c>
      <c r="D3833" t="s">
        <v>8373</v>
      </c>
      <c r="E3833" s="413" t="s">
        <v>9665</v>
      </c>
    </row>
    <row r="3834" spans="1:5" ht="12.75">
      <c r="A3834">
        <v>5074</v>
      </c>
      <c r="B3834" t="s">
        <v>15409</v>
      </c>
      <c r="C3834" t="s">
        <v>8488</v>
      </c>
      <c r="D3834" t="s">
        <v>8373</v>
      </c>
      <c r="E3834" s="413" t="s">
        <v>15410</v>
      </c>
    </row>
    <row r="3835" spans="1:5" ht="12.75">
      <c r="A3835">
        <v>5067</v>
      </c>
      <c r="B3835" t="s">
        <v>15411</v>
      </c>
      <c r="C3835" t="s">
        <v>8488</v>
      </c>
      <c r="D3835" t="s">
        <v>8373</v>
      </c>
      <c r="E3835" s="413" t="s">
        <v>15412</v>
      </c>
    </row>
    <row r="3836" spans="1:5" ht="12.75">
      <c r="A3836">
        <v>5078</v>
      </c>
      <c r="B3836" t="s">
        <v>15413</v>
      </c>
      <c r="C3836" t="s">
        <v>8488</v>
      </c>
      <c r="D3836" t="s">
        <v>8373</v>
      </c>
      <c r="E3836" s="413" t="s">
        <v>15414</v>
      </c>
    </row>
    <row r="3837" spans="1:5" ht="12.75">
      <c r="A3837">
        <v>5068</v>
      </c>
      <c r="B3837" t="s">
        <v>15415</v>
      </c>
      <c r="C3837" t="s">
        <v>8488</v>
      </c>
      <c r="D3837" t="s">
        <v>8373</v>
      </c>
      <c r="E3837" s="413" t="s">
        <v>15416</v>
      </c>
    </row>
    <row r="3838" spans="1:5" ht="12.75">
      <c r="A3838">
        <v>5073</v>
      </c>
      <c r="B3838" t="s">
        <v>15417</v>
      </c>
      <c r="C3838" t="s">
        <v>8488</v>
      </c>
      <c r="D3838" t="s">
        <v>8373</v>
      </c>
      <c r="E3838" s="413" t="s">
        <v>15418</v>
      </c>
    </row>
    <row r="3839" spans="1:5" ht="12.75">
      <c r="A3839">
        <v>5069</v>
      </c>
      <c r="B3839" t="s">
        <v>15419</v>
      </c>
      <c r="C3839" t="s">
        <v>8488</v>
      </c>
      <c r="D3839" t="s">
        <v>8373</v>
      </c>
      <c r="E3839" s="413" t="s">
        <v>15418</v>
      </c>
    </row>
    <row r="3840" spans="1:5" ht="12.75">
      <c r="A3840">
        <v>5070</v>
      </c>
      <c r="B3840" t="s">
        <v>15420</v>
      </c>
      <c r="C3840" t="s">
        <v>8488</v>
      </c>
      <c r="D3840" t="s">
        <v>8373</v>
      </c>
      <c r="E3840" s="413" t="s">
        <v>14401</v>
      </c>
    </row>
    <row r="3841" spans="1:5" ht="12.75">
      <c r="A3841">
        <v>5071</v>
      </c>
      <c r="B3841" t="s">
        <v>15421</v>
      </c>
      <c r="C3841" t="s">
        <v>8488</v>
      </c>
      <c r="D3841" t="s">
        <v>8373</v>
      </c>
      <c r="E3841" s="413" t="s">
        <v>15416</v>
      </c>
    </row>
    <row r="3842" spans="1:5" ht="12.75">
      <c r="A3842">
        <v>5061</v>
      </c>
      <c r="B3842" t="s">
        <v>15422</v>
      </c>
      <c r="C3842" t="s">
        <v>8488</v>
      </c>
      <c r="D3842" t="s">
        <v>8370</v>
      </c>
      <c r="E3842" s="413" t="s">
        <v>15423</v>
      </c>
    </row>
    <row r="3843" spans="1:5" ht="12.75">
      <c r="A3843">
        <v>5075</v>
      </c>
      <c r="B3843" t="s">
        <v>15424</v>
      </c>
      <c r="C3843" t="s">
        <v>8488</v>
      </c>
      <c r="D3843" t="s">
        <v>8373</v>
      </c>
      <c r="E3843" s="413" t="s">
        <v>15416</v>
      </c>
    </row>
    <row r="3844" spans="1:5" ht="12.75">
      <c r="A3844">
        <v>39027</v>
      </c>
      <c r="B3844" t="s">
        <v>15425</v>
      </c>
      <c r="C3844" t="s">
        <v>8488</v>
      </c>
      <c r="D3844" t="s">
        <v>8373</v>
      </c>
      <c r="E3844" s="413" t="s">
        <v>11678</v>
      </c>
    </row>
    <row r="3845" spans="1:5" ht="12.75">
      <c r="A3845">
        <v>5062</v>
      </c>
      <c r="B3845" t="s">
        <v>15426</v>
      </c>
      <c r="C3845" t="s">
        <v>8488</v>
      </c>
      <c r="D3845" t="s">
        <v>8373</v>
      </c>
      <c r="E3845" s="413" t="s">
        <v>11103</v>
      </c>
    </row>
    <row r="3846" spans="1:5" ht="12.75">
      <c r="A3846">
        <v>40568</v>
      </c>
      <c r="B3846" t="s">
        <v>15427</v>
      </c>
      <c r="C3846" t="s">
        <v>8488</v>
      </c>
      <c r="D3846" t="s">
        <v>8373</v>
      </c>
      <c r="E3846" s="413" t="s">
        <v>13873</v>
      </c>
    </row>
    <row r="3847" spans="1:5" ht="12.75">
      <c r="A3847">
        <v>39026</v>
      </c>
      <c r="B3847" t="s">
        <v>15428</v>
      </c>
      <c r="C3847" t="s">
        <v>8488</v>
      </c>
      <c r="D3847" t="s">
        <v>8373</v>
      </c>
      <c r="E3847" s="413" t="s">
        <v>15429</v>
      </c>
    </row>
    <row r="3848" spans="1:5" ht="12.75">
      <c r="A3848">
        <v>42431</v>
      </c>
      <c r="B3848" t="s">
        <v>15430</v>
      </c>
      <c r="C3848" t="s">
        <v>8369</v>
      </c>
      <c r="D3848" t="s">
        <v>8373</v>
      </c>
      <c r="E3848" s="413" t="s">
        <v>15431</v>
      </c>
    </row>
    <row r="3849" spans="1:5" ht="12.75">
      <c r="A3849">
        <v>44074</v>
      </c>
      <c r="B3849" t="s">
        <v>15432</v>
      </c>
      <c r="C3849" t="s">
        <v>8491</v>
      </c>
      <c r="D3849" t="s">
        <v>8373</v>
      </c>
      <c r="E3849" s="413" t="s">
        <v>15433</v>
      </c>
    </row>
    <row r="3850" spans="1:5" ht="12.75">
      <c r="A3850">
        <v>44072</v>
      </c>
      <c r="B3850" t="s">
        <v>15434</v>
      </c>
      <c r="C3850" t="s">
        <v>8491</v>
      </c>
      <c r="D3850" t="s">
        <v>8373</v>
      </c>
      <c r="E3850" s="413" t="s">
        <v>15435</v>
      </c>
    </row>
    <row r="3851" spans="1:5" ht="12.75">
      <c r="A3851">
        <v>511</v>
      </c>
      <c r="B3851" t="s">
        <v>15436</v>
      </c>
      <c r="C3851" t="s">
        <v>8491</v>
      </c>
      <c r="D3851" t="s">
        <v>8370</v>
      </c>
      <c r="E3851" s="413" t="s">
        <v>14515</v>
      </c>
    </row>
    <row r="3852" spans="1:5" ht="12.75">
      <c r="A3852">
        <v>37540</v>
      </c>
      <c r="B3852" t="s">
        <v>15437</v>
      </c>
      <c r="C3852" t="s">
        <v>8369</v>
      </c>
      <c r="D3852" t="s">
        <v>8373</v>
      </c>
      <c r="E3852" s="413" t="s">
        <v>15438</v>
      </c>
    </row>
    <row r="3853" spans="1:5" ht="12.75">
      <c r="A3853">
        <v>37548</v>
      </c>
      <c r="B3853" t="s">
        <v>15439</v>
      </c>
      <c r="C3853" t="s">
        <v>8369</v>
      </c>
      <c r="D3853" t="s">
        <v>8373</v>
      </c>
      <c r="E3853" s="413" t="s">
        <v>15440</v>
      </c>
    </row>
    <row r="3854" spans="1:5" ht="12.75">
      <c r="A3854">
        <v>39828</v>
      </c>
      <c r="B3854" t="s">
        <v>15441</v>
      </c>
      <c r="C3854" t="s">
        <v>8369</v>
      </c>
      <c r="D3854" t="s">
        <v>8373</v>
      </c>
      <c r="E3854" s="413" t="s">
        <v>15442</v>
      </c>
    </row>
    <row r="3855" spans="1:5" ht="12.75">
      <c r="A3855">
        <v>12273</v>
      </c>
      <c r="B3855" t="s">
        <v>15443</v>
      </c>
      <c r="C3855" t="s">
        <v>8369</v>
      </c>
      <c r="D3855" t="s">
        <v>8373</v>
      </c>
      <c r="E3855" s="413" t="s">
        <v>15444</v>
      </c>
    </row>
    <row r="3856" spans="1:5" ht="12.75">
      <c r="A3856">
        <v>38392</v>
      </c>
      <c r="B3856" t="s">
        <v>15445</v>
      </c>
      <c r="C3856" t="s">
        <v>8369</v>
      </c>
      <c r="D3856" t="s">
        <v>8373</v>
      </c>
      <c r="E3856" s="413" t="s">
        <v>15446</v>
      </c>
    </row>
    <row r="3857" spans="1:5" ht="12.75">
      <c r="A3857">
        <v>11735</v>
      </c>
      <c r="B3857" t="s">
        <v>15447</v>
      </c>
      <c r="C3857" t="s">
        <v>8369</v>
      </c>
      <c r="D3857" t="s">
        <v>8373</v>
      </c>
      <c r="E3857" s="413" t="s">
        <v>15448</v>
      </c>
    </row>
    <row r="3858" spans="1:5" ht="12.75">
      <c r="A3858">
        <v>11737</v>
      </c>
      <c r="B3858" t="s">
        <v>15449</v>
      </c>
      <c r="C3858" t="s">
        <v>8369</v>
      </c>
      <c r="D3858" t="s">
        <v>8373</v>
      </c>
      <c r="E3858" s="413" t="s">
        <v>10594</v>
      </c>
    </row>
    <row r="3859" spans="1:5" ht="12.75">
      <c r="A3859">
        <v>11738</v>
      </c>
      <c r="B3859" t="s">
        <v>15450</v>
      </c>
      <c r="C3859" t="s">
        <v>8369</v>
      </c>
      <c r="D3859" t="s">
        <v>8373</v>
      </c>
      <c r="E3859" s="413" t="s">
        <v>12924</v>
      </c>
    </row>
    <row r="3860" spans="1:5" ht="12.75">
      <c r="A3860">
        <v>36143</v>
      </c>
      <c r="B3860" t="s">
        <v>15451</v>
      </c>
      <c r="C3860" t="s">
        <v>8369</v>
      </c>
      <c r="D3860" t="s">
        <v>8373</v>
      </c>
      <c r="E3860" s="413" t="s">
        <v>15452</v>
      </c>
    </row>
    <row r="3861" spans="1:5" ht="12.75">
      <c r="A3861">
        <v>36142</v>
      </c>
      <c r="B3861" t="s">
        <v>15453</v>
      </c>
      <c r="C3861" t="s">
        <v>8369</v>
      </c>
      <c r="D3861" t="s">
        <v>8373</v>
      </c>
      <c r="E3861" s="413" t="s">
        <v>9059</v>
      </c>
    </row>
    <row r="3862" spans="1:5" ht="12.75">
      <c r="A3862">
        <v>36146</v>
      </c>
      <c r="B3862" t="s">
        <v>15454</v>
      </c>
      <c r="C3862" t="s">
        <v>8369</v>
      </c>
      <c r="D3862" t="s">
        <v>8373</v>
      </c>
      <c r="E3862" s="413" t="s">
        <v>15455</v>
      </c>
    </row>
    <row r="3863" spans="1:5" ht="12.75">
      <c r="A3863">
        <v>39015</v>
      </c>
      <c r="B3863" t="s">
        <v>15456</v>
      </c>
      <c r="C3863" t="s">
        <v>8369</v>
      </c>
      <c r="D3863" t="s">
        <v>8370</v>
      </c>
      <c r="E3863" s="413" t="s">
        <v>15457</v>
      </c>
    </row>
    <row r="3864" spans="1:5" ht="12.75">
      <c r="A3864">
        <v>38377</v>
      </c>
      <c r="B3864" t="s">
        <v>15458</v>
      </c>
      <c r="C3864" t="s">
        <v>8369</v>
      </c>
      <c r="D3864" t="s">
        <v>8373</v>
      </c>
      <c r="E3864" s="413" t="s">
        <v>15459</v>
      </c>
    </row>
    <row r="3865" spans="1:5" ht="12.75">
      <c r="A3865">
        <v>38376</v>
      </c>
      <c r="B3865" t="s">
        <v>15460</v>
      </c>
      <c r="C3865" t="s">
        <v>8369</v>
      </c>
      <c r="D3865" t="s">
        <v>8373</v>
      </c>
      <c r="E3865" s="413" t="s">
        <v>15461</v>
      </c>
    </row>
    <row r="3866" spans="1:5" ht="12.75">
      <c r="A3866">
        <v>38116</v>
      </c>
      <c r="B3866" t="s">
        <v>15462</v>
      </c>
      <c r="C3866" t="s">
        <v>8369</v>
      </c>
      <c r="D3866" t="s">
        <v>8373</v>
      </c>
      <c r="E3866" s="413" t="s">
        <v>11441</v>
      </c>
    </row>
    <row r="3867" spans="1:5" ht="12.75">
      <c r="A3867">
        <v>38066</v>
      </c>
      <c r="B3867" t="s">
        <v>15463</v>
      </c>
      <c r="C3867" t="s">
        <v>8369</v>
      </c>
      <c r="D3867" t="s">
        <v>8373</v>
      </c>
      <c r="E3867" s="413" t="s">
        <v>15464</v>
      </c>
    </row>
    <row r="3868" spans="1:5" ht="12.75">
      <c r="A3868">
        <v>38117</v>
      </c>
      <c r="B3868" t="s">
        <v>15465</v>
      </c>
      <c r="C3868" t="s">
        <v>8369</v>
      </c>
      <c r="D3868" t="s">
        <v>8373</v>
      </c>
      <c r="E3868" s="413" t="s">
        <v>15466</v>
      </c>
    </row>
    <row r="3869" spans="1:5" ht="12.75">
      <c r="A3869">
        <v>38067</v>
      </c>
      <c r="B3869" t="s">
        <v>15467</v>
      </c>
      <c r="C3869" t="s">
        <v>8369</v>
      </c>
      <c r="D3869" t="s">
        <v>8373</v>
      </c>
      <c r="E3869" s="413" t="s">
        <v>15468</v>
      </c>
    </row>
    <row r="3870" spans="1:5" ht="12.75">
      <c r="A3870">
        <v>11522</v>
      </c>
      <c r="B3870" t="s">
        <v>15469</v>
      </c>
      <c r="C3870" t="s">
        <v>8369</v>
      </c>
      <c r="D3870" t="s">
        <v>8373</v>
      </c>
      <c r="E3870" s="413" t="s">
        <v>15470</v>
      </c>
    </row>
    <row r="3871" spans="1:5" ht="12.75">
      <c r="A3871">
        <v>43600</v>
      </c>
      <c r="B3871" t="s">
        <v>15471</v>
      </c>
      <c r="C3871" t="s">
        <v>8369</v>
      </c>
      <c r="D3871" t="s">
        <v>8373</v>
      </c>
      <c r="E3871" s="413" t="s">
        <v>15472</v>
      </c>
    </row>
    <row r="3872" spans="1:5" ht="12.75">
      <c r="A3872">
        <v>5080</v>
      </c>
      <c r="B3872" t="s">
        <v>15473</v>
      </c>
      <c r="C3872" t="s">
        <v>8369</v>
      </c>
      <c r="D3872" t="s">
        <v>8373</v>
      </c>
      <c r="E3872" s="413" t="s">
        <v>15474</v>
      </c>
    </row>
    <row r="3873" spans="1:5" ht="12.75">
      <c r="A3873">
        <v>38168</v>
      </c>
      <c r="B3873" t="s">
        <v>15475</v>
      </c>
      <c r="C3873" t="s">
        <v>8369</v>
      </c>
      <c r="D3873" t="s">
        <v>8373</v>
      </c>
      <c r="E3873" s="413" t="s">
        <v>15476</v>
      </c>
    </row>
    <row r="3874" spans="1:5" ht="12.75">
      <c r="A3874">
        <v>43601</v>
      </c>
      <c r="B3874" t="s">
        <v>15477</v>
      </c>
      <c r="C3874" t="s">
        <v>8369</v>
      </c>
      <c r="D3874" t="s">
        <v>8373</v>
      </c>
      <c r="E3874" s="413" t="s">
        <v>15478</v>
      </c>
    </row>
    <row r="3875" spans="1:5" ht="12.75">
      <c r="A3875">
        <v>13393</v>
      </c>
      <c r="B3875" t="s">
        <v>15479</v>
      </c>
      <c r="C3875" t="s">
        <v>8369</v>
      </c>
      <c r="D3875" t="s">
        <v>8373</v>
      </c>
      <c r="E3875" s="413" t="s">
        <v>15480</v>
      </c>
    </row>
    <row r="3876" spans="1:5" ht="12.75">
      <c r="A3876">
        <v>13395</v>
      </c>
      <c r="B3876" t="s">
        <v>15481</v>
      </c>
      <c r="C3876" t="s">
        <v>8369</v>
      </c>
      <c r="D3876" t="s">
        <v>8373</v>
      </c>
      <c r="E3876" s="413" t="s">
        <v>15482</v>
      </c>
    </row>
    <row r="3877" spans="1:5" ht="12.75">
      <c r="A3877">
        <v>12039</v>
      </c>
      <c r="B3877" t="s">
        <v>15483</v>
      </c>
      <c r="C3877" t="s">
        <v>8369</v>
      </c>
      <c r="D3877" t="s">
        <v>8373</v>
      </c>
      <c r="E3877" s="413" t="s">
        <v>15484</v>
      </c>
    </row>
    <row r="3878" spans="1:5" ht="12.75">
      <c r="A3878">
        <v>13396</v>
      </c>
      <c r="B3878" t="s">
        <v>15485</v>
      </c>
      <c r="C3878" t="s">
        <v>8369</v>
      </c>
      <c r="D3878" t="s">
        <v>8373</v>
      </c>
      <c r="E3878" s="413" t="s">
        <v>15486</v>
      </c>
    </row>
    <row r="3879" spans="1:5" ht="12.75">
      <c r="A3879">
        <v>12041</v>
      </c>
      <c r="B3879" t="s">
        <v>15487</v>
      </c>
      <c r="C3879" t="s">
        <v>8369</v>
      </c>
      <c r="D3879" t="s">
        <v>8373</v>
      </c>
      <c r="E3879" s="413" t="s">
        <v>15488</v>
      </c>
    </row>
    <row r="3880" spans="1:5" ht="12.75">
      <c r="A3880">
        <v>12043</v>
      </c>
      <c r="B3880" t="s">
        <v>15489</v>
      </c>
      <c r="C3880" t="s">
        <v>8369</v>
      </c>
      <c r="D3880" t="s">
        <v>8373</v>
      </c>
      <c r="E3880" s="413" t="s">
        <v>15490</v>
      </c>
    </row>
    <row r="3881" spans="1:5" ht="12.75">
      <c r="A3881">
        <v>39762</v>
      </c>
      <c r="B3881" t="s">
        <v>15491</v>
      </c>
      <c r="C3881" t="s">
        <v>8369</v>
      </c>
      <c r="D3881" t="s">
        <v>8373</v>
      </c>
      <c r="E3881" s="413" t="s">
        <v>15492</v>
      </c>
    </row>
    <row r="3882" spans="1:5" ht="12.75">
      <c r="A3882">
        <v>12042</v>
      </c>
      <c r="B3882" t="s">
        <v>15493</v>
      </c>
      <c r="C3882" t="s">
        <v>8369</v>
      </c>
      <c r="D3882" t="s">
        <v>8373</v>
      </c>
      <c r="E3882" s="413" t="s">
        <v>15494</v>
      </c>
    </row>
    <row r="3883" spans="1:5" ht="12.75">
      <c r="A3883">
        <v>39763</v>
      </c>
      <c r="B3883" t="s">
        <v>15495</v>
      </c>
      <c r="C3883" t="s">
        <v>8369</v>
      </c>
      <c r="D3883" t="s">
        <v>8373</v>
      </c>
      <c r="E3883" s="413" t="s">
        <v>15496</v>
      </c>
    </row>
    <row r="3884" spans="1:5" ht="12.75">
      <c r="A3884">
        <v>39760</v>
      </c>
      <c r="B3884" t="s">
        <v>15497</v>
      </c>
      <c r="C3884" t="s">
        <v>8369</v>
      </c>
      <c r="D3884" t="s">
        <v>8373</v>
      </c>
      <c r="E3884" s="413" t="s">
        <v>15498</v>
      </c>
    </row>
    <row r="3885" spans="1:5" ht="12.75">
      <c r="A3885">
        <v>39756</v>
      </c>
      <c r="B3885" t="s">
        <v>15499</v>
      </c>
      <c r="C3885" t="s">
        <v>8369</v>
      </c>
      <c r="D3885" t="s">
        <v>8373</v>
      </c>
      <c r="E3885" s="413" t="s">
        <v>15500</v>
      </c>
    </row>
    <row r="3886" spans="1:5" ht="12.75">
      <c r="A3886">
        <v>12038</v>
      </c>
      <c r="B3886" t="s">
        <v>15501</v>
      </c>
      <c r="C3886" t="s">
        <v>8369</v>
      </c>
      <c r="D3886" t="s">
        <v>8373</v>
      </c>
      <c r="E3886" s="413" t="s">
        <v>15502</v>
      </c>
    </row>
    <row r="3887" spans="1:5" ht="12.75">
      <c r="A3887">
        <v>39757</v>
      </c>
      <c r="B3887" t="s">
        <v>15503</v>
      </c>
      <c r="C3887" t="s">
        <v>8369</v>
      </c>
      <c r="D3887" t="s">
        <v>8373</v>
      </c>
      <c r="E3887" s="413" t="s">
        <v>15504</v>
      </c>
    </row>
    <row r="3888" spans="1:5" ht="12.75">
      <c r="A3888">
        <v>39758</v>
      </c>
      <c r="B3888" t="s">
        <v>15505</v>
      </c>
      <c r="C3888" t="s">
        <v>8369</v>
      </c>
      <c r="D3888" t="s">
        <v>8373</v>
      </c>
      <c r="E3888" s="413" t="s">
        <v>15506</v>
      </c>
    </row>
    <row r="3889" spans="1:5" ht="12.75">
      <c r="A3889">
        <v>39759</v>
      </c>
      <c r="B3889" t="s">
        <v>15507</v>
      </c>
      <c r="C3889" t="s">
        <v>8369</v>
      </c>
      <c r="D3889" t="s">
        <v>8373</v>
      </c>
      <c r="E3889" s="413" t="s">
        <v>15508</v>
      </c>
    </row>
    <row r="3890" spans="1:5" ht="12.75">
      <c r="A3890">
        <v>39761</v>
      </c>
      <c r="B3890" t="s">
        <v>15509</v>
      </c>
      <c r="C3890" t="s">
        <v>8369</v>
      </c>
      <c r="D3890" t="s">
        <v>8373</v>
      </c>
      <c r="E3890" s="413" t="s">
        <v>15510</v>
      </c>
    </row>
    <row r="3891" spans="1:5" ht="12.75">
      <c r="A3891">
        <v>39805</v>
      </c>
      <c r="B3891" t="s">
        <v>15511</v>
      </c>
      <c r="C3891" t="s">
        <v>8369</v>
      </c>
      <c r="D3891" t="s">
        <v>8373</v>
      </c>
      <c r="E3891" s="413" t="s">
        <v>15512</v>
      </c>
    </row>
    <row r="3892" spans="1:5" ht="12.75">
      <c r="A3892">
        <v>39806</v>
      </c>
      <c r="B3892" t="s">
        <v>15513</v>
      </c>
      <c r="C3892" t="s">
        <v>8369</v>
      </c>
      <c r="D3892" t="s">
        <v>8373</v>
      </c>
      <c r="E3892" s="413" t="s">
        <v>15514</v>
      </c>
    </row>
    <row r="3893" spans="1:5" ht="12.75">
      <c r="A3893">
        <v>39807</v>
      </c>
      <c r="B3893" t="s">
        <v>15515</v>
      </c>
      <c r="C3893" t="s">
        <v>8369</v>
      </c>
      <c r="D3893" t="s">
        <v>8373</v>
      </c>
      <c r="E3893" s="413" t="s">
        <v>15516</v>
      </c>
    </row>
    <row r="3894" spans="1:5" ht="12.75">
      <c r="A3894">
        <v>43100</v>
      </c>
      <c r="B3894" t="s">
        <v>15517</v>
      </c>
      <c r="C3894" t="s">
        <v>8369</v>
      </c>
      <c r="D3894" t="s">
        <v>8373</v>
      </c>
      <c r="E3894" s="413" t="s">
        <v>15518</v>
      </c>
    </row>
    <row r="3895" spans="1:5" ht="12.75">
      <c r="A3895">
        <v>39804</v>
      </c>
      <c r="B3895" t="s">
        <v>15519</v>
      </c>
      <c r="C3895" t="s">
        <v>8369</v>
      </c>
      <c r="D3895" t="s">
        <v>8373</v>
      </c>
      <c r="E3895" s="413" t="s">
        <v>15520</v>
      </c>
    </row>
    <row r="3896" spans="1:5" ht="12.75">
      <c r="A3896">
        <v>39796</v>
      </c>
      <c r="B3896" t="s">
        <v>15521</v>
      </c>
      <c r="C3896" t="s">
        <v>8369</v>
      </c>
      <c r="D3896" t="s">
        <v>8373</v>
      </c>
      <c r="E3896" s="413" t="s">
        <v>15522</v>
      </c>
    </row>
    <row r="3897" spans="1:5" ht="12.75">
      <c r="A3897">
        <v>39797</v>
      </c>
      <c r="B3897" t="s">
        <v>15523</v>
      </c>
      <c r="C3897" t="s">
        <v>8369</v>
      </c>
      <c r="D3897" t="s">
        <v>8370</v>
      </c>
      <c r="E3897" s="413" t="s">
        <v>15524</v>
      </c>
    </row>
    <row r="3898" spans="1:5" ht="12.75">
      <c r="A3898">
        <v>39798</v>
      </c>
      <c r="B3898" t="s">
        <v>15525</v>
      </c>
      <c r="C3898" t="s">
        <v>8369</v>
      </c>
      <c r="D3898" t="s">
        <v>8373</v>
      </c>
      <c r="E3898" s="413" t="s">
        <v>15526</v>
      </c>
    </row>
    <row r="3899" spans="1:5" ht="12.75">
      <c r="A3899">
        <v>39794</v>
      </c>
      <c r="B3899" t="s">
        <v>15527</v>
      </c>
      <c r="C3899" t="s">
        <v>8369</v>
      </c>
      <c r="D3899" t="s">
        <v>8373</v>
      </c>
      <c r="E3899" s="413" t="s">
        <v>15528</v>
      </c>
    </row>
    <row r="3900" spans="1:5" ht="12.75">
      <c r="A3900">
        <v>39795</v>
      </c>
      <c r="B3900" t="s">
        <v>15529</v>
      </c>
      <c r="C3900" t="s">
        <v>8369</v>
      </c>
      <c r="D3900" t="s">
        <v>8373</v>
      </c>
      <c r="E3900" s="413" t="s">
        <v>15530</v>
      </c>
    </row>
    <row r="3901" spans="1:5" ht="12.75">
      <c r="A3901">
        <v>39799</v>
      </c>
      <c r="B3901" t="s">
        <v>15531</v>
      </c>
      <c r="C3901" t="s">
        <v>8369</v>
      </c>
      <c r="D3901" t="s">
        <v>8373</v>
      </c>
      <c r="E3901" s="413" t="s">
        <v>15532</v>
      </c>
    </row>
    <row r="3902" spans="1:5" ht="12.75">
      <c r="A3902">
        <v>39801</v>
      </c>
      <c r="B3902" t="s">
        <v>15533</v>
      </c>
      <c r="C3902" t="s">
        <v>8369</v>
      </c>
      <c r="D3902" t="s">
        <v>8373</v>
      </c>
      <c r="E3902" s="413" t="s">
        <v>15534</v>
      </c>
    </row>
    <row r="3903" spans="1:5" ht="12.75">
      <c r="A3903">
        <v>39802</v>
      </c>
      <c r="B3903" t="s">
        <v>15535</v>
      </c>
      <c r="C3903" t="s">
        <v>8369</v>
      </c>
      <c r="D3903" t="s">
        <v>8373</v>
      </c>
      <c r="E3903" s="413" t="s">
        <v>15536</v>
      </c>
    </row>
    <row r="3904" spans="1:5" ht="12.75">
      <c r="A3904">
        <v>39803</v>
      </c>
      <c r="B3904" t="s">
        <v>15537</v>
      </c>
      <c r="C3904" t="s">
        <v>8369</v>
      </c>
      <c r="D3904" t="s">
        <v>8373</v>
      </c>
      <c r="E3904" s="413" t="s">
        <v>15538</v>
      </c>
    </row>
    <row r="3905" spans="1:5" ht="12.75">
      <c r="A3905">
        <v>39800</v>
      </c>
      <c r="B3905" t="s">
        <v>15539</v>
      </c>
      <c r="C3905" t="s">
        <v>8369</v>
      </c>
      <c r="D3905" t="s">
        <v>8373</v>
      </c>
      <c r="E3905" s="413" t="s">
        <v>15540</v>
      </c>
    </row>
    <row r="3906" spans="1:5" ht="12.75">
      <c r="A3906">
        <v>21059</v>
      </c>
      <c r="B3906" t="s">
        <v>15541</v>
      </c>
      <c r="C3906" t="s">
        <v>8369</v>
      </c>
      <c r="D3906" t="s">
        <v>8373</v>
      </c>
      <c r="E3906" s="413" t="s">
        <v>15542</v>
      </c>
    </row>
    <row r="3907" spans="1:5" ht="12.75">
      <c r="A3907">
        <v>11234</v>
      </c>
      <c r="B3907" t="s">
        <v>15543</v>
      </c>
      <c r="C3907" t="s">
        <v>8369</v>
      </c>
      <c r="D3907" t="s">
        <v>8373</v>
      </c>
      <c r="E3907" s="413" t="s">
        <v>15544</v>
      </c>
    </row>
    <row r="3908" spans="1:5" ht="12.75">
      <c r="A3908">
        <v>21060</v>
      </c>
      <c r="B3908" t="s">
        <v>15545</v>
      </c>
      <c r="C3908" t="s">
        <v>8369</v>
      </c>
      <c r="D3908" t="s">
        <v>8373</v>
      </c>
      <c r="E3908" s="413" t="s">
        <v>15546</v>
      </c>
    </row>
    <row r="3909" spans="1:5" ht="12.75">
      <c r="A3909">
        <v>21061</v>
      </c>
      <c r="B3909" t="s">
        <v>15547</v>
      </c>
      <c r="C3909" t="s">
        <v>8369</v>
      </c>
      <c r="D3909" t="s">
        <v>8373</v>
      </c>
      <c r="E3909" s="413" t="s">
        <v>15548</v>
      </c>
    </row>
    <row r="3910" spans="1:5" ht="12.75">
      <c r="A3910">
        <v>21062</v>
      </c>
      <c r="B3910" t="s">
        <v>15549</v>
      </c>
      <c r="C3910" t="s">
        <v>8369</v>
      </c>
      <c r="D3910" t="s">
        <v>8373</v>
      </c>
      <c r="E3910" s="413" t="s">
        <v>15550</v>
      </c>
    </row>
    <row r="3911" spans="1:5" ht="12.75">
      <c r="A3911">
        <v>11708</v>
      </c>
      <c r="B3911" t="s">
        <v>15551</v>
      </c>
      <c r="C3911" t="s">
        <v>8369</v>
      </c>
      <c r="D3911" t="s">
        <v>8373</v>
      </c>
      <c r="E3911" s="413" t="s">
        <v>9808</v>
      </c>
    </row>
    <row r="3912" spans="1:5" ht="12.75">
      <c r="A3912">
        <v>11709</v>
      </c>
      <c r="B3912" t="s">
        <v>15552</v>
      </c>
      <c r="C3912" t="s">
        <v>8369</v>
      </c>
      <c r="D3912" t="s">
        <v>8373</v>
      </c>
      <c r="E3912" s="413" t="s">
        <v>15553</v>
      </c>
    </row>
    <row r="3913" spans="1:5" ht="12.75">
      <c r="A3913">
        <v>11710</v>
      </c>
      <c r="B3913" t="s">
        <v>15554</v>
      </c>
      <c r="C3913" t="s">
        <v>8369</v>
      </c>
      <c r="D3913" t="s">
        <v>8373</v>
      </c>
      <c r="E3913" s="413" t="s">
        <v>15555</v>
      </c>
    </row>
    <row r="3914" spans="1:5" ht="12.75">
      <c r="A3914">
        <v>11707</v>
      </c>
      <c r="B3914" t="s">
        <v>15556</v>
      </c>
      <c r="C3914" t="s">
        <v>8369</v>
      </c>
      <c r="D3914" t="s">
        <v>8373</v>
      </c>
      <c r="E3914" s="413" t="s">
        <v>15557</v>
      </c>
    </row>
    <row r="3915" spans="1:5" ht="12.75">
      <c r="A3915">
        <v>5102</v>
      </c>
      <c r="B3915" t="s">
        <v>15558</v>
      </c>
      <c r="C3915" t="s">
        <v>8369</v>
      </c>
      <c r="D3915" t="s">
        <v>8373</v>
      </c>
      <c r="E3915" s="413" t="s">
        <v>15559</v>
      </c>
    </row>
    <row r="3916" spans="1:5" ht="12.75">
      <c r="A3916">
        <v>11739</v>
      </c>
      <c r="B3916" t="s">
        <v>15560</v>
      </c>
      <c r="C3916" t="s">
        <v>8369</v>
      </c>
      <c r="D3916" t="s">
        <v>8373</v>
      </c>
      <c r="E3916" s="413" t="s">
        <v>15561</v>
      </c>
    </row>
    <row r="3917" spans="1:5" ht="12.75">
      <c r="A3917">
        <v>11711</v>
      </c>
      <c r="B3917" t="s">
        <v>15562</v>
      </c>
      <c r="C3917" t="s">
        <v>8369</v>
      </c>
      <c r="D3917" t="s">
        <v>8373</v>
      </c>
      <c r="E3917" s="413" t="s">
        <v>12469</v>
      </c>
    </row>
    <row r="3918" spans="1:5" ht="12.75">
      <c r="A3918">
        <v>11741</v>
      </c>
      <c r="B3918" t="s">
        <v>15563</v>
      </c>
      <c r="C3918" t="s">
        <v>8369</v>
      </c>
      <c r="D3918" t="s">
        <v>8373</v>
      </c>
      <c r="E3918" s="413" t="s">
        <v>15564</v>
      </c>
    </row>
    <row r="3919" spans="1:5" ht="12.75">
      <c r="A3919">
        <v>11745</v>
      </c>
      <c r="B3919" t="s">
        <v>15565</v>
      </c>
      <c r="C3919" t="s">
        <v>8369</v>
      </c>
      <c r="D3919" t="s">
        <v>8373</v>
      </c>
      <c r="E3919" s="413" t="s">
        <v>15566</v>
      </c>
    </row>
    <row r="3920" spans="1:5" ht="12.75">
      <c r="A3920">
        <v>11743</v>
      </c>
      <c r="B3920" t="s">
        <v>15567</v>
      </c>
      <c r="C3920" t="s">
        <v>8369</v>
      </c>
      <c r="D3920" t="s">
        <v>8373</v>
      </c>
      <c r="E3920" s="413" t="s">
        <v>15568</v>
      </c>
    </row>
    <row r="3921" spans="1:5" ht="12.75">
      <c r="A3921">
        <v>40985</v>
      </c>
      <c r="B3921" t="s">
        <v>15569</v>
      </c>
      <c r="C3921" t="s">
        <v>8714</v>
      </c>
      <c r="D3921" t="s">
        <v>8373</v>
      </c>
      <c r="E3921" s="413" t="s">
        <v>9173</v>
      </c>
    </row>
    <row r="3922" spans="1:5" ht="12.75">
      <c r="A3922">
        <v>44502</v>
      </c>
      <c r="B3922" t="s">
        <v>15570</v>
      </c>
      <c r="C3922" t="s">
        <v>8711</v>
      </c>
      <c r="D3922" t="s">
        <v>8373</v>
      </c>
      <c r="E3922" s="413" t="s">
        <v>9171</v>
      </c>
    </row>
    <row r="3923" spans="1:5" ht="12.75">
      <c r="A3923">
        <v>1088</v>
      </c>
      <c r="B3923" t="s">
        <v>15571</v>
      </c>
      <c r="C3923" t="s">
        <v>8369</v>
      </c>
      <c r="D3923" t="s">
        <v>8373</v>
      </c>
      <c r="E3923" s="413" t="s">
        <v>15572</v>
      </c>
    </row>
    <row r="3924" spans="1:5" ht="12.75">
      <c r="A3924">
        <v>1087</v>
      </c>
      <c r="B3924" t="s">
        <v>15573</v>
      </c>
      <c r="C3924" t="s">
        <v>8369</v>
      </c>
      <c r="D3924" t="s">
        <v>8373</v>
      </c>
      <c r="E3924" s="413" t="s">
        <v>15574</v>
      </c>
    </row>
    <row r="3925" spans="1:5" ht="12.75">
      <c r="A3925">
        <v>38777</v>
      </c>
      <c r="B3925" t="s">
        <v>15575</v>
      </c>
      <c r="C3925" t="s">
        <v>8369</v>
      </c>
      <c r="D3925" t="s">
        <v>8373</v>
      </c>
      <c r="E3925" s="413" t="s">
        <v>15576</v>
      </c>
    </row>
    <row r="3926" spans="1:5" ht="12.75">
      <c r="A3926">
        <v>1086</v>
      </c>
      <c r="B3926" t="s">
        <v>15577</v>
      </c>
      <c r="C3926" t="s">
        <v>8369</v>
      </c>
      <c r="D3926" t="s">
        <v>8373</v>
      </c>
      <c r="E3926" s="413" t="s">
        <v>15578</v>
      </c>
    </row>
    <row r="3927" spans="1:5" ht="12.75">
      <c r="A3927">
        <v>1079</v>
      </c>
      <c r="B3927" t="s">
        <v>15579</v>
      </c>
      <c r="C3927" t="s">
        <v>8369</v>
      </c>
      <c r="D3927" t="s">
        <v>8373</v>
      </c>
      <c r="E3927" s="413" t="s">
        <v>15580</v>
      </c>
    </row>
    <row r="3928" spans="1:5" ht="12.75">
      <c r="A3928">
        <v>39374</v>
      </c>
      <c r="B3928" t="s">
        <v>15581</v>
      </c>
      <c r="C3928" t="s">
        <v>8369</v>
      </c>
      <c r="D3928" t="s">
        <v>8370</v>
      </c>
      <c r="E3928" s="413" t="s">
        <v>15582</v>
      </c>
    </row>
    <row r="3929" spans="1:5" ht="12.75">
      <c r="A3929">
        <v>1082</v>
      </c>
      <c r="B3929" t="s">
        <v>15583</v>
      </c>
      <c r="C3929" t="s">
        <v>8369</v>
      </c>
      <c r="D3929" t="s">
        <v>8373</v>
      </c>
      <c r="E3929" s="413" t="s">
        <v>15584</v>
      </c>
    </row>
    <row r="3930" spans="1:5" ht="12.75">
      <c r="A3930">
        <v>12316</v>
      </c>
      <c r="B3930" t="s">
        <v>15585</v>
      </c>
      <c r="C3930" t="s">
        <v>8369</v>
      </c>
      <c r="D3930" t="s">
        <v>8373</v>
      </c>
      <c r="E3930" s="413" t="s">
        <v>15586</v>
      </c>
    </row>
    <row r="3931" spans="1:5" ht="12.75">
      <c r="A3931">
        <v>12317</v>
      </c>
      <c r="B3931" t="s">
        <v>15587</v>
      </c>
      <c r="C3931" t="s">
        <v>8369</v>
      </c>
      <c r="D3931" t="s">
        <v>8373</v>
      </c>
      <c r="E3931" s="413" t="s">
        <v>15588</v>
      </c>
    </row>
    <row r="3932" spans="1:5" ht="12.75">
      <c r="A3932">
        <v>12318</v>
      </c>
      <c r="B3932" t="s">
        <v>15589</v>
      </c>
      <c r="C3932" t="s">
        <v>8369</v>
      </c>
      <c r="D3932" t="s">
        <v>8373</v>
      </c>
      <c r="E3932" s="413" t="s">
        <v>15590</v>
      </c>
    </row>
    <row r="3933" spans="1:5" ht="12.75">
      <c r="A3933">
        <v>5104</v>
      </c>
      <c r="B3933" t="s">
        <v>15591</v>
      </c>
      <c r="C3933" t="s">
        <v>8488</v>
      </c>
      <c r="D3933" t="s">
        <v>8373</v>
      </c>
      <c r="E3933" s="413" t="s">
        <v>15592</v>
      </c>
    </row>
    <row r="3934" spans="1:5" ht="12.75">
      <c r="A3934">
        <v>44530</v>
      </c>
      <c r="B3934" t="s">
        <v>15593</v>
      </c>
      <c r="C3934" t="s">
        <v>8369</v>
      </c>
      <c r="D3934" t="s">
        <v>8373</v>
      </c>
      <c r="E3934" s="413" t="s">
        <v>15594</v>
      </c>
    </row>
    <row r="3935" spans="1:5" ht="12.75">
      <c r="A3935">
        <v>2710</v>
      </c>
      <c r="B3935" t="s">
        <v>15595</v>
      </c>
      <c r="C3935" t="s">
        <v>8369</v>
      </c>
      <c r="D3935" t="s">
        <v>8373</v>
      </c>
      <c r="E3935" s="413" t="s">
        <v>15596</v>
      </c>
    </row>
    <row r="3936" spans="1:5" ht="12.75">
      <c r="A3936">
        <v>14575</v>
      </c>
      <c r="B3936" t="s">
        <v>15597</v>
      </c>
      <c r="C3936" t="s">
        <v>8369</v>
      </c>
      <c r="D3936" t="s">
        <v>8373</v>
      </c>
      <c r="E3936" s="413" t="s">
        <v>15598</v>
      </c>
    </row>
    <row r="3937" spans="1:5" ht="12.75">
      <c r="A3937">
        <v>20034</v>
      </c>
      <c r="B3937" t="s">
        <v>15599</v>
      </c>
      <c r="C3937" t="s">
        <v>8369</v>
      </c>
      <c r="D3937" t="s">
        <v>8373</v>
      </c>
      <c r="E3937" s="413" t="s">
        <v>15600</v>
      </c>
    </row>
    <row r="3938" spans="1:5" ht="12.75">
      <c r="A3938">
        <v>20036</v>
      </c>
      <c r="B3938" t="s">
        <v>15601</v>
      </c>
      <c r="C3938" t="s">
        <v>8369</v>
      </c>
      <c r="D3938" t="s">
        <v>8373</v>
      </c>
      <c r="E3938" s="413" t="s">
        <v>15602</v>
      </c>
    </row>
    <row r="3939" spans="1:5" ht="12.75">
      <c r="A3939">
        <v>20037</v>
      </c>
      <c r="B3939" t="s">
        <v>15603</v>
      </c>
      <c r="C3939" t="s">
        <v>8369</v>
      </c>
      <c r="D3939" t="s">
        <v>8373</v>
      </c>
      <c r="E3939" s="413" t="s">
        <v>15604</v>
      </c>
    </row>
    <row r="3940" spans="1:5" ht="12.75">
      <c r="A3940">
        <v>20043</v>
      </c>
      <c r="B3940" t="s">
        <v>15605</v>
      </c>
      <c r="C3940" t="s">
        <v>8369</v>
      </c>
      <c r="D3940" t="s">
        <v>8373</v>
      </c>
      <c r="E3940" s="413" t="s">
        <v>13123</v>
      </c>
    </row>
    <row r="3941" spans="1:5" ht="12.75">
      <c r="A3941">
        <v>20044</v>
      </c>
      <c r="B3941" t="s">
        <v>15606</v>
      </c>
      <c r="C3941" t="s">
        <v>8369</v>
      </c>
      <c r="D3941" t="s">
        <v>8373</v>
      </c>
      <c r="E3941" s="413" t="s">
        <v>15607</v>
      </c>
    </row>
    <row r="3942" spans="1:5" ht="12.75">
      <c r="A3942">
        <v>20042</v>
      </c>
      <c r="B3942" t="s">
        <v>15608</v>
      </c>
      <c r="C3942" t="s">
        <v>8369</v>
      </c>
      <c r="D3942" t="s">
        <v>8373</v>
      </c>
      <c r="E3942" s="413" t="s">
        <v>15609</v>
      </c>
    </row>
    <row r="3943" spans="1:5" ht="12.75">
      <c r="A3943">
        <v>20046</v>
      </c>
      <c r="B3943" t="s">
        <v>15610</v>
      </c>
      <c r="C3943" t="s">
        <v>8369</v>
      </c>
      <c r="D3943" t="s">
        <v>8373</v>
      </c>
      <c r="E3943" s="413" t="s">
        <v>15611</v>
      </c>
    </row>
    <row r="3944" spans="1:5" ht="12.75">
      <c r="A3944">
        <v>20047</v>
      </c>
      <c r="B3944" t="s">
        <v>15612</v>
      </c>
      <c r="C3944" t="s">
        <v>8369</v>
      </c>
      <c r="D3944" t="s">
        <v>8373</v>
      </c>
      <c r="E3944" s="413" t="s">
        <v>15613</v>
      </c>
    </row>
    <row r="3945" spans="1:5" ht="12.75">
      <c r="A3945">
        <v>20045</v>
      </c>
      <c r="B3945" t="s">
        <v>15614</v>
      </c>
      <c r="C3945" t="s">
        <v>8369</v>
      </c>
      <c r="D3945" t="s">
        <v>8373</v>
      </c>
      <c r="E3945" s="413" t="s">
        <v>15615</v>
      </c>
    </row>
    <row r="3946" spans="1:5" ht="12.75">
      <c r="A3946">
        <v>20972</v>
      </c>
      <c r="B3946" t="s">
        <v>15616</v>
      </c>
      <c r="C3946" t="s">
        <v>8369</v>
      </c>
      <c r="D3946" t="s">
        <v>8373</v>
      </c>
      <c r="E3946" s="413" t="s">
        <v>15617</v>
      </c>
    </row>
    <row r="3947" spans="1:5" ht="12.75">
      <c r="A3947">
        <v>20032</v>
      </c>
      <c r="B3947" t="s">
        <v>15618</v>
      </c>
      <c r="C3947" t="s">
        <v>8369</v>
      </c>
      <c r="D3947" t="s">
        <v>8373</v>
      </c>
      <c r="E3947" s="413" t="s">
        <v>15619</v>
      </c>
    </row>
    <row r="3948" spans="1:5" ht="12.75">
      <c r="A3948">
        <v>11321</v>
      </c>
      <c r="B3948" t="s">
        <v>15620</v>
      </c>
      <c r="C3948" t="s">
        <v>8369</v>
      </c>
      <c r="D3948" t="s">
        <v>8373</v>
      </c>
      <c r="E3948" s="413" t="s">
        <v>15621</v>
      </c>
    </row>
    <row r="3949" spans="1:5" ht="12.75">
      <c r="A3949">
        <v>11323</v>
      </c>
      <c r="B3949" t="s">
        <v>15622</v>
      </c>
      <c r="C3949" t="s">
        <v>8369</v>
      </c>
      <c r="D3949" t="s">
        <v>8373</v>
      </c>
      <c r="E3949" s="413" t="s">
        <v>12049</v>
      </c>
    </row>
    <row r="3950" spans="1:5" ht="12.75">
      <c r="A3950">
        <v>20327</v>
      </c>
      <c r="B3950" t="s">
        <v>15623</v>
      </c>
      <c r="C3950" t="s">
        <v>8369</v>
      </c>
      <c r="D3950" t="s">
        <v>8373</v>
      </c>
      <c r="E3950" s="413" t="s">
        <v>15624</v>
      </c>
    </row>
    <row r="3951" spans="1:5" ht="12.75">
      <c r="A3951">
        <v>13390</v>
      </c>
      <c r="B3951" t="s">
        <v>15625</v>
      </c>
      <c r="C3951" t="s">
        <v>8369</v>
      </c>
      <c r="D3951" t="s">
        <v>8373</v>
      </c>
      <c r="E3951" s="413" t="s">
        <v>15626</v>
      </c>
    </row>
    <row r="3952" spans="1:5" ht="12.75">
      <c r="A3952">
        <v>6034</v>
      </c>
      <c r="B3952" t="s">
        <v>15627</v>
      </c>
      <c r="C3952" t="s">
        <v>8369</v>
      </c>
      <c r="D3952" t="s">
        <v>8373</v>
      </c>
      <c r="E3952" s="413" t="s">
        <v>10592</v>
      </c>
    </row>
    <row r="3953" spans="1:5" ht="12.75">
      <c r="A3953">
        <v>6036</v>
      </c>
      <c r="B3953" t="s">
        <v>15628</v>
      </c>
      <c r="C3953" t="s">
        <v>8369</v>
      </c>
      <c r="D3953" t="s">
        <v>8373</v>
      </c>
      <c r="E3953" s="413" t="s">
        <v>15629</v>
      </c>
    </row>
    <row r="3954" spans="1:5" ht="12.75">
      <c r="A3954">
        <v>6031</v>
      </c>
      <c r="B3954" t="s">
        <v>15630</v>
      </c>
      <c r="C3954" t="s">
        <v>8369</v>
      </c>
      <c r="D3954" t="s">
        <v>8370</v>
      </c>
      <c r="E3954" s="413" t="s">
        <v>15631</v>
      </c>
    </row>
    <row r="3955" spans="1:5" ht="12.75">
      <c r="A3955">
        <v>6029</v>
      </c>
      <c r="B3955" t="s">
        <v>15632</v>
      </c>
      <c r="C3955" t="s">
        <v>8369</v>
      </c>
      <c r="D3955" t="s">
        <v>8373</v>
      </c>
      <c r="E3955" s="413" t="s">
        <v>15633</v>
      </c>
    </row>
    <row r="3956" spans="1:5" ht="12.75">
      <c r="A3956">
        <v>6033</v>
      </c>
      <c r="B3956" t="s">
        <v>15634</v>
      </c>
      <c r="C3956" t="s">
        <v>8369</v>
      </c>
      <c r="D3956" t="s">
        <v>8373</v>
      </c>
      <c r="E3956" s="413" t="s">
        <v>15635</v>
      </c>
    </row>
    <row r="3957" spans="1:5" ht="12.75">
      <c r="A3957">
        <v>11672</v>
      </c>
      <c r="B3957" t="s">
        <v>15636</v>
      </c>
      <c r="C3957" t="s">
        <v>8369</v>
      </c>
      <c r="D3957" t="s">
        <v>8373</v>
      </c>
      <c r="E3957" s="413" t="s">
        <v>15637</v>
      </c>
    </row>
    <row r="3958" spans="1:5" ht="12.75">
      <c r="A3958">
        <v>11669</v>
      </c>
      <c r="B3958" t="s">
        <v>15638</v>
      </c>
      <c r="C3958" t="s">
        <v>8369</v>
      </c>
      <c r="D3958" t="s">
        <v>8373</v>
      </c>
      <c r="E3958" s="413" t="s">
        <v>15639</v>
      </c>
    </row>
    <row r="3959" spans="1:5" ht="12.75">
      <c r="A3959">
        <v>11670</v>
      </c>
      <c r="B3959" t="s">
        <v>15640</v>
      </c>
      <c r="C3959" t="s">
        <v>8369</v>
      </c>
      <c r="D3959" t="s">
        <v>8373</v>
      </c>
      <c r="E3959" s="413" t="s">
        <v>15641</v>
      </c>
    </row>
    <row r="3960" spans="1:5" ht="12.75">
      <c r="A3960">
        <v>20055</v>
      </c>
      <c r="B3960" t="s">
        <v>15642</v>
      </c>
      <c r="C3960" t="s">
        <v>8369</v>
      </c>
      <c r="D3960" t="s">
        <v>8373</v>
      </c>
      <c r="E3960" s="413" t="s">
        <v>15643</v>
      </c>
    </row>
    <row r="3961" spans="1:5" ht="12.75">
      <c r="A3961">
        <v>11671</v>
      </c>
      <c r="B3961" t="s">
        <v>15644</v>
      </c>
      <c r="C3961" t="s">
        <v>8369</v>
      </c>
      <c r="D3961" t="s">
        <v>8373</v>
      </c>
      <c r="E3961" s="413" t="s">
        <v>15645</v>
      </c>
    </row>
    <row r="3962" spans="1:5" ht="12.75">
      <c r="A3962">
        <v>6032</v>
      </c>
      <c r="B3962" t="s">
        <v>15646</v>
      </c>
      <c r="C3962" t="s">
        <v>8369</v>
      </c>
      <c r="D3962" t="s">
        <v>8373</v>
      </c>
      <c r="E3962" s="413" t="s">
        <v>15647</v>
      </c>
    </row>
    <row r="3963" spans="1:5" ht="12.75">
      <c r="A3963">
        <v>11673</v>
      </c>
      <c r="B3963" t="s">
        <v>15648</v>
      </c>
      <c r="C3963" t="s">
        <v>8369</v>
      </c>
      <c r="D3963" t="s">
        <v>8373</v>
      </c>
      <c r="E3963" s="413" t="s">
        <v>15649</v>
      </c>
    </row>
    <row r="3964" spans="1:5" ht="12.75">
      <c r="A3964">
        <v>11674</v>
      </c>
      <c r="B3964" t="s">
        <v>15650</v>
      </c>
      <c r="C3964" t="s">
        <v>8369</v>
      </c>
      <c r="D3964" t="s">
        <v>8373</v>
      </c>
      <c r="E3964" s="413" t="s">
        <v>15651</v>
      </c>
    </row>
    <row r="3965" spans="1:5" ht="12.75">
      <c r="A3965">
        <v>11675</v>
      </c>
      <c r="B3965" t="s">
        <v>15652</v>
      </c>
      <c r="C3965" t="s">
        <v>8369</v>
      </c>
      <c r="D3965" t="s">
        <v>8373</v>
      </c>
      <c r="E3965" s="413" t="s">
        <v>15653</v>
      </c>
    </row>
    <row r="3966" spans="1:5" ht="12.75">
      <c r="A3966">
        <v>11676</v>
      </c>
      <c r="B3966" t="s">
        <v>15654</v>
      </c>
      <c r="C3966" t="s">
        <v>8369</v>
      </c>
      <c r="D3966" t="s">
        <v>8373</v>
      </c>
      <c r="E3966" s="413" t="s">
        <v>11235</v>
      </c>
    </row>
    <row r="3967" spans="1:5" ht="12.75">
      <c r="A3967">
        <v>11677</v>
      </c>
      <c r="B3967" t="s">
        <v>15655</v>
      </c>
      <c r="C3967" t="s">
        <v>8369</v>
      </c>
      <c r="D3967" t="s">
        <v>8373</v>
      </c>
      <c r="E3967" s="413" t="s">
        <v>15656</v>
      </c>
    </row>
    <row r="3968" spans="1:5" ht="12.75">
      <c r="A3968">
        <v>11678</v>
      </c>
      <c r="B3968" t="s">
        <v>15657</v>
      </c>
      <c r="C3968" t="s">
        <v>8369</v>
      </c>
      <c r="D3968" t="s">
        <v>8373</v>
      </c>
      <c r="E3968" s="413" t="s">
        <v>15658</v>
      </c>
    </row>
    <row r="3969" spans="1:5" ht="12.75">
      <c r="A3969">
        <v>6038</v>
      </c>
      <c r="B3969" t="s">
        <v>15659</v>
      </c>
      <c r="C3969" t="s">
        <v>8369</v>
      </c>
      <c r="D3969" t="s">
        <v>8373</v>
      </c>
      <c r="E3969" s="413" t="s">
        <v>15660</v>
      </c>
    </row>
    <row r="3970" spans="1:5" ht="12.75">
      <c r="A3970">
        <v>11718</v>
      </c>
      <c r="B3970" t="s">
        <v>15661</v>
      </c>
      <c r="C3970" t="s">
        <v>8369</v>
      </c>
      <c r="D3970" t="s">
        <v>8373</v>
      </c>
      <c r="E3970" s="413" t="s">
        <v>14272</v>
      </c>
    </row>
    <row r="3971" spans="1:5" ht="12.75">
      <c r="A3971">
        <v>6037</v>
      </c>
      <c r="B3971" t="s">
        <v>15662</v>
      </c>
      <c r="C3971" t="s">
        <v>8369</v>
      </c>
      <c r="D3971" t="s">
        <v>8373</v>
      </c>
      <c r="E3971" s="413" t="s">
        <v>12865</v>
      </c>
    </row>
    <row r="3972" spans="1:5" ht="12.75">
      <c r="A3972">
        <v>11719</v>
      </c>
      <c r="B3972" t="s">
        <v>15663</v>
      </c>
      <c r="C3972" t="s">
        <v>8369</v>
      </c>
      <c r="D3972" t="s">
        <v>8373</v>
      </c>
      <c r="E3972" s="413" t="s">
        <v>12926</v>
      </c>
    </row>
    <row r="3973" spans="1:5" ht="12.75">
      <c r="A3973">
        <v>6019</v>
      </c>
      <c r="B3973" t="s">
        <v>15664</v>
      </c>
      <c r="C3973" t="s">
        <v>8369</v>
      </c>
      <c r="D3973" t="s">
        <v>8373</v>
      </c>
      <c r="E3973" s="413" t="s">
        <v>15665</v>
      </c>
    </row>
    <row r="3974" spans="1:5" ht="12.75">
      <c r="A3974">
        <v>6010</v>
      </c>
      <c r="B3974" t="s">
        <v>15666</v>
      </c>
      <c r="C3974" t="s">
        <v>8369</v>
      </c>
      <c r="D3974" t="s">
        <v>8373</v>
      </c>
      <c r="E3974" s="413" t="s">
        <v>15667</v>
      </c>
    </row>
    <row r="3975" spans="1:5" ht="12.75">
      <c r="A3975">
        <v>6017</v>
      </c>
      <c r="B3975" t="s">
        <v>15668</v>
      </c>
      <c r="C3975" t="s">
        <v>8369</v>
      </c>
      <c r="D3975" t="s">
        <v>8373</v>
      </c>
      <c r="E3975" s="413" t="s">
        <v>15669</v>
      </c>
    </row>
    <row r="3976" spans="1:5" ht="12.75">
      <c r="A3976">
        <v>6020</v>
      </c>
      <c r="B3976" t="s">
        <v>15670</v>
      </c>
      <c r="C3976" t="s">
        <v>8369</v>
      </c>
      <c r="D3976" t="s">
        <v>8373</v>
      </c>
      <c r="E3976" s="413" t="s">
        <v>12576</v>
      </c>
    </row>
    <row r="3977" spans="1:5" ht="12.75">
      <c r="A3977">
        <v>6028</v>
      </c>
      <c r="B3977" t="s">
        <v>15671</v>
      </c>
      <c r="C3977" t="s">
        <v>8369</v>
      </c>
      <c r="D3977" t="s">
        <v>8373</v>
      </c>
      <c r="E3977" s="413" t="s">
        <v>15672</v>
      </c>
    </row>
    <row r="3978" spans="1:5" ht="12.75">
      <c r="A3978">
        <v>6011</v>
      </c>
      <c r="B3978" t="s">
        <v>15673</v>
      </c>
      <c r="C3978" t="s">
        <v>8369</v>
      </c>
      <c r="D3978" t="s">
        <v>8373</v>
      </c>
      <c r="E3978" s="413" t="s">
        <v>15674</v>
      </c>
    </row>
    <row r="3979" spans="1:5" ht="12.75">
      <c r="A3979">
        <v>6012</v>
      </c>
      <c r="B3979" t="s">
        <v>15675</v>
      </c>
      <c r="C3979" t="s">
        <v>8369</v>
      </c>
      <c r="D3979" t="s">
        <v>8373</v>
      </c>
      <c r="E3979" s="413" t="s">
        <v>15676</v>
      </c>
    </row>
    <row r="3980" spans="1:5" ht="12.75">
      <c r="A3980">
        <v>6016</v>
      </c>
      <c r="B3980" t="s">
        <v>15677</v>
      </c>
      <c r="C3980" t="s">
        <v>8369</v>
      </c>
      <c r="D3980" t="s">
        <v>8373</v>
      </c>
      <c r="E3980" s="413" t="s">
        <v>13206</v>
      </c>
    </row>
    <row r="3981" spans="1:5" ht="12.75">
      <c r="A3981">
        <v>6027</v>
      </c>
      <c r="B3981" t="s">
        <v>15678</v>
      </c>
      <c r="C3981" t="s">
        <v>8369</v>
      </c>
      <c r="D3981" t="s">
        <v>8373</v>
      </c>
      <c r="E3981" s="413" t="s">
        <v>15679</v>
      </c>
    </row>
    <row r="3982" spans="1:5" ht="12.75">
      <c r="A3982">
        <v>6013</v>
      </c>
      <c r="B3982" t="s">
        <v>15680</v>
      </c>
      <c r="C3982" t="s">
        <v>8369</v>
      </c>
      <c r="D3982" t="s">
        <v>8373</v>
      </c>
      <c r="E3982" s="413" t="s">
        <v>15681</v>
      </c>
    </row>
    <row r="3983" spans="1:5" ht="12.75">
      <c r="A3983">
        <v>6015</v>
      </c>
      <c r="B3983" t="s">
        <v>15682</v>
      </c>
      <c r="C3983" t="s">
        <v>8369</v>
      </c>
      <c r="D3983" t="s">
        <v>8373</v>
      </c>
      <c r="E3983" s="413" t="s">
        <v>15683</v>
      </c>
    </row>
    <row r="3984" spans="1:5" ht="12.75">
      <c r="A3984">
        <v>6014</v>
      </c>
      <c r="B3984" t="s">
        <v>15684</v>
      </c>
      <c r="C3984" t="s">
        <v>8369</v>
      </c>
      <c r="D3984" t="s">
        <v>8373</v>
      </c>
      <c r="E3984" s="413" t="s">
        <v>15685</v>
      </c>
    </row>
    <row r="3985" spans="1:5" ht="12.75">
      <c r="A3985">
        <v>6006</v>
      </c>
      <c r="B3985" t="s">
        <v>15686</v>
      </c>
      <c r="C3985" t="s">
        <v>8369</v>
      </c>
      <c r="D3985" t="s">
        <v>8373</v>
      </c>
      <c r="E3985" s="413" t="s">
        <v>15687</v>
      </c>
    </row>
    <row r="3986" spans="1:5" ht="12.75">
      <c r="A3986">
        <v>6005</v>
      </c>
      <c r="B3986" t="s">
        <v>15688</v>
      </c>
      <c r="C3986" t="s">
        <v>8369</v>
      </c>
      <c r="D3986" t="s">
        <v>8370</v>
      </c>
      <c r="E3986" s="413" t="s">
        <v>15689</v>
      </c>
    </row>
    <row r="3987" spans="1:5" ht="12.75">
      <c r="A3987">
        <v>11756</v>
      </c>
      <c r="B3987" t="s">
        <v>15690</v>
      </c>
      <c r="C3987" t="s">
        <v>8369</v>
      </c>
      <c r="D3987" t="s">
        <v>8373</v>
      </c>
      <c r="E3987" s="413" t="s">
        <v>15691</v>
      </c>
    </row>
    <row r="3988" spans="1:5" ht="12.75">
      <c r="A3988">
        <v>10904</v>
      </c>
      <c r="B3988" t="s">
        <v>15692</v>
      </c>
      <c r="C3988" t="s">
        <v>8369</v>
      </c>
      <c r="D3988" t="s">
        <v>8370</v>
      </c>
      <c r="E3988" s="413" t="s">
        <v>15693</v>
      </c>
    </row>
    <row r="3989" spans="1:5" ht="12.75">
      <c r="A3989">
        <v>11752</v>
      </c>
      <c r="B3989" t="s">
        <v>15694</v>
      </c>
      <c r="C3989" t="s">
        <v>8369</v>
      </c>
      <c r="D3989" t="s">
        <v>8373</v>
      </c>
      <c r="E3989" s="413" t="s">
        <v>15695</v>
      </c>
    </row>
    <row r="3990" spans="1:5" ht="12.75">
      <c r="A3990">
        <v>11753</v>
      </c>
      <c r="B3990" t="s">
        <v>15696</v>
      </c>
      <c r="C3990" t="s">
        <v>8369</v>
      </c>
      <c r="D3990" t="s">
        <v>8373</v>
      </c>
      <c r="E3990" s="413" t="s">
        <v>15697</v>
      </c>
    </row>
    <row r="3991" spans="1:5" ht="12.75">
      <c r="A3991">
        <v>6021</v>
      </c>
      <c r="B3991" t="s">
        <v>15698</v>
      </c>
      <c r="C3991" t="s">
        <v>8369</v>
      </c>
      <c r="D3991" t="s">
        <v>8373</v>
      </c>
      <c r="E3991" s="413" t="s">
        <v>15699</v>
      </c>
    </row>
    <row r="3992" spans="1:5" ht="12.75">
      <c r="A3992">
        <v>6024</v>
      </c>
      <c r="B3992" t="s">
        <v>15700</v>
      </c>
      <c r="C3992" t="s">
        <v>8369</v>
      </c>
      <c r="D3992" t="s">
        <v>8373</v>
      </c>
      <c r="E3992" s="413" t="s">
        <v>15701</v>
      </c>
    </row>
    <row r="3993" spans="1:5" ht="12.75">
      <c r="A3993">
        <v>38379</v>
      </c>
      <c r="B3993" t="s">
        <v>15702</v>
      </c>
      <c r="C3993" t="s">
        <v>8389</v>
      </c>
      <c r="D3993" t="s">
        <v>8373</v>
      </c>
      <c r="E3993" s="413" t="s">
        <v>15703</v>
      </c>
    </row>
    <row r="3994" spans="1:5" ht="12.75">
      <c r="A3994">
        <v>13897</v>
      </c>
      <c r="B3994" t="s">
        <v>15704</v>
      </c>
      <c r="C3994" t="s">
        <v>8369</v>
      </c>
      <c r="D3994" t="s">
        <v>8373</v>
      </c>
      <c r="E3994" s="413" t="s">
        <v>15705</v>
      </c>
    </row>
    <row r="3995" spans="1:5" ht="12.75">
      <c r="A3995">
        <v>10640</v>
      </c>
      <c r="B3995" t="s">
        <v>15706</v>
      </c>
      <c r="C3995" t="s">
        <v>8369</v>
      </c>
      <c r="D3995" t="s">
        <v>8373</v>
      </c>
      <c r="E3995" s="413" t="s">
        <v>15707</v>
      </c>
    </row>
    <row r="3996" spans="1:5" ht="12.75">
      <c r="A3996">
        <v>34357</v>
      </c>
      <c r="B3996" t="s">
        <v>15708</v>
      </c>
      <c r="C3996" t="s">
        <v>8488</v>
      </c>
      <c r="D3996" t="s">
        <v>8373</v>
      </c>
      <c r="E3996" s="413" t="s">
        <v>15709</v>
      </c>
    </row>
    <row r="3997" spans="1:5" ht="12.75">
      <c r="A3997">
        <v>37329</v>
      </c>
      <c r="B3997" t="s">
        <v>15710</v>
      </c>
      <c r="C3997" t="s">
        <v>8488</v>
      </c>
      <c r="D3997" t="s">
        <v>8373</v>
      </c>
      <c r="E3997" s="413" t="s">
        <v>13449</v>
      </c>
    </row>
    <row r="3998" spans="1:5" ht="12.75">
      <c r="A3998">
        <v>2510</v>
      </c>
      <c r="B3998" t="s">
        <v>15711</v>
      </c>
      <c r="C3998" t="s">
        <v>8369</v>
      </c>
      <c r="D3998" t="s">
        <v>8373</v>
      </c>
      <c r="E3998" s="413" t="s">
        <v>15712</v>
      </c>
    </row>
    <row r="3999" spans="1:5" ht="12.75">
      <c r="A3999">
        <v>12359</v>
      </c>
      <c r="B3999" t="s">
        <v>15713</v>
      </c>
      <c r="C3999" t="s">
        <v>8369</v>
      </c>
      <c r="D3999" t="s">
        <v>8373</v>
      </c>
      <c r="E3999" s="413" t="s">
        <v>15714</v>
      </c>
    </row>
    <row r="4000" spans="1:5" ht="12.75">
      <c r="A4000">
        <v>7353</v>
      </c>
      <c r="B4000" t="s">
        <v>15715</v>
      </c>
      <c r="C4000" t="s">
        <v>8491</v>
      </c>
      <c r="D4000" t="s">
        <v>8373</v>
      </c>
      <c r="E4000" s="413" t="s">
        <v>15716</v>
      </c>
    </row>
    <row r="4001" spans="1:5" ht="12.75">
      <c r="A4001">
        <v>36144</v>
      </c>
      <c r="B4001" t="s">
        <v>15717</v>
      </c>
      <c r="C4001" t="s">
        <v>8369</v>
      </c>
      <c r="D4001" t="s">
        <v>8373</v>
      </c>
      <c r="E4001" s="413" t="s">
        <v>15718</v>
      </c>
    </row>
    <row r="4002" spans="1:5" ht="12.75">
      <c r="A4002">
        <v>10518</v>
      </c>
      <c r="B4002" t="s">
        <v>15719</v>
      </c>
      <c r="C4002" t="s">
        <v>8369</v>
      </c>
      <c r="D4002" t="s">
        <v>8373</v>
      </c>
      <c r="E4002" s="413" t="s">
        <v>15720</v>
      </c>
    </row>
    <row r="4003" spans="1:5" ht="12.75">
      <c r="A4003">
        <v>36530</v>
      </c>
      <c r="B4003" t="s">
        <v>15721</v>
      </c>
      <c r="C4003" t="s">
        <v>8369</v>
      </c>
      <c r="D4003" t="s">
        <v>8373</v>
      </c>
      <c r="E4003" s="413" t="s">
        <v>15722</v>
      </c>
    </row>
    <row r="4004" spans="1:5" ht="12.75">
      <c r="A4004">
        <v>6046</v>
      </c>
      <c r="B4004" t="s">
        <v>15723</v>
      </c>
      <c r="C4004" t="s">
        <v>8369</v>
      </c>
      <c r="D4004" t="s">
        <v>8370</v>
      </c>
      <c r="E4004" s="413" t="s">
        <v>15724</v>
      </c>
    </row>
    <row r="4005" spans="1:5" ht="12.75">
      <c r="A4005">
        <v>36531</v>
      </c>
      <c r="B4005" t="s">
        <v>15725</v>
      </c>
      <c r="C4005" t="s">
        <v>8369</v>
      </c>
      <c r="D4005" t="s">
        <v>8373</v>
      </c>
      <c r="E4005" s="413" t="s">
        <v>15726</v>
      </c>
    </row>
    <row r="4006" spans="1:5" ht="12.75">
      <c r="A4006">
        <v>34684</v>
      </c>
      <c r="B4006" t="s">
        <v>15727</v>
      </c>
      <c r="C4006" t="s">
        <v>8380</v>
      </c>
      <c r="D4006" t="s">
        <v>8373</v>
      </c>
      <c r="E4006" s="413" t="s">
        <v>11493</v>
      </c>
    </row>
    <row r="4007" spans="1:5" ht="12.75">
      <c r="A4007">
        <v>34683</v>
      </c>
      <c r="B4007" t="s">
        <v>15728</v>
      </c>
      <c r="C4007" t="s">
        <v>8380</v>
      </c>
      <c r="D4007" t="s">
        <v>8373</v>
      </c>
      <c r="E4007" s="413" t="s">
        <v>15729</v>
      </c>
    </row>
    <row r="4008" spans="1:5" ht="12.75">
      <c r="A4008">
        <v>533</v>
      </c>
      <c r="B4008" t="s">
        <v>15730</v>
      </c>
      <c r="C4008" t="s">
        <v>8380</v>
      </c>
      <c r="D4008" t="s">
        <v>8373</v>
      </c>
      <c r="E4008" s="413" t="s">
        <v>15731</v>
      </c>
    </row>
    <row r="4009" spans="1:5" ht="12.75">
      <c r="A4009">
        <v>10515</v>
      </c>
      <c r="B4009" t="s">
        <v>15732</v>
      </c>
      <c r="C4009" t="s">
        <v>8380</v>
      </c>
      <c r="D4009" t="s">
        <v>8373</v>
      </c>
      <c r="E4009" s="413" t="s">
        <v>15733</v>
      </c>
    </row>
    <row r="4010" spans="1:5" ht="12.75">
      <c r="A4010">
        <v>536</v>
      </c>
      <c r="B4010" t="s">
        <v>15734</v>
      </c>
      <c r="C4010" t="s">
        <v>8380</v>
      </c>
      <c r="D4010" t="s">
        <v>8370</v>
      </c>
      <c r="E4010" s="413" t="s">
        <v>15735</v>
      </c>
    </row>
    <row r="4011" spans="1:5" ht="12.75">
      <c r="A4011">
        <v>153</v>
      </c>
      <c r="B4011" t="s">
        <v>15736</v>
      </c>
      <c r="C4011" t="s">
        <v>8491</v>
      </c>
      <c r="D4011" t="s">
        <v>8373</v>
      </c>
      <c r="E4011" s="413" t="s">
        <v>15737</v>
      </c>
    </row>
    <row r="4012" spans="1:5" ht="12.75">
      <c r="A4012">
        <v>34682</v>
      </c>
      <c r="B4012" t="s">
        <v>15738</v>
      </c>
      <c r="C4012" t="s">
        <v>8380</v>
      </c>
      <c r="D4012" t="s">
        <v>8373</v>
      </c>
      <c r="E4012" s="413" t="s">
        <v>15739</v>
      </c>
    </row>
    <row r="4013" spans="1:5" ht="12.75">
      <c r="A4013">
        <v>20205</v>
      </c>
      <c r="B4013" t="s">
        <v>15740</v>
      </c>
      <c r="C4013" t="s">
        <v>8389</v>
      </c>
      <c r="D4013" t="s">
        <v>8373</v>
      </c>
      <c r="E4013" s="413" t="s">
        <v>14202</v>
      </c>
    </row>
    <row r="4014" spans="1:5" ht="12.75">
      <c r="A4014">
        <v>4412</v>
      </c>
      <c r="B4014" t="s">
        <v>15741</v>
      </c>
      <c r="C4014" t="s">
        <v>8389</v>
      </c>
      <c r="D4014" t="s">
        <v>8373</v>
      </c>
      <c r="E4014" s="413" t="s">
        <v>9061</v>
      </c>
    </row>
    <row r="4015" spans="1:5" ht="12.75">
      <c r="A4015">
        <v>4408</v>
      </c>
      <c r="B4015" t="s">
        <v>15742</v>
      </c>
      <c r="C4015" t="s">
        <v>8389</v>
      </c>
      <c r="D4015" t="s">
        <v>8373</v>
      </c>
      <c r="E4015" s="413" t="s">
        <v>11710</v>
      </c>
    </row>
    <row r="4016" spans="1:5" ht="12.75">
      <c r="A4016">
        <v>36250</v>
      </c>
      <c r="B4016" t="s">
        <v>15743</v>
      </c>
      <c r="C4016" t="s">
        <v>8389</v>
      </c>
      <c r="D4016" t="s">
        <v>8373</v>
      </c>
      <c r="E4016" s="413" t="s">
        <v>8532</v>
      </c>
    </row>
    <row r="4017" spans="1:5" ht="12.75">
      <c r="A4017">
        <v>10857</v>
      </c>
      <c r="B4017" t="s">
        <v>15744</v>
      </c>
      <c r="C4017" t="s">
        <v>8389</v>
      </c>
      <c r="D4017" t="s">
        <v>8373</v>
      </c>
      <c r="E4017" s="413" t="s">
        <v>15745</v>
      </c>
    </row>
    <row r="4018" spans="1:5" ht="12.75">
      <c r="A4018">
        <v>4803</v>
      </c>
      <c r="B4018" t="s">
        <v>15746</v>
      </c>
      <c r="C4018" t="s">
        <v>8389</v>
      </c>
      <c r="D4018" t="s">
        <v>8373</v>
      </c>
      <c r="E4018" s="413" t="s">
        <v>15747</v>
      </c>
    </row>
    <row r="4019" spans="1:5" ht="12.75">
      <c r="A4019">
        <v>6186</v>
      </c>
      <c r="B4019" t="s">
        <v>15748</v>
      </c>
      <c r="C4019" t="s">
        <v>8389</v>
      </c>
      <c r="D4019" t="s">
        <v>8373</v>
      </c>
      <c r="E4019" s="413" t="s">
        <v>15749</v>
      </c>
    </row>
    <row r="4020" spans="1:5" ht="12.75">
      <c r="A4020">
        <v>4829</v>
      </c>
      <c r="B4020" t="s">
        <v>15750</v>
      </c>
      <c r="C4020" t="s">
        <v>8389</v>
      </c>
      <c r="D4020" t="s">
        <v>8373</v>
      </c>
      <c r="E4020" s="413" t="s">
        <v>15751</v>
      </c>
    </row>
    <row r="4021" spans="1:5" ht="12.75">
      <c r="A4021">
        <v>39829</v>
      </c>
      <c r="B4021" t="s">
        <v>15752</v>
      </c>
      <c r="C4021" t="s">
        <v>8389</v>
      </c>
      <c r="D4021" t="s">
        <v>8370</v>
      </c>
      <c r="E4021" s="413" t="s">
        <v>15753</v>
      </c>
    </row>
    <row r="4022" spans="1:5" ht="12.75">
      <c r="A4022">
        <v>20231</v>
      </c>
      <c r="B4022" t="s">
        <v>15754</v>
      </c>
      <c r="C4022" t="s">
        <v>8389</v>
      </c>
      <c r="D4022" t="s">
        <v>8373</v>
      </c>
      <c r="E4022" s="413" t="s">
        <v>15755</v>
      </c>
    </row>
    <row r="4023" spans="1:5" ht="12.75">
      <c r="A4023">
        <v>4804</v>
      </c>
      <c r="B4023" t="s">
        <v>15756</v>
      </c>
      <c r="C4023" t="s">
        <v>8389</v>
      </c>
      <c r="D4023" t="s">
        <v>8373</v>
      </c>
      <c r="E4023" s="413" t="s">
        <v>14042</v>
      </c>
    </row>
    <row r="4024" spans="1:5" ht="12.75">
      <c r="A4024">
        <v>34680</v>
      </c>
      <c r="B4024" t="s">
        <v>15757</v>
      </c>
      <c r="C4024" t="s">
        <v>8389</v>
      </c>
      <c r="D4024" t="s">
        <v>8373</v>
      </c>
      <c r="E4024" s="413" t="s">
        <v>15758</v>
      </c>
    </row>
    <row r="4025" spans="1:5" ht="12.75">
      <c r="A4025">
        <v>11573</v>
      </c>
      <c r="B4025" t="s">
        <v>15759</v>
      </c>
      <c r="C4025" t="s">
        <v>8369</v>
      </c>
      <c r="D4025" t="s">
        <v>8373</v>
      </c>
      <c r="E4025" s="413" t="s">
        <v>15760</v>
      </c>
    </row>
    <row r="4026" spans="1:5" ht="12.75">
      <c r="A4026">
        <v>38401</v>
      </c>
      <c r="B4026" t="s">
        <v>15761</v>
      </c>
      <c r="C4026" t="s">
        <v>8369</v>
      </c>
      <c r="D4026" t="s">
        <v>8373</v>
      </c>
      <c r="E4026" s="413" t="s">
        <v>11538</v>
      </c>
    </row>
    <row r="4027" spans="1:5" ht="12.75">
      <c r="A4027">
        <v>11575</v>
      </c>
      <c r="B4027" t="s">
        <v>15762</v>
      </c>
      <c r="C4027" t="s">
        <v>8369</v>
      </c>
      <c r="D4027" t="s">
        <v>8373</v>
      </c>
      <c r="E4027" s="413" t="s">
        <v>15763</v>
      </c>
    </row>
    <row r="4028" spans="1:5" ht="12.75">
      <c r="A4028">
        <v>38179</v>
      </c>
      <c r="B4028" t="s">
        <v>15764</v>
      </c>
      <c r="C4028" t="s">
        <v>8369</v>
      </c>
      <c r="D4028" t="s">
        <v>8373</v>
      </c>
      <c r="E4028" s="413" t="s">
        <v>15765</v>
      </c>
    </row>
    <row r="4029" spans="1:5" ht="12.75">
      <c r="A4029">
        <v>20256</v>
      </c>
      <c r="B4029" t="s">
        <v>15766</v>
      </c>
      <c r="C4029" t="s">
        <v>8369</v>
      </c>
      <c r="D4029" t="s">
        <v>8373</v>
      </c>
      <c r="E4029" s="413" t="s">
        <v>15767</v>
      </c>
    </row>
    <row r="4030" spans="1:5" ht="12.75">
      <c r="A4030">
        <v>14511</v>
      </c>
      <c r="B4030" t="s">
        <v>15768</v>
      </c>
      <c r="C4030" t="s">
        <v>8369</v>
      </c>
      <c r="D4030" t="s">
        <v>8373</v>
      </c>
      <c r="E4030" s="413" t="s">
        <v>15769</v>
      </c>
    </row>
    <row r="4031" spans="1:5" ht="12.75">
      <c r="A4031">
        <v>10642</v>
      </c>
      <c r="B4031" t="s">
        <v>15770</v>
      </c>
      <c r="C4031" t="s">
        <v>8369</v>
      </c>
      <c r="D4031" t="s">
        <v>8370</v>
      </c>
      <c r="E4031" s="413" t="s">
        <v>15771</v>
      </c>
    </row>
    <row r="4032" spans="1:5" ht="12.75">
      <c r="A4032">
        <v>14489</v>
      </c>
      <c r="B4032" t="s">
        <v>15772</v>
      </c>
      <c r="C4032" t="s">
        <v>8369</v>
      </c>
      <c r="D4032" t="s">
        <v>8373</v>
      </c>
      <c r="E4032" s="413" t="s">
        <v>15773</v>
      </c>
    </row>
    <row r="4033" spans="1:5" ht="12.75">
      <c r="A4033">
        <v>14513</v>
      </c>
      <c r="B4033" t="s">
        <v>15774</v>
      </c>
      <c r="C4033" t="s">
        <v>8369</v>
      </c>
      <c r="D4033" t="s">
        <v>8373</v>
      </c>
      <c r="E4033" s="413" t="s">
        <v>15775</v>
      </c>
    </row>
    <row r="4034" spans="1:5" ht="12.75">
      <c r="A4034">
        <v>13600</v>
      </c>
      <c r="B4034" t="s">
        <v>15776</v>
      </c>
      <c r="C4034" t="s">
        <v>8369</v>
      </c>
      <c r="D4034" t="s">
        <v>8373</v>
      </c>
      <c r="E4034" s="413" t="s">
        <v>15777</v>
      </c>
    </row>
    <row r="4035" spans="1:5" ht="12.75">
      <c r="A4035">
        <v>10646</v>
      </c>
      <c r="B4035" t="s">
        <v>15778</v>
      </c>
      <c r="C4035" t="s">
        <v>8369</v>
      </c>
      <c r="D4035" t="s">
        <v>8373</v>
      </c>
      <c r="E4035" s="413" t="s">
        <v>15779</v>
      </c>
    </row>
    <row r="4036" spans="1:5" ht="12.75">
      <c r="A4036">
        <v>6070</v>
      </c>
      <c r="B4036" t="s">
        <v>15780</v>
      </c>
      <c r="C4036" t="s">
        <v>8369</v>
      </c>
      <c r="D4036" t="s">
        <v>8373</v>
      </c>
      <c r="E4036" s="413" t="s">
        <v>15781</v>
      </c>
    </row>
    <row r="4037" spans="1:5" ht="12.75">
      <c r="A4037">
        <v>6069</v>
      </c>
      <c r="B4037" t="s">
        <v>15782</v>
      </c>
      <c r="C4037" t="s">
        <v>8369</v>
      </c>
      <c r="D4037" t="s">
        <v>8373</v>
      </c>
      <c r="E4037" s="413" t="s">
        <v>15783</v>
      </c>
    </row>
    <row r="4038" spans="1:5" ht="12.75">
      <c r="A4038">
        <v>14626</v>
      </c>
      <c r="B4038" t="s">
        <v>15784</v>
      </c>
      <c r="C4038" t="s">
        <v>8369</v>
      </c>
      <c r="D4038" t="s">
        <v>8373</v>
      </c>
      <c r="E4038" s="413" t="s">
        <v>15785</v>
      </c>
    </row>
    <row r="4039" spans="1:5" ht="12.75">
      <c r="A4039">
        <v>6067</v>
      </c>
      <c r="B4039" t="s">
        <v>15786</v>
      </c>
      <c r="C4039" t="s">
        <v>8369</v>
      </c>
      <c r="D4039" t="s">
        <v>8373</v>
      </c>
      <c r="E4039" s="413" t="s">
        <v>15787</v>
      </c>
    </row>
    <row r="4040" spans="1:5" ht="12.75">
      <c r="A4040">
        <v>38393</v>
      </c>
      <c r="B4040" t="s">
        <v>15788</v>
      </c>
      <c r="C4040" t="s">
        <v>8369</v>
      </c>
      <c r="D4040" t="s">
        <v>8370</v>
      </c>
      <c r="E4040" s="413" t="s">
        <v>15789</v>
      </c>
    </row>
    <row r="4041" spans="1:5" ht="12.75">
      <c r="A4041">
        <v>38390</v>
      </c>
      <c r="B4041" t="s">
        <v>15790</v>
      </c>
      <c r="C4041" t="s">
        <v>8369</v>
      </c>
      <c r="D4041" t="s">
        <v>8373</v>
      </c>
      <c r="E4041" s="413" t="s">
        <v>15791</v>
      </c>
    </row>
    <row r="4042" spans="1:5" ht="12.75">
      <c r="A4042">
        <v>36532</v>
      </c>
      <c r="B4042" t="s">
        <v>15792</v>
      </c>
      <c r="C4042" t="s">
        <v>8369</v>
      </c>
      <c r="D4042" t="s">
        <v>8373</v>
      </c>
      <c r="E4042" s="413" t="s">
        <v>15793</v>
      </c>
    </row>
    <row r="4043" spans="1:5" ht="12.75">
      <c r="A4043">
        <v>11578</v>
      </c>
      <c r="B4043" t="s">
        <v>15794</v>
      </c>
      <c r="C4043" t="s">
        <v>8369</v>
      </c>
      <c r="D4043" t="s">
        <v>8373</v>
      </c>
      <c r="E4043" s="413" t="s">
        <v>15795</v>
      </c>
    </row>
    <row r="4044" spans="1:5" ht="12.75">
      <c r="A4044">
        <v>11577</v>
      </c>
      <c r="B4044" t="s">
        <v>15796</v>
      </c>
      <c r="C4044" t="s">
        <v>8369</v>
      </c>
      <c r="D4044" t="s">
        <v>8373</v>
      </c>
      <c r="E4044" s="413" t="s">
        <v>9720</v>
      </c>
    </row>
    <row r="4045" spans="1:5" ht="12.75">
      <c r="A4045">
        <v>42432</v>
      </c>
      <c r="B4045" t="s">
        <v>15797</v>
      </c>
      <c r="C4045" t="s">
        <v>8369</v>
      </c>
      <c r="D4045" t="s">
        <v>8373</v>
      </c>
      <c r="E4045" s="413" t="s">
        <v>15798</v>
      </c>
    </row>
    <row r="4046" spans="1:5" ht="12.75">
      <c r="A4046">
        <v>42437</v>
      </c>
      <c r="B4046" t="s">
        <v>15799</v>
      </c>
      <c r="C4046" t="s">
        <v>8369</v>
      </c>
      <c r="D4046" t="s">
        <v>8373</v>
      </c>
      <c r="E4046" s="413" t="s">
        <v>15800</v>
      </c>
    </row>
    <row r="4047" spans="1:5" ht="12.75">
      <c r="A4047">
        <v>1116</v>
      </c>
      <c r="B4047" t="s">
        <v>15801</v>
      </c>
      <c r="C4047" t="s">
        <v>8389</v>
      </c>
      <c r="D4047" t="s">
        <v>8373</v>
      </c>
      <c r="E4047" s="413" t="s">
        <v>15802</v>
      </c>
    </row>
    <row r="4048" spans="1:5" ht="12.75">
      <c r="A4048">
        <v>1115</v>
      </c>
      <c r="B4048" t="s">
        <v>15803</v>
      </c>
      <c r="C4048" t="s">
        <v>8389</v>
      </c>
      <c r="D4048" t="s">
        <v>8373</v>
      </c>
      <c r="E4048" s="413" t="s">
        <v>15804</v>
      </c>
    </row>
    <row r="4049" spans="1:5" ht="12.75">
      <c r="A4049">
        <v>1113</v>
      </c>
      <c r="B4049" t="s">
        <v>15805</v>
      </c>
      <c r="C4049" t="s">
        <v>8389</v>
      </c>
      <c r="D4049" t="s">
        <v>8373</v>
      </c>
      <c r="E4049" s="413" t="s">
        <v>10273</v>
      </c>
    </row>
    <row r="4050" spans="1:5" ht="12.75">
      <c r="A4050">
        <v>1114</v>
      </c>
      <c r="B4050" t="s">
        <v>15806</v>
      </c>
      <c r="C4050" t="s">
        <v>8389</v>
      </c>
      <c r="D4050" t="s">
        <v>8373</v>
      </c>
      <c r="E4050" s="413" t="s">
        <v>10277</v>
      </c>
    </row>
    <row r="4051" spans="1:5" ht="12.75">
      <c r="A4051">
        <v>40873</v>
      </c>
      <c r="B4051" t="s">
        <v>15807</v>
      </c>
      <c r="C4051" t="s">
        <v>8389</v>
      </c>
      <c r="D4051" t="s">
        <v>8373</v>
      </c>
      <c r="E4051" s="413" t="s">
        <v>15808</v>
      </c>
    </row>
    <row r="4052" spans="1:5" ht="12.75">
      <c r="A4052">
        <v>20214</v>
      </c>
      <c r="B4052" t="s">
        <v>15809</v>
      </c>
      <c r="C4052" t="s">
        <v>8369</v>
      </c>
      <c r="D4052" t="s">
        <v>8373</v>
      </c>
      <c r="E4052" s="413" t="s">
        <v>15810</v>
      </c>
    </row>
    <row r="4053" spans="1:5" ht="12.75">
      <c r="A4053">
        <v>7237</v>
      </c>
      <c r="B4053" t="s">
        <v>15811</v>
      </c>
      <c r="C4053" t="s">
        <v>8369</v>
      </c>
      <c r="D4053" t="s">
        <v>8373</v>
      </c>
      <c r="E4053" s="413" t="s">
        <v>15812</v>
      </c>
    </row>
    <row r="4054" spans="1:5" ht="12.75">
      <c r="A4054">
        <v>11757</v>
      </c>
      <c r="B4054" t="s">
        <v>15813</v>
      </c>
      <c r="C4054" t="s">
        <v>8369</v>
      </c>
      <c r="D4054" t="s">
        <v>8370</v>
      </c>
      <c r="E4054" s="413" t="s">
        <v>15814</v>
      </c>
    </row>
    <row r="4055" spans="1:5" ht="12.75">
      <c r="A4055">
        <v>11758</v>
      </c>
      <c r="B4055" t="s">
        <v>15815</v>
      </c>
      <c r="C4055" t="s">
        <v>8369</v>
      </c>
      <c r="D4055" t="s">
        <v>8370</v>
      </c>
      <c r="E4055" s="413" t="s">
        <v>15816</v>
      </c>
    </row>
    <row r="4056" spans="1:5" ht="12.75">
      <c r="A4056">
        <v>37526</v>
      </c>
      <c r="B4056" t="s">
        <v>15817</v>
      </c>
      <c r="C4056" t="s">
        <v>8369</v>
      </c>
      <c r="D4056" t="s">
        <v>8373</v>
      </c>
      <c r="E4056" s="413" t="s">
        <v>14740</v>
      </c>
    </row>
    <row r="4057" spans="1:5" ht="12.75">
      <c r="A4057">
        <v>6076</v>
      </c>
      <c r="B4057" t="s">
        <v>15818</v>
      </c>
      <c r="C4057" t="s">
        <v>8708</v>
      </c>
      <c r="D4057" t="s">
        <v>8370</v>
      </c>
      <c r="E4057" s="413" t="s">
        <v>15819</v>
      </c>
    </row>
    <row r="4058" spans="1:5" ht="12.75">
      <c r="A4058">
        <v>13109</v>
      </c>
      <c r="B4058" t="s">
        <v>15820</v>
      </c>
      <c r="C4058" t="s">
        <v>8369</v>
      </c>
      <c r="D4058" t="s">
        <v>8373</v>
      </c>
      <c r="E4058" s="413" t="s">
        <v>15821</v>
      </c>
    </row>
    <row r="4059" spans="1:5" ht="12.75">
      <c r="A4059">
        <v>13110</v>
      </c>
      <c r="B4059" t="s">
        <v>15822</v>
      </c>
      <c r="C4059" t="s">
        <v>8369</v>
      </c>
      <c r="D4059" t="s">
        <v>8373</v>
      </c>
      <c r="E4059" s="413" t="s">
        <v>15823</v>
      </c>
    </row>
    <row r="4060" spans="1:5" ht="12.75">
      <c r="A4060">
        <v>7581</v>
      </c>
      <c r="B4060" t="s">
        <v>15824</v>
      </c>
      <c r="C4060" t="s">
        <v>8369</v>
      </c>
      <c r="D4060" t="s">
        <v>8373</v>
      </c>
      <c r="E4060" s="413" t="s">
        <v>12972</v>
      </c>
    </row>
    <row r="4061" spans="1:5" ht="12.75">
      <c r="A4061">
        <v>4509</v>
      </c>
      <c r="B4061" t="s">
        <v>15825</v>
      </c>
      <c r="C4061" t="s">
        <v>8389</v>
      </c>
      <c r="D4061" t="s">
        <v>8373</v>
      </c>
      <c r="E4061" s="413" t="s">
        <v>12872</v>
      </c>
    </row>
    <row r="4062" spans="1:5" ht="12.75">
      <c r="A4062">
        <v>4512</v>
      </c>
      <c r="B4062" t="s">
        <v>15826</v>
      </c>
      <c r="C4062" t="s">
        <v>8389</v>
      </c>
      <c r="D4062" t="s">
        <v>8373</v>
      </c>
      <c r="E4062" s="413" t="s">
        <v>11059</v>
      </c>
    </row>
    <row r="4063" spans="1:5" ht="12.75">
      <c r="A4063">
        <v>4517</v>
      </c>
      <c r="B4063" t="s">
        <v>15827</v>
      </c>
      <c r="C4063" t="s">
        <v>8389</v>
      </c>
      <c r="D4063" t="s">
        <v>8373</v>
      </c>
      <c r="E4063" s="413" t="s">
        <v>9415</v>
      </c>
    </row>
    <row r="4064" spans="1:5" ht="12.75">
      <c r="A4064">
        <v>20206</v>
      </c>
      <c r="B4064" t="s">
        <v>15828</v>
      </c>
      <c r="C4064" t="s">
        <v>8389</v>
      </c>
      <c r="D4064" t="s">
        <v>8373</v>
      </c>
      <c r="E4064" s="413" t="s">
        <v>15829</v>
      </c>
    </row>
    <row r="4065" spans="1:5" ht="12.75">
      <c r="A4065">
        <v>4460</v>
      </c>
      <c r="B4065" t="s">
        <v>15830</v>
      </c>
      <c r="C4065" t="s">
        <v>8389</v>
      </c>
      <c r="D4065" t="s">
        <v>8373</v>
      </c>
      <c r="E4065" s="413" t="s">
        <v>15831</v>
      </c>
    </row>
    <row r="4066" spans="1:5" ht="12.75">
      <c r="A4066">
        <v>4417</v>
      </c>
      <c r="B4066" t="s">
        <v>15832</v>
      </c>
      <c r="C4066" t="s">
        <v>8389</v>
      </c>
      <c r="D4066" t="s">
        <v>8373</v>
      </c>
      <c r="E4066" s="413" t="s">
        <v>15833</v>
      </c>
    </row>
    <row r="4067" spans="1:5" ht="12.75">
      <c r="A4067">
        <v>4415</v>
      </c>
      <c r="B4067" t="s">
        <v>15834</v>
      </c>
      <c r="C4067" t="s">
        <v>8389</v>
      </c>
      <c r="D4067" t="s">
        <v>8373</v>
      </c>
      <c r="E4067" s="413" t="s">
        <v>15760</v>
      </c>
    </row>
    <row r="4068" spans="1:5" ht="12.75">
      <c r="A4068">
        <v>37373</v>
      </c>
      <c r="B4068" t="s">
        <v>15835</v>
      </c>
      <c r="C4068" t="s">
        <v>8711</v>
      </c>
      <c r="D4068" t="s">
        <v>8370</v>
      </c>
      <c r="E4068" s="413" t="s">
        <v>9555</v>
      </c>
    </row>
    <row r="4069" spans="1:5" ht="12.75">
      <c r="A4069">
        <v>40864</v>
      </c>
      <c r="B4069" t="s">
        <v>15836</v>
      </c>
      <c r="C4069" t="s">
        <v>8714</v>
      </c>
      <c r="D4069" t="s">
        <v>8370</v>
      </c>
      <c r="E4069" s="413" t="s">
        <v>15837</v>
      </c>
    </row>
    <row r="4070" spans="1:5" ht="12.75">
      <c r="A4070">
        <v>4734</v>
      </c>
      <c r="B4070" t="s">
        <v>15838</v>
      </c>
      <c r="C4070" t="s">
        <v>8708</v>
      </c>
      <c r="D4070" t="s">
        <v>8373</v>
      </c>
      <c r="E4070" s="413" t="s">
        <v>15839</v>
      </c>
    </row>
    <row r="4071" spans="1:5" ht="12.75">
      <c r="A4071">
        <v>6085</v>
      </c>
      <c r="B4071" t="s">
        <v>15840</v>
      </c>
      <c r="C4071" t="s">
        <v>8491</v>
      </c>
      <c r="D4071" t="s">
        <v>8370</v>
      </c>
      <c r="E4071" s="413" t="s">
        <v>15841</v>
      </c>
    </row>
    <row r="4072" spans="1:5" ht="12.75">
      <c r="A4072">
        <v>38396</v>
      </c>
      <c r="B4072" t="s">
        <v>15842</v>
      </c>
      <c r="C4072" t="s">
        <v>8369</v>
      </c>
      <c r="D4072" t="s">
        <v>8373</v>
      </c>
      <c r="E4072" s="413" t="s">
        <v>15843</v>
      </c>
    </row>
    <row r="4073" spans="1:5" ht="12.75">
      <c r="A4073">
        <v>11622</v>
      </c>
      <c r="B4073" t="s">
        <v>15844</v>
      </c>
      <c r="C4073" t="s">
        <v>8488</v>
      </c>
      <c r="D4073" t="s">
        <v>8373</v>
      </c>
      <c r="E4073" s="413" t="s">
        <v>15845</v>
      </c>
    </row>
    <row r="4074" spans="1:5" ht="12.75">
      <c r="A4074">
        <v>43143</v>
      </c>
      <c r="B4074" t="s">
        <v>15846</v>
      </c>
      <c r="C4074" t="s">
        <v>8491</v>
      </c>
      <c r="D4074" t="s">
        <v>8373</v>
      </c>
      <c r="E4074" s="413" t="s">
        <v>15847</v>
      </c>
    </row>
    <row r="4075" spans="1:5" ht="12.75">
      <c r="A4075">
        <v>7317</v>
      </c>
      <c r="B4075" t="s">
        <v>15848</v>
      </c>
      <c r="C4075" t="s">
        <v>8488</v>
      </c>
      <c r="D4075" t="s">
        <v>8373</v>
      </c>
      <c r="E4075" s="413" t="s">
        <v>15849</v>
      </c>
    </row>
    <row r="4076" spans="1:5" ht="12.75">
      <c r="A4076">
        <v>142</v>
      </c>
      <c r="B4076" t="s">
        <v>15850</v>
      </c>
      <c r="C4076" t="s">
        <v>15851</v>
      </c>
      <c r="D4076" t="s">
        <v>8373</v>
      </c>
      <c r="E4076" s="413" t="s">
        <v>9289</v>
      </c>
    </row>
    <row r="4077" spans="1:5" ht="12.75">
      <c r="A4077">
        <v>43142</v>
      </c>
      <c r="B4077" t="s">
        <v>15852</v>
      </c>
      <c r="C4077" t="s">
        <v>8491</v>
      </c>
      <c r="D4077" t="s">
        <v>8373</v>
      </c>
      <c r="E4077" s="413" t="s">
        <v>15853</v>
      </c>
    </row>
    <row r="4078" spans="1:5" ht="12.75">
      <c r="A4078">
        <v>38123</v>
      </c>
      <c r="B4078" t="s">
        <v>15854</v>
      </c>
      <c r="C4078" t="s">
        <v>8488</v>
      </c>
      <c r="D4078" t="s">
        <v>8373</v>
      </c>
      <c r="E4078" s="413" t="s">
        <v>15855</v>
      </c>
    </row>
    <row r="4079" spans="1:5" ht="12.75">
      <c r="A4079">
        <v>42701</v>
      </c>
      <c r="B4079" t="s">
        <v>15856</v>
      </c>
      <c r="C4079" t="s">
        <v>8369</v>
      </c>
      <c r="D4079" t="s">
        <v>8373</v>
      </c>
      <c r="E4079" s="413" t="s">
        <v>9456</v>
      </c>
    </row>
    <row r="4080" spans="1:5" ht="12.75">
      <c r="A4080">
        <v>42702</v>
      </c>
      <c r="B4080" t="s">
        <v>15857</v>
      </c>
      <c r="C4080" t="s">
        <v>8369</v>
      </c>
      <c r="D4080" t="s">
        <v>8373</v>
      </c>
      <c r="E4080" s="413" t="s">
        <v>15858</v>
      </c>
    </row>
    <row r="4081" spans="1:5" ht="12.75">
      <c r="A4081">
        <v>37955</v>
      </c>
      <c r="B4081" t="s">
        <v>15859</v>
      </c>
      <c r="C4081" t="s">
        <v>8369</v>
      </c>
      <c r="D4081" t="s">
        <v>8373</v>
      </c>
      <c r="E4081" s="413" t="s">
        <v>15860</v>
      </c>
    </row>
    <row r="4082" spans="1:5" ht="12.75">
      <c r="A4082">
        <v>42699</v>
      </c>
      <c r="B4082" t="s">
        <v>15861</v>
      </c>
      <c r="C4082" t="s">
        <v>8369</v>
      </c>
      <c r="D4082" t="s">
        <v>8373</v>
      </c>
      <c r="E4082" s="413" t="s">
        <v>15862</v>
      </c>
    </row>
    <row r="4083" spans="1:5" ht="12.75">
      <c r="A4083">
        <v>42700</v>
      </c>
      <c r="B4083" t="s">
        <v>15863</v>
      </c>
      <c r="C4083" t="s">
        <v>8369</v>
      </c>
      <c r="D4083" t="s">
        <v>8373</v>
      </c>
      <c r="E4083" s="413" t="s">
        <v>15864</v>
      </c>
    </row>
    <row r="4084" spans="1:5" ht="12.75">
      <c r="A4084">
        <v>37743</v>
      </c>
      <c r="B4084" t="s">
        <v>15865</v>
      </c>
      <c r="C4084" t="s">
        <v>8369</v>
      </c>
      <c r="D4084" t="s">
        <v>8373</v>
      </c>
      <c r="E4084" s="413" t="s">
        <v>15866</v>
      </c>
    </row>
    <row r="4085" spans="1:5" ht="12.75">
      <c r="A4085">
        <v>37744</v>
      </c>
      <c r="B4085" t="s">
        <v>15867</v>
      </c>
      <c r="C4085" t="s">
        <v>8369</v>
      </c>
      <c r="D4085" t="s">
        <v>8373</v>
      </c>
      <c r="E4085" s="413" t="s">
        <v>15868</v>
      </c>
    </row>
    <row r="4086" spans="1:5" ht="12.75">
      <c r="A4086">
        <v>37741</v>
      </c>
      <c r="B4086" t="s">
        <v>15869</v>
      </c>
      <c r="C4086" t="s">
        <v>8369</v>
      </c>
      <c r="D4086" t="s">
        <v>8373</v>
      </c>
      <c r="E4086" s="413" t="s">
        <v>15870</v>
      </c>
    </row>
    <row r="4087" spans="1:5" ht="12.75">
      <c r="A4087">
        <v>39396</v>
      </c>
      <c r="B4087" t="s">
        <v>15871</v>
      </c>
      <c r="C4087" t="s">
        <v>8369</v>
      </c>
      <c r="D4087" t="s">
        <v>8373</v>
      </c>
      <c r="E4087" s="413" t="s">
        <v>15872</v>
      </c>
    </row>
    <row r="4088" spans="1:5" ht="12.75">
      <c r="A4088">
        <v>39392</v>
      </c>
      <c r="B4088" t="s">
        <v>15873</v>
      </c>
      <c r="C4088" t="s">
        <v>8369</v>
      </c>
      <c r="D4088" t="s">
        <v>8373</v>
      </c>
      <c r="E4088" s="413" t="s">
        <v>15874</v>
      </c>
    </row>
    <row r="4089" spans="1:5" ht="12.75">
      <c r="A4089">
        <v>39393</v>
      </c>
      <c r="B4089" t="s">
        <v>15875</v>
      </c>
      <c r="C4089" t="s">
        <v>8369</v>
      </c>
      <c r="D4089" t="s">
        <v>8373</v>
      </c>
      <c r="E4089" s="413" t="s">
        <v>15876</v>
      </c>
    </row>
    <row r="4090" spans="1:5" ht="12.75">
      <c r="A4090">
        <v>39394</v>
      </c>
      <c r="B4090" t="s">
        <v>15877</v>
      </c>
      <c r="C4090" t="s">
        <v>8369</v>
      </c>
      <c r="D4090" t="s">
        <v>8373</v>
      </c>
      <c r="E4090" s="413" t="s">
        <v>15878</v>
      </c>
    </row>
    <row r="4091" spans="1:5" ht="12.75">
      <c r="A4091">
        <v>39395</v>
      </c>
      <c r="B4091" t="s">
        <v>15879</v>
      </c>
      <c r="C4091" t="s">
        <v>8369</v>
      </c>
      <c r="D4091" t="s">
        <v>8373</v>
      </c>
      <c r="E4091" s="413" t="s">
        <v>15880</v>
      </c>
    </row>
    <row r="4092" spans="1:5" ht="12.75">
      <c r="A4092">
        <v>14618</v>
      </c>
      <c r="B4092" t="s">
        <v>15881</v>
      </c>
      <c r="C4092" t="s">
        <v>8369</v>
      </c>
      <c r="D4092" t="s">
        <v>8373</v>
      </c>
      <c r="E4092" s="413" t="s">
        <v>15882</v>
      </c>
    </row>
    <row r="4093" spans="1:5" ht="12.75">
      <c r="A4093">
        <v>40269</v>
      </c>
      <c r="B4093" t="s">
        <v>15883</v>
      </c>
      <c r="C4093" t="s">
        <v>8369</v>
      </c>
      <c r="D4093" t="s">
        <v>8373</v>
      </c>
      <c r="E4093" s="413" t="s">
        <v>15884</v>
      </c>
    </row>
    <row r="4094" spans="1:5" ht="12.75">
      <c r="A4094">
        <v>6110</v>
      </c>
      <c r="B4094" t="s">
        <v>15885</v>
      </c>
      <c r="C4094" t="s">
        <v>8711</v>
      </c>
      <c r="D4094" t="s">
        <v>8373</v>
      </c>
      <c r="E4094" s="413" t="s">
        <v>15886</v>
      </c>
    </row>
    <row r="4095" spans="1:5" ht="12.75">
      <c r="A4095">
        <v>40910</v>
      </c>
      <c r="B4095" t="s">
        <v>15887</v>
      </c>
      <c r="C4095" t="s">
        <v>8714</v>
      </c>
      <c r="D4095" t="s">
        <v>8373</v>
      </c>
      <c r="E4095" s="413" t="s">
        <v>15888</v>
      </c>
    </row>
    <row r="4096" spans="1:5" ht="12.75">
      <c r="A4096">
        <v>6111</v>
      </c>
      <c r="B4096" t="s">
        <v>15889</v>
      </c>
      <c r="C4096" t="s">
        <v>8711</v>
      </c>
      <c r="D4096" t="s">
        <v>8370</v>
      </c>
      <c r="E4096" s="413" t="s">
        <v>9177</v>
      </c>
    </row>
    <row r="4097" spans="1:5" ht="12.75">
      <c r="A4097">
        <v>41084</v>
      </c>
      <c r="B4097" t="s">
        <v>15890</v>
      </c>
      <c r="C4097" t="s">
        <v>8714</v>
      </c>
      <c r="D4097" t="s">
        <v>8373</v>
      </c>
      <c r="E4097" s="413" t="s">
        <v>9179</v>
      </c>
    </row>
    <row r="4098" spans="1:5" ht="12.75">
      <c r="A4098">
        <v>44535</v>
      </c>
      <c r="B4098" t="s">
        <v>15891</v>
      </c>
      <c r="C4098" t="s">
        <v>8708</v>
      </c>
      <c r="D4098" t="s">
        <v>8373</v>
      </c>
      <c r="E4098" s="413" t="s">
        <v>15892</v>
      </c>
    </row>
    <row r="4099" spans="1:5" ht="12.75">
      <c r="A4099">
        <v>38637</v>
      </c>
      <c r="B4099" t="s">
        <v>15893</v>
      </c>
      <c r="C4099" t="s">
        <v>8369</v>
      </c>
      <c r="D4099" t="s">
        <v>8373</v>
      </c>
      <c r="E4099" s="413" t="s">
        <v>15894</v>
      </c>
    </row>
    <row r="4100" spans="1:5" ht="12.75">
      <c r="A4100">
        <v>6150</v>
      </c>
      <c r="B4100" t="s">
        <v>15895</v>
      </c>
      <c r="C4100" t="s">
        <v>8369</v>
      </c>
      <c r="D4100" t="s">
        <v>8373</v>
      </c>
      <c r="E4100" s="413" t="s">
        <v>15896</v>
      </c>
    </row>
    <row r="4101" spans="1:5" ht="12.75">
      <c r="A4101">
        <v>6136</v>
      </c>
      <c r="B4101" t="s">
        <v>15897</v>
      </c>
      <c r="C4101" t="s">
        <v>8369</v>
      </c>
      <c r="D4101" t="s">
        <v>8370</v>
      </c>
      <c r="E4101" s="413" t="s">
        <v>15898</v>
      </c>
    </row>
    <row r="4102" spans="1:5" ht="12.75">
      <c r="A4102">
        <v>38638</v>
      </c>
      <c r="B4102" t="s">
        <v>15899</v>
      </c>
      <c r="C4102" t="s">
        <v>8369</v>
      </c>
      <c r="D4102" t="s">
        <v>8373</v>
      </c>
      <c r="E4102" s="413" t="s">
        <v>15900</v>
      </c>
    </row>
    <row r="4103" spans="1:5" ht="12.75">
      <c r="A4103">
        <v>20262</v>
      </c>
      <c r="B4103" t="s">
        <v>15901</v>
      </c>
      <c r="C4103" t="s">
        <v>8369</v>
      </c>
      <c r="D4103" t="s">
        <v>8373</v>
      </c>
      <c r="E4103" s="413" t="s">
        <v>15096</v>
      </c>
    </row>
    <row r="4104" spans="1:5" ht="12.75">
      <c r="A4104">
        <v>6148</v>
      </c>
      <c r="B4104" t="s">
        <v>15902</v>
      </c>
      <c r="C4104" t="s">
        <v>8369</v>
      </c>
      <c r="D4104" t="s">
        <v>8370</v>
      </c>
      <c r="E4104" s="413" t="s">
        <v>11108</v>
      </c>
    </row>
    <row r="4105" spans="1:5" ht="12.75">
      <c r="A4105">
        <v>6145</v>
      </c>
      <c r="B4105" t="s">
        <v>15903</v>
      </c>
      <c r="C4105" t="s">
        <v>8369</v>
      </c>
      <c r="D4105" t="s">
        <v>8373</v>
      </c>
      <c r="E4105" s="413" t="s">
        <v>15904</v>
      </c>
    </row>
    <row r="4106" spans="1:5" ht="12.75">
      <c r="A4106">
        <v>6149</v>
      </c>
      <c r="B4106" t="s">
        <v>15905</v>
      </c>
      <c r="C4106" t="s">
        <v>8369</v>
      </c>
      <c r="D4106" t="s">
        <v>8373</v>
      </c>
      <c r="E4106" s="413" t="s">
        <v>10963</v>
      </c>
    </row>
    <row r="4107" spans="1:5" ht="12.75">
      <c r="A4107">
        <v>6146</v>
      </c>
      <c r="B4107" t="s">
        <v>15906</v>
      </c>
      <c r="C4107" t="s">
        <v>8369</v>
      </c>
      <c r="D4107" t="s">
        <v>8373</v>
      </c>
      <c r="E4107" s="413" t="s">
        <v>15907</v>
      </c>
    </row>
    <row r="4108" spans="1:5" ht="12.75">
      <c r="A4108">
        <v>44536</v>
      </c>
      <c r="B4108" t="s">
        <v>15908</v>
      </c>
      <c r="C4108" t="s">
        <v>8488</v>
      </c>
      <c r="D4108" t="s">
        <v>8373</v>
      </c>
      <c r="E4108" s="413" t="s">
        <v>12071</v>
      </c>
    </row>
    <row r="4109" spans="1:5" ht="12.75">
      <c r="A4109">
        <v>39961</v>
      </c>
      <c r="B4109" t="s">
        <v>15909</v>
      </c>
      <c r="C4109" t="s">
        <v>8369</v>
      </c>
      <c r="D4109" t="s">
        <v>8373</v>
      </c>
      <c r="E4109" s="413" t="s">
        <v>15910</v>
      </c>
    </row>
    <row r="4110" spans="1:5" ht="12.75">
      <c r="A4110">
        <v>42433</v>
      </c>
      <c r="B4110" t="s">
        <v>15911</v>
      </c>
      <c r="C4110" t="s">
        <v>8369</v>
      </c>
      <c r="D4110" t="s">
        <v>8373</v>
      </c>
      <c r="E4110" s="413" t="s">
        <v>15912</v>
      </c>
    </row>
    <row r="4111" spans="1:5" ht="12.75">
      <c r="A4111">
        <v>42434</v>
      </c>
      <c r="B4111" t="s">
        <v>15913</v>
      </c>
      <c r="C4111" t="s">
        <v>8369</v>
      </c>
      <c r="D4111" t="s">
        <v>8373</v>
      </c>
      <c r="E4111" s="413" t="s">
        <v>15914</v>
      </c>
    </row>
    <row r="4112" spans="1:5" ht="12.75">
      <c r="A4112">
        <v>42435</v>
      </c>
      <c r="B4112" t="s">
        <v>15915</v>
      </c>
      <c r="C4112" t="s">
        <v>8369</v>
      </c>
      <c r="D4112" t="s">
        <v>8373</v>
      </c>
      <c r="E4112" s="413" t="s">
        <v>15916</v>
      </c>
    </row>
    <row r="4113" spans="1:5" ht="12.75">
      <c r="A4113">
        <v>38061</v>
      </c>
      <c r="B4113" t="s">
        <v>15917</v>
      </c>
      <c r="C4113" t="s">
        <v>8369</v>
      </c>
      <c r="D4113" t="s">
        <v>8373</v>
      </c>
      <c r="E4113" s="413" t="s">
        <v>15918</v>
      </c>
    </row>
    <row r="4114" spans="1:5" ht="12.75">
      <c r="A4114">
        <v>20250</v>
      </c>
      <c r="B4114" t="s">
        <v>15919</v>
      </c>
      <c r="C4114" t="s">
        <v>8488</v>
      </c>
      <c r="D4114" t="s">
        <v>8370</v>
      </c>
      <c r="E4114" s="413" t="s">
        <v>15920</v>
      </c>
    </row>
    <row r="4115" spans="1:5" ht="12.75">
      <c r="A4115">
        <v>13388</v>
      </c>
      <c r="B4115" t="s">
        <v>15921</v>
      </c>
      <c r="C4115" t="s">
        <v>8488</v>
      </c>
      <c r="D4115" t="s">
        <v>8373</v>
      </c>
      <c r="E4115" s="413" t="s">
        <v>15922</v>
      </c>
    </row>
    <row r="4116" spans="1:5" ht="12.75">
      <c r="A4116">
        <v>39914</v>
      </c>
      <c r="B4116" t="s">
        <v>15923</v>
      </c>
      <c r="C4116" t="s">
        <v>8488</v>
      </c>
      <c r="D4116" t="s">
        <v>8373</v>
      </c>
      <c r="E4116" s="413" t="s">
        <v>15924</v>
      </c>
    </row>
    <row r="4117" spans="1:5" ht="12.75">
      <c r="A4117">
        <v>12732</v>
      </c>
      <c r="B4117" t="s">
        <v>15925</v>
      </c>
      <c r="C4117" t="s">
        <v>8369</v>
      </c>
      <c r="D4117" t="s">
        <v>8373</v>
      </c>
      <c r="E4117" s="413" t="s">
        <v>15926</v>
      </c>
    </row>
    <row r="4118" spans="1:5" ht="12.75">
      <c r="A4118">
        <v>6160</v>
      </c>
      <c r="B4118" t="s">
        <v>15927</v>
      </c>
      <c r="C4118" t="s">
        <v>8711</v>
      </c>
      <c r="D4118" t="s">
        <v>8370</v>
      </c>
      <c r="E4118" s="413" t="s">
        <v>15928</v>
      </c>
    </row>
    <row r="4119" spans="1:5" ht="12.75">
      <c r="A4119">
        <v>41087</v>
      </c>
      <c r="B4119" t="s">
        <v>15929</v>
      </c>
      <c r="C4119" t="s">
        <v>8714</v>
      </c>
      <c r="D4119" t="s">
        <v>8373</v>
      </c>
      <c r="E4119" s="413" t="s">
        <v>15930</v>
      </c>
    </row>
    <row r="4120" spans="1:5" ht="12.75">
      <c r="A4120">
        <v>6166</v>
      </c>
      <c r="B4120" t="s">
        <v>15931</v>
      </c>
      <c r="C4120" t="s">
        <v>8711</v>
      </c>
      <c r="D4120" t="s">
        <v>8373</v>
      </c>
      <c r="E4120" s="413" t="s">
        <v>15932</v>
      </c>
    </row>
    <row r="4121" spans="1:5" ht="12.75">
      <c r="A4121">
        <v>41088</v>
      </c>
      <c r="B4121" t="s">
        <v>15933</v>
      </c>
      <c r="C4121" t="s">
        <v>8714</v>
      </c>
      <c r="D4121" t="s">
        <v>8373</v>
      </c>
      <c r="E4121" s="413" t="s">
        <v>15934</v>
      </c>
    </row>
    <row r="4122" spans="1:5" ht="12.75">
      <c r="A4122">
        <v>20232</v>
      </c>
      <c r="B4122" t="s">
        <v>15935</v>
      </c>
      <c r="C4122" t="s">
        <v>8389</v>
      </c>
      <c r="D4122" t="s">
        <v>8373</v>
      </c>
      <c r="E4122" s="413" t="s">
        <v>15936</v>
      </c>
    </row>
    <row r="4123" spans="1:5" ht="12.75">
      <c r="A4123">
        <v>10856</v>
      </c>
      <c r="B4123" t="s">
        <v>15937</v>
      </c>
      <c r="C4123" t="s">
        <v>8389</v>
      </c>
      <c r="D4123" t="s">
        <v>8373</v>
      </c>
      <c r="E4123" s="413" t="s">
        <v>15938</v>
      </c>
    </row>
    <row r="4124" spans="1:5" ht="12.75">
      <c r="A4124">
        <v>4828</v>
      </c>
      <c r="B4124" t="s">
        <v>15939</v>
      </c>
      <c r="C4124" t="s">
        <v>8389</v>
      </c>
      <c r="D4124" t="s">
        <v>8373</v>
      </c>
      <c r="E4124" s="413" t="s">
        <v>15940</v>
      </c>
    </row>
    <row r="4125" spans="1:5" ht="12.75">
      <c r="A4125">
        <v>20249</v>
      </c>
      <c r="B4125" t="s">
        <v>15941</v>
      </c>
      <c r="C4125" t="s">
        <v>8389</v>
      </c>
      <c r="D4125" t="s">
        <v>8373</v>
      </c>
      <c r="E4125" s="413" t="s">
        <v>15942</v>
      </c>
    </row>
    <row r="4126" spans="1:5" ht="12.75">
      <c r="A4126">
        <v>11609</v>
      </c>
      <c r="B4126" t="s">
        <v>15943</v>
      </c>
      <c r="C4126" t="s">
        <v>8491</v>
      </c>
      <c r="D4126" t="s">
        <v>8373</v>
      </c>
      <c r="E4126" s="413" t="s">
        <v>10437</v>
      </c>
    </row>
    <row r="4127" spans="1:5" ht="12.75">
      <c r="A4127">
        <v>20083</v>
      </c>
      <c r="B4127" t="s">
        <v>15944</v>
      </c>
      <c r="C4127" t="s">
        <v>8369</v>
      </c>
      <c r="D4127" t="s">
        <v>8373</v>
      </c>
      <c r="E4127" s="413" t="s">
        <v>15945</v>
      </c>
    </row>
    <row r="4128" spans="1:5" ht="12.75">
      <c r="A4128">
        <v>10691</v>
      </c>
      <c r="B4128" t="s">
        <v>15946</v>
      </c>
      <c r="C4128" t="s">
        <v>8491</v>
      </c>
      <c r="D4128" t="s">
        <v>8373</v>
      </c>
      <c r="E4128" s="413" t="s">
        <v>14803</v>
      </c>
    </row>
    <row r="4129" spans="1:5" ht="12.75">
      <c r="A4129">
        <v>12295</v>
      </c>
      <c r="B4129" t="s">
        <v>15947</v>
      </c>
      <c r="C4129" t="s">
        <v>8369</v>
      </c>
      <c r="D4129" t="s">
        <v>8373</v>
      </c>
      <c r="E4129" s="413" t="s">
        <v>15948</v>
      </c>
    </row>
    <row r="4130" spans="1:5" ht="12.75">
      <c r="A4130">
        <v>12296</v>
      </c>
      <c r="B4130" t="s">
        <v>15949</v>
      </c>
      <c r="C4130" t="s">
        <v>8369</v>
      </c>
      <c r="D4130" t="s">
        <v>8373</v>
      </c>
      <c r="E4130" s="413" t="s">
        <v>15950</v>
      </c>
    </row>
    <row r="4131" spans="1:5" ht="12.75">
      <c r="A4131">
        <v>12294</v>
      </c>
      <c r="B4131" t="s">
        <v>15951</v>
      </c>
      <c r="C4131" t="s">
        <v>8369</v>
      </c>
      <c r="D4131" t="s">
        <v>8373</v>
      </c>
      <c r="E4131" s="413" t="s">
        <v>15952</v>
      </c>
    </row>
    <row r="4132" spans="1:5" ht="12.75">
      <c r="A4132">
        <v>14543</v>
      </c>
      <c r="B4132" t="s">
        <v>15953</v>
      </c>
      <c r="C4132" t="s">
        <v>8369</v>
      </c>
      <c r="D4132" t="s">
        <v>8373</v>
      </c>
      <c r="E4132" s="413" t="s">
        <v>13717</v>
      </c>
    </row>
    <row r="4133" spans="1:5" ht="12.75">
      <c r="A4133">
        <v>13329</v>
      </c>
      <c r="B4133" t="s">
        <v>15954</v>
      </c>
      <c r="C4133" t="s">
        <v>8369</v>
      </c>
      <c r="D4133" t="s">
        <v>8370</v>
      </c>
      <c r="E4133" s="413" t="s">
        <v>15955</v>
      </c>
    </row>
    <row r="4134" spans="1:5" ht="12.75">
      <c r="A4134">
        <v>21044</v>
      </c>
      <c r="B4134" t="s">
        <v>15956</v>
      </c>
      <c r="C4134" t="s">
        <v>8369</v>
      </c>
      <c r="D4134" t="s">
        <v>8373</v>
      </c>
      <c r="E4134" s="413" t="s">
        <v>15957</v>
      </c>
    </row>
    <row r="4135" spans="1:5" ht="12.75">
      <c r="A4135">
        <v>21045</v>
      </c>
      <c r="B4135" t="s">
        <v>15958</v>
      </c>
      <c r="C4135" t="s">
        <v>8369</v>
      </c>
      <c r="D4135" t="s">
        <v>8373</v>
      </c>
      <c r="E4135" s="413" t="s">
        <v>13630</v>
      </c>
    </row>
    <row r="4136" spans="1:5" ht="12.75">
      <c r="A4136">
        <v>21040</v>
      </c>
      <c r="B4136" t="s">
        <v>15959</v>
      </c>
      <c r="C4136" t="s">
        <v>8369</v>
      </c>
      <c r="D4136" t="s">
        <v>8370</v>
      </c>
      <c r="E4136" s="413" t="s">
        <v>12302</v>
      </c>
    </row>
    <row r="4137" spans="1:5" ht="12.75">
      <c r="A4137">
        <v>21041</v>
      </c>
      <c r="B4137" t="s">
        <v>15960</v>
      </c>
      <c r="C4137" t="s">
        <v>8369</v>
      </c>
      <c r="D4137" t="s">
        <v>8373</v>
      </c>
      <c r="E4137" s="413" t="s">
        <v>10727</v>
      </c>
    </row>
    <row r="4138" spans="1:5" ht="12.75">
      <c r="A4138">
        <v>21047</v>
      </c>
      <c r="B4138" t="s">
        <v>15961</v>
      </c>
      <c r="C4138" t="s">
        <v>8369</v>
      </c>
      <c r="D4138" t="s">
        <v>8373</v>
      </c>
      <c r="E4138" s="413" t="s">
        <v>15962</v>
      </c>
    </row>
    <row r="4139" spans="1:5" ht="12.75">
      <c r="A4139">
        <v>21043</v>
      </c>
      <c r="B4139" t="s">
        <v>15963</v>
      </c>
      <c r="C4139" t="s">
        <v>8369</v>
      </c>
      <c r="D4139" t="s">
        <v>8373</v>
      </c>
      <c r="E4139" s="413" t="s">
        <v>15964</v>
      </c>
    </row>
    <row r="4140" spans="1:5" ht="12.75">
      <c r="A4140">
        <v>21042</v>
      </c>
      <c r="B4140" t="s">
        <v>15965</v>
      </c>
      <c r="C4140" t="s">
        <v>8369</v>
      </c>
      <c r="D4140" t="s">
        <v>8373</v>
      </c>
      <c r="E4140" s="413" t="s">
        <v>13165</v>
      </c>
    </row>
    <row r="4141" spans="1:5" ht="12.75">
      <c r="A4141">
        <v>14149</v>
      </c>
      <c r="B4141" t="s">
        <v>15966</v>
      </c>
      <c r="C4141" t="s">
        <v>12504</v>
      </c>
      <c r="D4141" t="s">
        <v>8373</v>
      </c>
      <c r="E4141" s="413" t="s">
        <v>15967</v>
      </c>
    </row>
    <row r="4142" spans="1:5" ht="12.75">
      <c r="A4142">
        <v>38099</v>
      </c>
      <c r="B4142" t="s">
        <v>15968</v>
      </c>
      <c r="C4142" t="s">
        <v>8369</v>
      </c>
      <c r="D4142" t="s">
        <v>8373</v>
      </c>
      <c r="E4142" s="413" t="s">
        <v>15969</v>
      </c>
    </row>
    <row r="4143" spans="1:5" ht="12.75">
      <c r="A4143">
        <v>38100</v>
      </c>
      <c r="B4143" t="s">
        <v>15970</v>
      </c>
      <c r="C4143" t="s">
        <v>8369</v>
      </c>
      <c r="D4143" t="s">
        <v>8373</v>
      </c>
      <c r="E4143" s="413" t="s">
        <v>8819</v>
      </c>
    </row>
    <row r="4144" spans="1:5" ht="12.75">
      <c r="A4144">
        <v>20061</v>
      </c>
      <c r="B4144" t="s">
        <v>15971</v>
      </c>
      <c r="C4144" t="s">
        <v>8369</v>
      </c>
      <c r="D4144" t="s">
        <v>8373</v>
      </c>
      <c r="E4144" s="413" t="s">
        <v>13036</v>
      </c>
    </row>
    <row r="4145" spans="1:5" ht="12.75">
      <c r="A4145">
        <v>7576</v>
      </c>
      <c r="B4145" t="s">
        <v>15972</v>
      </c>
      <c r="C4145" t="s">
        <v>8369</v>
      </c>
      <c r="D4145" t="s">
        <v>8373</v>
      </c>
      <c r="E4145" s="413" t="s">
        <v>10138</v>
      </c>
    </row>
    <row r="4146" spans="1:5" ht="12.75">
      <c r="A4146">
        <v>3384</v>
      </c>
      <c r="B4146" t="s">
        <v>15973</v>
      </c>
      <c r="C4146" t="s">
        <v>8369</v>
      </c>
      <c r="D4146" t="s">
        <v>8373</v>
      </c>
      <c r="E4146" s="413" t="s">
        <v>14497</v>
      </c>
    </row>
    <row r="4147" spans="1:5" ht="12.75">
      <c r="A4147">
        <v>7572</v>
      </c>
      <c r="B4147" t="s">
        <v>15974</v>
      </c>
      <c r="C4147" t="s">
        <v>8369</v>
      </c>
      <c r="D4147" t="s">
        <v>8373</v>
      </c>
      <c r="E4147" s="413" t="s">
        <v>15975</v>
      </c>
    </row>
    <row r="4148" spans="1:5" ht="12.75">
      <c r="A4148">
        <v>3396</v>
      </c>
      <c r="B4148" t="s">
        <v>15976</v>
      </c>
      <c r="C4148" t="s">
        <v>8369</v>
      </c>
      <c r="D4148" t="s">
        <v>8373</v>
      </c>
      <c r="E4148" s="413" t="s">
        <v>15977</v>
      </c>
    </row>
    <row r="4149" spans="1:5" ht="12.75">
      <c r="A4149">
        <v>37590</v>
      </c>
      <c r="B4149" t="s">
        <v>15978</v>
      </c>
      <c r="C4149" t="s">
        <v>8369</v>
      </c>
      <c r="D4149" t="s">
        <v>8373</v>
      </c>
      <c r="E4149" s="413" t="s">
        <v>11291</v>
      </c>
    </row>
    <row r="4150" spans="1:5" ht="12.75">
      <c r="A4150">
        <v>37591</v>
      </c>
      <c r="B4150" t="s">
        <v>15979</v>
      </c>
      <c r="C4150" t="s">
        <v>8369</v>
      </c>
      <c r="D4150" t="s">
        <v>8373</v>
      </c>
      <c r="E4150" s="413" t="s">
        <v>15980</v>
      </c>
    </row>
    <row r="4151" spans="1:5" ht="12.75">
      <c r="A4151">
        <v>12626</v>
      </c>
      <c r="B4151" t="s">
        <v>15981</v>
      </c>
      <c r="C4151" t="s">
        <v>8369</v>
      </c>
      <c r="D4151" t="s">
        <v>8373</v>
      </c>
      <c r="E4151" s="413" t="s">
        <v>15982</v>
      </c>
    </row>
    <row r="4152" spans="1:5" ht="12.75">
      <c r="A4152">
        <v>11033</v>
      </c>
      <c r="B4152" t="s">
        <v>15983</v>
      </c>
      <c r="C4152" t="s">
        <v>8369</v>
      </c>
      <c r="D4152" t="s">
        <v>8373</v>
      </c>
      <c r="E4152" s="413" t="s">
        <v>13248</v>
      </c>
    </row>
    <row r="4153" spans="1:5" ht="12.75">
      <c r="A4153">
        <v>390</v>
      </c>
      <c r="B4153" t="s">
        <v>15984</v>
      </c>
      <c r="C4153" t="s">
        <v>8369</v>
      </c>
      <c r="D4153" t="s">
        <v>8373</v>
      </c>
      <c r="E4153" s="413" t="s">
        <v>11211</v>
      </c>
    </row>
    <row r="4154" spans="1:5" ht="12.75">
      <c r="A4154">
        <v>42436</v>
      </c>
      <c r="B4154" t="s">
        <v>15985</v>
      </c>
      <c r="C4154" t="s">
        <v>8369</v>
      </c>
      <c r="D4154" t="s">
        <v>8373</v>
      </c>
      <c r="E4154" s="413" t="s">
        <v>15986</v>
      </c>
    </row>
    <row r="4155" spans="1:5" ht="12.75">
      <c r="A4155">
        <v>6193</v>
      </c>
      <c r="B4155" t="s">
        <v>15987</v>
      </c>
      <c r="C4155" t="s">
        <v>8389</v>
      </c>
      <c r="D4155" t="s">
        <v>8373</v>
      </c>
      <c r="E4155" s="413" t="s">
        <v>10039</v>
      </c>
    </row>
    <row r="4156" spans="1:5" ht="12.75">
      <c r="A4156">
        <v>6194</v>
      </c>
      <c r="B4156" t="s">
        <v>15988</v>
      </c>
      <c r="C4156" t="s">
        <v>8389</v>
      </c>
      <c r="D4156" t="s">
        <v>8373</v>
      </c>
      <c r="E4156" s="413" t="s">
        <v>13979</v>
      </c>
    </row>
    <row r="4157" spans="1:5" ht="12.75">
      <c r="A4157">
        <v>10567</v>
      </c>
      <c r="B4157" t="s">
        <v>15989</v>
      </c>
      <c r="C4157" t="s">
        <v>8389</v>
      </c>
      <c r="D4157" t="s">
        <v>8373</v>
      </c>
      <c r="E4157" s="413" t="s">
        <v>13112</v>
      </c>
    </row>
    <row r="4158" spans="1:5" ht="12.75">
      <c r="A4158">
        <v>6212</v>
      </c>
      <c r="B4158" t="s">
        <v>15990</v>
      </c>
      <c r="C4158" t="s">
        <v>8389</v>
      </c>
      <c r="D4158" t="s">
        <v>8370</v>
      </c>
      <c r="E4158" s="413" t="s">
        <v>15991</v>
      </c>
    </row>
    <row r="4159" spans="1:5" ht="12.75">
      <c r="A4159">
        <v>3993</v>
      </c>
      <c r="B4159" t="s">
        <v>15992</v>
      </c>
      <c r="C4159" t="s">
        <v>8380</v>
      </c>
      <c r="D4159" t="s">
        <v>8373</v>
      </c>
      <c r="E4159" s="413" t="s">
        <v>15993</v>
      </c>
    </row>
    <row r="4160" spans="1:5" ht="12.75">
      <c r="A4160">
        <v>3990</v>
      </c>
      <c r="B4160" t="s">
        <v>15994</v>
      </c>
      <c r="C4160" t="s">
        <v>8389</v>
      </c>
      <c r="D4160" t="s">
        <v>8373</v>
      </c>
      <c r="E4160" s="413" t="s">
        <v>15995</v>
      </c>
    </row>
    <row r="4161" spans="1:5" ht="12.75">
      <c r="A4161">
        <v>3992</v>
      </c>
      <c r="B4161" t="s">
        <v>15996</v>
      </c>
      <c r="C4161" t="s">
        <v>8389</v>
      </c>
      <c r="D4161" t="s">
        <v>8373</v>
      </c>
      <c r="E4161" s="413" t="s">
        <v>15997</v>
      </c>
    </row>
    <row r="4162" spans="1:5" ht="12.75">
      <c r="A4162">
        <v>6178</v>
      </c>
      <c r="B4162" t="s">
        <v>15998</v>
      </c>
      <c r="C4162" t="s">
        <v>8380</v>
      </c>
      <c r="D4162" t="s">
        <v>8373</v>
      </c>
      <c r="E4162" s="413" t="s">
        <v>15999</v>
      </c>
    </row>
    <row r="4163" spans="1:5" ht="12.75">
      <c r="A4163">
        <v>6180</v>
      </c>
      <c r="B4163" t="s">
        <v>16000</v>
      </c>
      <c r="C4163" t="s">
        <v>8380</v>
      </c>
      <c r="D4163" t="s">
        <v>8370</v>
      </c>
      <c r="E4163" s="413" t="s">
        <v>16001</v>
      </c>
    </row>
    <row r="4164" spans="1:5" ht="12.75">
      <c r="A4164">
        <v>6182</v>
      </c>
      <c r="B4164" t="s">
        <v>16002</v>
      </c>
      <c r="C4164" t="s">
        <v>8380</v>
      </c>
      <c r="D4164" t="s">
        <v>8373</v>
      </c>
      <c r="E4164" s="413" t="s">
        <v>16003</v>
      </c>
    </row>
    <row r="4165" spans="1:5" ht="12.75">
      <c r="A4165">
        <v>43614</v>
      </c>
      <c r="B4165" t="s">
        <v>16004</v>
      </c>
      <c r="C4165" t="s">
        <v>8389</v>
      </c>
      <c r="D4165" t="s">
        <v>8373</v>
      </c>
      <c r="E4165" s="413" t="s">
        <v>14274</v>
      </c>
    </row>
    <row r="4166" spans="1:5" ht="12.75">
      <c r="A4166">
        <v>6189</v>
      </c>
      <c r="B4166" t="s">
        <v>16005</v>
      </c>
      <c r="C4166" t="s">
        <v>8389</v>
      </c>
      <c r="D4166" t="s">
        <v>8373</v>
      </c>
      <c r="E4166" s="413" t="s">
        <v>16006</v>
      </c>
    </row>
    <row r="4167" spans="1:5" ht="12.75">
      <c r="A4167">
        <v>6214</v>
      </c>
      <c r="B4167" t="s">
        <v>16007</v>
      </c>
      <c r="C4167" t="s">
        <v>8380</v>
      </c>
      <c r="D4167" t="s">
        <v>8373</v>
      </c>
      <c r="E4167" s="413" t="s">
        <v>16008</v>
      </c>
    </row>
    <row r="4168" spans="1:5" ht="12.75">
      <c r="A4168">
        <v>36153</v>
      </c>
      <c r="B4168" t="s">
        <v>16009</v>
      </c>
      <c r="C4168" t="s">
        <v>8369</v>
      </c>
      <c r="D4168" t="s">
        <v>8373</v>
      </c>
      <c r="E4168" s="413" t="s">
        <v>16010</v>
      </c>
    </row>
    <row r="4169" spans="1:5" ht="12.75">
      <c r="A4169">
        <v>10740</v>
      </c>
      <c r="B4169" t="s">
        <v>16011</v>
      </c>
      <c r="C4169" t="s">
        <v>8369</v>
      </c>
      <c r="D4169" t="s">
        <v>8373</v>
      </c>
      <c r="E4169" s="413" t="s">
        <v>16012</v>
      </c>
    </row>
    <row r="4170" spans="1:5" ht="12.75">
      <c r="A4170">
        <v>13914</v>
      </c>
      <c r="B4170" t="s">
        <v>16013</v>
      </c>
      <c r="C4170" t="s">
        <v>8369</v>
      </c>
      <c r="D4170" t="s">
        <v>8373</v>
      </c>
      <c r="E4170" s="413" t="s">
        <v>16014</v>
      </c>
    </row>
    <row r="4171" spans="1:5" ht="12.75">
      <c r="A4171">
        <v>10742</v>
      </c>
      <c r="B4171" t="s">
        <v>16015</v>
      </c>
      <c r="C4171" t="s">
        <v>8369</v>
      </c>
      <c r="D4171" t="s">
        <v>8370</v>
      </c>
      <c r="E4171" s="413" t="s">
        <v>16016</v>
      </c>
    </row>
    <row r="4172" spans="1:5" ht="12.75">
      <c r="A4172">
        <v>38465</v>
      </c>
      <c r="B4172" t="s">
        <v>16017</v>
      </c>
      <c r="C4172" t="s">
        <v>8369</v>
      </c>
      <c r="D4172" t="s">
        <v>8373</v>
      </c>
      <c r="E4172" s="413" t="s">
        <v>16018</v>
      </c>
    </row>
    <row r="4173" spans="1:5" ht="12.75">
      <c r="A4173">
        <v>7543</v>
      </c>
      <c r="B4173" t="s">
        <v>16019</v>
      </c>
      <c r="C4173" t="s">
        <v>8369</v>
      </c>
      <c r="D4173" t="s">
        <v>8373</v>
      </c>
      <c r="E4173" s="413" t="s">
        <v>16020</v>
      </c>
    </row>
    <row r="4174" spans="1:5" ht="12.75">
      <c r="A4174">
        <v>43427</v>
      </c>
      <c r="B4174" t="s">
        <v>16021</v>
      </c>
      <c r="C4174" t="s">
        <v>8369</v>
      </c>
      <c r="D4174" t="s">
        <v>8373</v>
      </c>
      <c r="E4174" s="413" t="s">
        <v>16022</v>
      </c>
    </row>
    <row r="4175" spans="1:5" ht="12.75">
      <c r="A4175">
        <v>41613</v>
      </c>
      <c r="B4175" t="s">
        <v>16023</v>
      </c>
      <c r="C4175" t="s">
        <v>8369</v>
      </c>
      <c r="D4175" t="s">
        <v>8373</v>
      </c>
      <c r="E4175" s="413" t="s">
        <v>16024</v>
      </c>
    </row>
    <row r="4176" spans="1:5" ht="12.75">
      <c r="A4176">
        <v>41614</v>
      </c>
      <c r="B4176" t="s">
        <v>16025</v>
      </c>
      <c r="C4176" t="s">
        <v>8369</v>
      </c>
      <c r="D4176" t="s">
        <v>8373</v>
      </c>
      <c r="E4176" s="413" t="s">
        <v>16026</v>
      </c>
    </row>
    <row r="4177" spans="1:5" ht="12.75">
      <c r="A4177">
        <v>41615</v>
      </c>
      <c r="B4177" t="s">
        <v>16027</v>
      </c>
      <c r="C4177" t="s">
        <v>8369</v>
      </c>
      <c r="D4177" t="s">
        <v>8373</v>
      </c>
      <c r="E4177" s="413" t="s">
        <v>16028</v>
      </c>
    </row>
    <row r="4178" spans="1:5" ht="12.75">
      <c r="A4178">
        <v>41616</v>
      </c>
      <c r="B4178" t="s">
        <v>16029</v>
      </c>
      <c r="C4178" t="s">
        <v>8369</v>
      </c>
      <c r="D4178" t="s">
        <v>8373</v>
      </c>
      <c r="E4178" s="413" t="s">
        <v>16030</v>
      </c>
    </row>
    <row r="4179" spans="1:5" ht="12.75">
      <c r="A4179">
        <v>41617</v>
      </c>
      <c r="B4179" t="s">
        <v>16031</v>
      </c>
      <c r="C4179" t="s">
        <v>8369</v>
      </c>
      <c r="D4179" t="s">
        <v>8373</v>
      </c>
      <c r="E4179" s="413" t="s">
        <v>16032</v>
      </c>
    </row>
    <row r="4180" spans="1:5" ht="12.75">
      <c r="A4180">
        <v>41618</v>
      </c>
      <c r="B4180" t="s">
        <v>16033</v>
      </c>
      <c r="C4180" t="s">
        <v>8369</v>
      </c>
      <c r="D4180" t="s">
        <v>8373</v>
      </c>
      <c r="E4180" s="413" t="s">
        <v>16034</v>
      </c>
    </row>
    <row r="4181" spans="1:5" ht="12.75">
      <c r="A4181">
        <v>43428</v>
      </c>
      <c r="B4181" t="s">
        <v>16035</v>
      </c>
      <c r="C4181" t="s">
        <v>8369</v>
      </c>
      <c r="D4181" t="s">
        <v>8373</v>
      </c>
      <c r="E4181" s="413" t="s">
        <v>16036</v>
      </c>
    </row>
    <row r="4182" spans="1:5" ht="12.75">
      <c r="A4182">
        <v>41619</v>
      </c>
      <c r="B4182" t="s">
        <v>16037</v>
      </c>
      <c r="C4182" t="s">
        <v>8369</v>
      </c>
      <c r="D4182" t="s">
        <v>8373</v>
      </c>
      <c r="E4182" s="413" t="s">
        <v>8833</v>
      </c>
    </row>
    <row r="4183" spans="1:5" ht="12.75">
      <c r="A4183">
        <v>41620</v>
      </c>
      <c r="B4183" t="s">
        <v>16038</v>
      </c>
      <c r="C4183" t="s">
        <v>8369</v>
      </c>
      <c r="D4183" t="s">
        <v>8373</v>
      </c>
      <c r="E4183" s="413" t="s">
        <v>16039</v>
      </c>
    </row>
    <row r="4184" spans="1:5" ht="12.75">
      <c r="A4184">
        <v>41622</v>
      </c>
      <c r="B4184" t="s">
        <v>16040</v>
      </c>
      <c r="C4184" t="s">
        <v>8369</v>
      </c>
      <c r="D4184" t="s">
        <v>8373</v>
      </c>
      <c r="E4184" s="413" t="s">
        <v>16041</v>
      </c>
    </row>
    <row r="4185" spans="1:5" ht="12.75">
      <c r="A4185">
        <v>41623</v>
      </c>
      <c r="B4185" t="s">
        <v>16042</v>
      </c>
      <c r="C4185" t="s">
        <v>8369</v>
      </c>
      <c r="D4185" t="s">
        <v>8373</v>
      </c>
      <c r="E4185" s="413" t="s">
        <v>16043</v>
      </c>
    </row>
    <row r="4186" spans="1:5" ht="12.75">
      <c r="A4186">
        <v>41624</v>
      </c>
      <c r="B4186" t="s">
        <v>16044</v>
      </c>
      <c r="C4186" t="s">
        <v>8369</v>
      </c>
      <c r="D4186" t="s">
        <v>8373</v>
      </c>
      <c r="E4186" s="413" t="s">
        <v>16045</v>
      </c>
    </row>
    <row r="4187" spans="1:5" ht="12.75">
      <c r="A4187">
        <v>41625</v>
      </c>
      <c r="B4187" t="s">
        <v>16046</v>
      </c>
      <c r="C4187" t="s">
        <v>8369</v>
      </c>
      <c r="D4187" t="s">
        <v>8373</v>
      </c>
      <c r="E4187" s="413" t="s">
        <v>16047</v>
      </c>
    </row>
    <row r="4188" spans="1:5" ht="12.75">
      <c r="A4188">
        <v>39352</v>
      </c>
      <c r="B4188" t="s">
        <v>16048</v>
      </c>
      <c r="C4188" t="s">
        <v>8369</v>
      </c>
      <c r="D4188" t="s">
        <v>8373</v>
      </c>
      <c r="E4188" s="413" t="s">
        <v>15107</v>
      </c>
    </row>
    <row r="4189" spans="1:5" ht="12.75">
      <c r="A4189">
        <v>39346</v>
      </c>
      <c r="B4189" t="s">
        <v>16049</v>
      </c>
      <c r="C4189" t="s">
        <v>8369</v>
      </c>
      <c r="D4189" t="s">
        <v>8373</v>
      </c>
      <c r="E4189" s="413" t="s">
        <v>15107</v>
      </c>
    </row>
    <row r="4190" spans="1:5" ht="12.75">
      <c r="A4190">
        <v>39350</v>
      </c>
      <c r="B4190" t="s">
        <v>16050</v>
      </c>
      <c r="C4190" t="s">
        <v>8369</v>
      </c>
      <c r="D4190" t="s">
        <v>8373</v>
      </c>
      <c r="E4190" s="413" t="s">
        <v>13674</v>
      </c>
    </row>
    <row r="4191" spans="1:5" ht="12.75">
      <c r="A4191">
        <v>39351</v>
      </c>
      <c r="B4191" t="s">
        <v>16051</v>
      </c>
      <c r="C4191" t="s">
        <v>8369</v>
      </c>
      <c r="D4191" t="s">
        <v>8373</v>
      </c>
      <c r="E4191" s="413" t="s">
        <v>16052</v>
      </c>
    </row>
    <row r="4192" spans="1:5" ht="12.75">
      <c r="A4192">
        <v>38952</v>
      </c>
      <c r="B4192" t="s">
        <v>16053</v>
      </c>
      <c r="C4192" t="s">
        <v>8369</v>
      </c>
      <c r="D4192" t="s">
        <v>8373</v>
      </c>
      <c r="E4192" s="413" t="s">
        <v>16054</v>
      </c>
    </row>
    <row r="4193" spans="1:5" ht="12.75">
      <c r="A4193">
        <v>38953</v>
      </c>
      <c r="B4193" t="s">
        <v>16055</v>
      </c>
      <c r="C4193" t="s">
        <v>8369</v>
      </c>
      <c r="D4193" t="s">
        <v>8373</v>
      </c>
      <c r="E4193" s="413" t="s">
        <v>16056</v>
      </c>
    </row>
    <row r="4194" spans="1:5" ht="12.75">
      <c r="A4194">
        <v>38835</v>
      </c>
      <c r="B4194" t="s">
        <v>16057</v>
      </c>
      <c r="C4194" t="s">
        <v>8369</v>
      </c>
      <c r="D4194" t="s">
        <v>8373</v>
      </c>
      <c r="E4194" s="413" t="s">
        <v>16058</v>
      </c>
    </row>
    <row r="4195" spans="1:5" ht="12.75">
      <c r="A4195">
        <v>38837</v>
      </c>
      <c r="B4195" t="s">
        <v>16059</v>
      </c>
      <c r="C4195" t="s">
        <v>8369</v>
      </c>
      <c r="D4195" t="s">
        <v>8373</v>
      </c>
      <c r="E4195" s="413" t="s">
        <v>16060</v>
      </c>
    </row>
    <row r="4196" spans="1:5" ht="12.75">
      <c r="A4196">
        <v>38836</v>
      </c>
      <c r="B4196" t="s">
        <v>16061</v>
      </c>
      <c r="C4196" t="s">
        <v>8369</v>
      </c>
      <c r="D4196" t="s">
        <v>8373</v>
      </c>
      <c r="E4196" s="413" t="s">
        <v>13485</v>
      </c>
    </row>
    <row r="4197" spans="1:5" ht="12.75">
      <c r="A4197">
        <v>2666</v>
      </c>
      <c r="B4197" t="s">
        <v>16062</v>
      </c>
      <c r="C4197" t="s">
        <v>8369</v>
      </c>
      <c r="D4197" t="s">
        <v>8373</v>
      </c>
      <c r="E4197" s="413" t="s">
        <v>11631</v>
      </c>
    </row>
    <row r="4198" spans="1:5" ht="12.75">
      <c r="A4198">
        <v>2668</v>
      </c>
      <c r="B4198" t="s">
        <v>16063</v>
      </c>
      <c r="C4198" t="s">
        <v>8369</v>
      </c>
      <c r="D4198" t="s">
        <v>8373</v>
      </c>
      <c r="E4198" s="413" t="s">
        <v>16064</v>
      </c>
    </row>
    <row r="4199" spans="1:5" ht="12.75">
      <c r="A4199">
        <v>2664</v>
      </c>
      <c r="B4199" t="s">
        <v>16065</v>
      </c>
      <c r="C4199" t="s">
        <v>8369</v>
      </c>
      <c r="D4199" t="s">
        <v>8373</v>
      </c>
      <c r="E4199" s="413" t="s">
        <v>16066</v>
      </c>
    </row>
    <row r="4200" spans="1:5" ht="12.75">
      <c r="A4200">
        <v>2662</v>
      </c>
      <c r="B4200" t="s">
        <v>16067</v>
      </c>
      <c r="C4200" t="s">
        <v>8369</v>
      </c>
      <c r="D4200" t="s">
        <v>8373</v>
      </c>
      <c r="E4200" s="413" t="s">
        <v>16068</v>
      </c>
    </row>
    <row r="4201" spans="1:5" ht="12.75">
      <c r="A4201">
        <v>20964</v>
      </c>
      <c r="B4201" t="s">
        <v>16069</v>
      </c>
      <c r="C4201" t="s">
        <v>8369</v>
      </c>
      <c r="D4201" t="s">
        <v>8373</v>
      </c>
      <c r="E4201" s="413" t="s">
        <v>16070</v>
      </c>
    </row>
    <row r="4202" spans="1:5" ht="12.75">
      <c r="A4202">
        <v>10905</v>
      </c>
      <c r="B4202" t="s">
        <v>16071</v>
      </c>
      <c r="C4202" t="s">
        <v>8369</v>
      </c>
      <c r="D4202" t="s">
        <v>8373</v>
      </c>
      <c r="E4202" s="413" t="s">
        <v>16072</v>
      </c>
    </row>
    <row r="4203" spans="1:5" ht="12.75">
      <c r="A4203">
        <v>42703</v>
      </c>
      <c r="B4203" t="s">
        <v>16073</v>
      </c>
      <c r="C4203" t="s">
        <v>8369</v>
      </c>
      <c r="D4203" t="s">
        <v>8373</v>
      </c>
      <c r="E4203" s="413" t="s">
        <v>16074</v>
      </c>
    </row>
    <row r="4204" spans="1:5" ht="12.75">
      <c r="A4204">
        <v>42704</v>
      </c>
      <c r="B4204" t="s">
        <v>16075</v>
      </c>
      <c r="C4204" t="s">
        <v>8369</v>
      </c>
      <c r="D4204" t="s">
        <v>8373</v>
      </c>
      <c r="E4204" s="413" t="s">
        <v>16076</v>
      </c>
    </row>
    <row r="4205" spans="1:5" ht="12.75">
      <c r="A4205">
        <v>42705</v>
      </c>
      <c r="B4205" t="s">
        <v>16077</v>
      </c>
      <c r="C4205" t="s">
        <v>8369</v>
      </c>
      <c r="D4205" t="s">
        <v>8373</v>
      </c>
      <c r="E4205" s="413" t="s">
        <v>16078</v>
      </c>
    </row>
    <row r="4206" spans="1:5" ht="12.75">
      <c r="A4206">
        <v>42706</v>
      </c>
      <c r="B4206" t="s">
        <v>16079</v>
      </c>
      <c r="C4206" t="s">
        <v>8369</v>
      </c>
      <c r="D4206" t="s">
        <v>8373</v>
      </c>
      <c r="E4206" s="413" t="s">
        <v>16080</v>
      </c>
    </row>
    <row r="4207" spans="1:5" ht="12.75">
      <c r="A4207">
        <v>11289</v>
      </c>
      <c r="B4207" t="s">
        <v>16081</v>
      </c>
      <c r="C4207" t="s">
        <v>8369</v>
      </c>
      <c r="D4207" t="s">
        <v>8373</v>
      </c>
      <c r="E4207" s="413" t="s">
        <v>16082</v>
      </c>
    </row>
    <row r="4208" spans="1:5" ht="12.75">
      <c r="A4208">
        <v>11241</v>
      </c>
      <c r="B4208" t="s">
        <v>16083</v>
      </c>
      <c r="C4208" t="s">
        <v>8369</v>
      </c>
      <c r="D4208" t="s">
        <v>8373</v>
      </c>
      <c r="E4208" s="413" t="s">
        <v>16084</v>
      </c>
    </row>
    <row r="4209" spans="1:5" ht="12.75">
      <c r="A4209">
        <v>11301</v>
      </c>
      <c r="B4209" t="s">
        <v>16085</v>
      </c>
      <c r="C4209" t="s">
        <v>8369</v>
      </c>
      <c r="D4209" t="s">
        <v>8373</v>
      </c>
      <c r="E4209" s="413" t="s">
        <v>16086</v>
      </c>
    </row>
    <row r="4210" spans="1:5" ht="12.75">
      <c r="A4210">
        <v>21090</v>
      </c>
      <c r="B4210" t="s">
        <v>16087</v>
      </c>
      <c r="C4210" t="s">
        <v>8369</v>
      </c>
      <c r="D4210" t="s">
        <v>8373</v>
      </c>
      <c r="E4210" s="413" t="s">
        <v>16088</v>
      </c>
    </row>
    <row r="4211" spans="1:5" ht="12.75">
      <c r="A4211">
        <v>11315</v>
      </c>
      <c r="B4211" t="s">
        <v>16089</v>
      </c>
      <c r="C4211" t="s">
        <v>8369</v>
      </c>
      <c r="D4211" t="s">
        <v>8373</v>
      </c>
      <c r="E4211" s="413" t="s">
        <v>16090</v>
      </c>
    </row>
    <row r="4212" spans="1:5" ht="12.75">
      <c r="A4212">
        <v>21071</v>
      </c>
      <c r="B4212" t="s">
        <v>16091</v>
      </c>
      <c r="C4212" t="s">
        <v>8369</v>
      </c>
      <c r="D4212" t="s">
        <v>8373</v>
      </c>
      <c r="E4212" s="413" t="s">
        <v>16092</v>
      </c>
    </row>
    <row r="4213" spans="1:5" ht="12.75">
      <c r="A4213">
        <v>14112</v>
      </c>
      <c r="B4213" t="s">
        <v>16093</v>
      </c>
      <c r="C4213" t="s">
        <v>8369</v>
      </c>
      <c r="D4213" t="s">
        <v>8373</v>
      </c>
      <c r="E4213" s="413" t="s">
        <v>16094</v>
      </c>
    </row>
    <row r="4214" spans="1:5" ht="12.75">
      <c r="A4214">
        <v>11316</v>
      </c>
      <c r="B4214" t="s">
        <v>16095</v>
      </c>
      <c r="C4214" t="s">
        <v>8369</v>
      </c>
      <c r="D4214" t="s">
        <v>8373</v>
      </c>
      <c r="E4214" s="413" t="s">
        <v>16096</v>
      </c>
    </row>
    <row r="4215" spans="1:5" ht="12.75">
      <c r="A4215">
        <v>6243</v>
      </c>
      <c r="B4215" t="s">
        <v>16097</v>
      </c>
      <c r="C4215" t="s">
        <v>8369</v>
      </c>
      <c r="D4215" t="s">
        <v>8370</v>
      </c>
      <c r="E4215" s="413" t="s">
        <v>16098</v>
      </c>
    </row>
    <row r="4216" spans="1:5" ht="12.75">
      <c r="A4216">
        <v>6240</v>
      </c>
      <c r="B4216" t="s">
        <v>16099</v>
      </c>
      <c r="C4216" t="s">
        <v>8369</v>
      </c>
      <c r="D4216" t="s">
        <v>8373</v>
      </c>
      <c r="E4216" s="413" t="s">
        <v>16100</v>
      </c>
    </row>
    <row r="4217" spans="1:5" ht="12.75">
      <c r="A4217">
        <v>11296</v>
      </c>
      <c r="B4217" t="s">
        <v>16101</v>
      </c>
      <c r="C4217" t="s">
        <v>8369</v>
      </c>
      <c r="D4217" t="s">
        <v>8373</v>
      </c>
      <c r="E4217" s="413" t="s">
        <v>16102</v>
      </c>
    </row>
    <row r="4218" spans="1:5" ht="12.75">
      <c r="A4218">
        <v>11299</v>
      </c>
      <c r="B4218" t="s">
        <v>16103</v>
      </c>
      <c r="C4218" t="s">
        <v>8369</v>
      </c>
      <c r="D4218" t="s">
        <v>8373</v>
      </c>
      <c r="E4218" s="413" t="s">
        <v>16104</v>
      </c>
    </row>
    <row r="4219" spans="1:5" ht="12.75">
      <c r="A4219">
        <v>11688</v>
      </c>
      <c r="B4219" t="s">
        <v>16105</v>
      </c>
      <c r="C4219" t="s">
        <v>8369</v>
      </c>
      <c r="D4219" t="s">
        <v>8373</v>
      </c>
      <c r="E4219" s="413" t="s">
        <v>16106</v>
      </c>
    </row>
    <row r="4220" spans="1:5" ht="12.75">
      <c r="A4220">
        <v>37736</v>
      </c>
      <c r="B4220" t="s">
        <v>16107</v>
      </c>
      <c r="C4220" t="s">
        <v>8369</v>
      </c>
      <c r="D4220" t="s">
        <v>8370</v>
      </c>
      <c r="E4220" s="413" t="s">
        <v>16108</v>
      </c>
    </row>
    <row r="4221" spans="1:5" ht="12.75">
      <c r="A4221">
        <v>37739</v>
      </c>
      <c r="B4221" t="s">
        <v>16109</v>
      </c>
      <c r="C4221" t="s">
        <v>8369</v>
      </c>
      <c r="D4221" t="s">
        <v>8373</v>
      </c>
      <c r="E4221" s="413" t="s">
        <v>16110</v>
      </c>
    </row>
    <row r="4222" spans="1:5" ht="12.75">
      <c r="A4222">
        <v>37740</v>
      </c>
      <c r="B4222" t="s">
        <v>16111</v>
      </c>
      <c r="C4222" t="s">
        <v>8369</v>
      </c>
      <c r="D4222" t="s">
        <v>8373</v>
      </c>
      <c r="E4222" s="413" t="s">
        <v>16112</v>
      </c>
    </row>
    <row r="4223" spans="1:5" ht="12.75">
      <c r="A4223">
        <v>37738</v>
      </c>
      <c r="B4223" t="s">
        <v>16113</v>
      </c>
      <c r="C4223" t="s">
        <v>8369</v>
      </c>
      <c r="D4223" t="s">
        <v>8373</v>
      </c>
      <c r="E4223" s="413" t="s">
        <v>16114</v>
      </c>
    </row>
    <row r="4224" spans="1:5" ht="12.75">
      <c r="A4224">
        <v>37737</v>
      </c>
      <c r="B4224" t="s">
        <v>16115</v>
      </c>
      <c r="C4224" t="s">
        <v>8369</v>
      </c>
      <c r="D4224" t="s">
        <v>8373</v>
      </c>
      <c r="E4224" s="413" t="s">
        <v>16116</v>
      </c>
    </row>
    <row r="4225" spans="1:5" ht="12.75">
      <c r="A4225">
        <v>25014</v>
      </c>
      <c r="B4225" t="s">
        <v>16117</v>
      </c>
      <c r="C4225" t="s">
        <v>8369</v>
      </c>
      <c r="D4225" t="s">
        <v>8373</v>
      </c>
      <c r="E4225" s="413" t="s">
        <v>16118</v>
      </c>
    </row>
    <row r="4226" spans="1:5" ht="12.75">
      <c r="A4226">
        <v>25013</v>
      </c>
      <c r="B4226" t="s">
        <v>16119</v>
      </c>
      <c r="C4226" t="s">
        <v>8369</v>
      </c>
      <c r="D4226" t="s">
        <v>8373</v>
      </c>
      <c r="E4226" s="413" t="s">
        <v>16120</v>
      </c>
    </row>
    <row r="4227" spans="1:5" ht="12.75">
      <c r="A4227">
        <v>14405</v>
      </c>
      <c r="B4227" t="s">
        <v>16121</v>
      </c>
      <c r="C4227" t="s">
        <v>8369</v>
      </c>
      <c r="D4227" t="s">
        <v>8373</v>
      </c>
      <c r="E4227" s="413" t="s">
        <v>16122</v>
      </c>
    </row>
    <row r="4228" spans="1:5" ht="12.75">
      <c r="A4228">
        <v>20271</v>
      </c>
      <c r="B4228" t="s">
        <v>16123</v>
      </c>
      <c r="C4228" t="s">
        <v>8369</v>
      </c>
      <c r="D4228" t="s">
        <v>8373</v>
      </c>
      <c r="E4228" s="413" t="s">
        <v>16124</v>
      </c>
    </row>
    <row r="4229" spans="1:5" ht="12.75">
      <c r="A4229">
        <v>10423</v>
      </c>
      <c r="B4229" t="s">
        <v>16125</v>
      </c>
      <c r="C4229" t="s">
        <v>8369</v>
      </c>
      <c r="D4229" t="s">
        <v>8373</v>
      </c>
      <c r="E4229" s="413" t="s">
        <v>16126</v>
      </c>
    </row>
    <row r="4230" spans="1:5" ht="12.75">
      <c r="A4230">
        <v>36790</v>
      </c>
      <c r="B4230" t="s">
        <v>16127</v>
      </c>
      <c r="C4230" t="s">
        <v>8369</v>
      </c>
      <c r="D4230" t="s">
        <v>8373</v>
      </c>
      <c r="E4230" s="413" t="s">
        <v>16128</v>
      </c>
    </row>
    <row r="4231" spans="1:5" ht="12.75">
      <c r="A4231">
        <v>37589</v>
      </c>
      <c r="B4231" t="s">
        <v>16129</v>
      </c>
      <c r="C4231" t="s">
        <v>8369</v>
      </c>
      <c r="D4231" t="s">
        <v>8373</v>
      </c>
      <c r="E4231" s="413" t="s">
        <v>16130</v>
      </c>
    </row>
    <row r="4232" spans="1:5" ht="12.75">
      <c r="A4232">
        <v>11690</v>
      </c>
      <c r="B4232" t="s">
        <v>16131</v>
      </c>
      <c r="C4232" t="s">
        <v>8369</v>
      </c>
      <c r="D4232" t="s">
        <v>8373</v>
      </c>
      <c r="E4232" s="413" t="s">
        <v>16132</v>
      </c>
    </row>
    <row r="4233" spans="1:5" ht="12.75">
      <c r="A4233">
        <v>20234</v>
      </c>
      <c r="B4233" t="s">
        <v>16133</v>
      </c>
      <c r="C4233" t="s">
        <v>8369</v>
      </c>
      <c r="D4233" t="s">
        <v>8373</v>
      </c>
      <c r="E4233" s="413" t="s">
        <v>16134</v>
      </c>
    </row>
    <row r="4234" spans="1:5" ht="12.75">
      <c r="A4234">
        <v>4763</v>
      </c>
      <c r="B4234" t="s">
        <v>16135</v>
      </c>
      <c r="C4234" t="s">
        <v>8711</v>
      </c>
      <c r="D4234" t="s">
        <v>8373</v>
      </c>
      <c r="E4234" s="413" t="s">
        <v>9094</v>
      </c>
    </row>
    <row r="4235" spans="1:5" ht="12.75">
      <c r="A4235">
        <v>41070</v>
      </c>
      <c r="B4235" t="s">
        <v>16136</v>
      </c>
      <c r="C4235" t="s">
        <v>8714</v>
      </c>
      <c r="D4235" t="s">
        <v>8373</v>
      </c>
      <c r="E4235" s="413" t="s">
        <v>9096</v>
      </c>
    </row>
    <row r="4236" spans="1:5" ht="12.75">
      <c r="A4236">
        <v>44480</v>
      </c>
      <c r="B4236" t="s">
        <v>16137</v>
      </c>
      <c r="C4236" t="s">
        <v>8708</v>
      </c>
      <c r="D4236" t="s">
        <v>8373</v>
      </c>
      <c r="E4236" s="413" t="s">
        <v>16138</v>
      </c>
    </row>
    <row r="4237" spans="1:5" ht="12.75">
      <c r="A4237">
        <v>11457</v>
      </c>
      <c r="B4237" t="s">
        <v>16139</v>
      </c>
      <c r="C4237" t="s">
        <v>8369</v>
      </c>
      <c r="D4237" t="s">
        <v>8373</v>
      </c>
      <c r="E4237" s="413" t="s">
        <v>16140</v>
      </c>
    </row>
    <row r="4238" spans="1:5" ht="12.75">
      <c r="A4238">
        <v>44073</v>
      </c>
      <c r="B4238" t="s">
        <v>16141</v>
      </c>
      <c r="C4238" t="s">
        <v>8389</v>
      </c>
      <c r="D4238" t="s">
        <v>8373</v>
      </c>
      <c r="E4238" s="413" t="s">
        <v>9067</v>
      </c>
    </row>
    <row r="4239" spans="1:5" ht="12.75">
      <c r="A4239">
        <v>21121</v>
      </c>
      <c r="B4239" t="s">
        <v>16142</v>
      </c>
      <c r="C4239" t="s">
        <v>8369</v>
      </c>
      <c r="D4239" t="s">
        <v>8373</v>
      </c>
      <c r="E4239" s="413" t="s">
        <v>9870</v>
      </c>
    </row>
    <row r="4240" spans="1:5" ht="12.75">
      <c r="A4240">
        <v>38010</v>
      </c>
      <c r="B4240" t="s">
        <v>16143</v>
      </c>
      <c r="C4240" t="s">
        <v>8369</v>
      </c>
      <c r="D4240" t="s">
        <v>8373</v>
      </c>
      <c r="E4240" s="413" t="s">
        <v>12520</v>
      </c>
    </row>
    <row r="4241" spans="1:5" ht="12.75">
      <c r="A4241">
        <v>38011</v>
      </c>
      <c r="B4241" t="s">
        <v>16144</v>
      </c>
      <c r="C4241" t="s">
        <v>8369</v>
      </c>
      <c r="D4241" t="s">
        <v>8373</v>
      </c>
      <c r="E4241" s="413" t="s">
        <v>13996</v>
      </c>
    </row>
    <row r="4242" spans="1:5" ht="12.75">
      <c r="A4242">
        <v>38012</v>
      </c>
      <c r="B4242" t="s">
        <v>16145</v>
      </c>
      <c r="C4242" t="s">
        <v>8369</v>
      </c>
      <c r="D4242" t="s">
        <v>8373</v>
      </c>
      <c r="E4242" s="413" t="s">
        <v>16146</v>
      </c>
    </row>
    <row r="4243" spans="1:5" ht="12.75">
      <c r="A4243">
        <v>38013</v>
      </c>
      <c r="B4243" t="s">
        <v>16147</v>
      </c>
      <c r="C4243" t="s">
        <v>8369</v>
      </c>
      <c r="D4243" t="s">
        <v>8373</v>
      </c>
      <c r="E4243" s="413" t="s">
        <v>16148</v>
      </c>
    </row>
    <row r="4244" spans="1:5" ht="12.75">
      <c r="A4244">
        <v>38014</v>
      </c>
      <c r="B4244" t="s">
        <v>16149</v>
      </c>
      <c r="C4244" t="s">
        <v>8369</v>
      </c>
      <c r="D4244" t="s">
        <v>8373</v>
      </c>
      <c r="E4244" s="413" t="s">
        <v>16150</v>
      </c>
    </row>
    <row r="4245" spans="1:5" ht="12.75">
      <c r="A4245">
        <v>38015</v>
      </c>
      <c r="B4245" t="s">
        <v>16151</v>
      </c>
      <c r="C4245" t="s">
        <v>8369</v>
      </c>
      <c r="D4245" t="s">
        <v>8373</v>
      </c>
      <c r="E4245" s="413" t="s">
        <v>16152</v>
      </c>
    </row>
    <row r="4246" spans="1:5" ht="12.75">
      <c r="A4246">
        <v>38016</v>
      </c>
      <c r="B4246" t="s">
        <v>16153</v>
      </c>
      <c r="C4246" t="s">
        <v>8369</v>
      </c>
      <c r="D4246" t="s">
        <v>8373</v>
      </c>
      <c r="E4246" s="413" t="s">
        <v>16154</v>
      </c>
    </row>
    <row r="4247" spans="1:5" ht="12.75">
      <c r="A4247">
        <v>12741</v>
      </c>
      <c r="B4247" t="s">
        <v>16155</v>
      </c>
      <c r="C4247" t="s">
        <v>8369</v>
      </c>
      <c r="D4247" t="s">
        <v>8373</v>
      </c>
      <c r="E4247" s="413" t="s">
        <v>16156</v>
      </c>
    </row>
    <row r="4248" spans="1:5" ht="12.75">
      <c r="A4248">
        <v>12733</v>
      </c>
      <c r="B4248" t="s">
        <v>16157</v>
      </c>
      <c r="C4248" t="s">
        <v>8369</v>
      </c>
      <c r="D4248" t="s">
        <v>8373</v>
      </c>
      <c r="E4248" s="413" t="s">
        <v>16158</v>
      </c>
    </row>
    <row r="4249" spans="1:5" ht="12.75">
      <c r="A4249">
        <v>12734</v>
      </c>
      <c r="B4249" t="s">
        <v>16159</v>
      </c>
      <c r="C4249" t="s">
        <v>8369</v>
      </c>
      <c r="D4249" t="s">
        <v>8373</v>
      </c>
      <c r="E4249" s="413" t="s">
        <v>12646</v>
      </c>
    </row>
    <row r="4250" spans="1:5" ht="12.75">
      <c r="A4250">
        <v>12735</v>
      </c>
      <c r="B4250" t="s">
        <v>16160</v>
      </c>
      <c r="C4250" t="s">
        <v>8369</v>
      </c>
      <c r="D4250" t="s">
        <v>8373</v>
      </c>
      <c r="E4250" s="413" t="s">
        <v>8480</v>
      </c>
    </row>
    <row r="4251" spans="1:5" ht="12.75">
      <c r="A4251">
        <v>12736</v>
      </c>
      <c r="B4251" t="s">
        <v>16161</v>
      </c>
      <c r="C4251" t="s">
        <v>8369</v>
      </c>
      <c r="D4251" t="s">
        <v>8373</v>
      </c>
      <c r="E4251" s="413" t="s">
        <v>10261</v>
      </c>
    </row>
    <row r="4252" spans="1:5" ht="12.75">
      <c r="A4252">
        <v>12737</v>
      </c>
      <c r="B4252" t="s">
        <v>16162</v>
      </c>
      <c r="C4252" t="s">
        <v>8369</v>
      </c>
      <c r="D4252" t="s">
        <v>8373</v>
      </c>
      <c r="E4252" s="413" t="s">
        <v>16163</v>
      </c>
    </row>
    <row r="4253" spans="1:5" ht="12.75">
      <c r="A4253">
        <v>12738</v>
      </c>
      <c r="B4253" t="s">
        <v>16164</v>
      </c>
      <c r="C4253" t="s">
        <v>8369</v>
      </c>
      <c r="D4253" t="s">
        <v>8373</v>
      </c>
      <c r="E4253" s="413" t="s">
        <v>16165</v>
      </c>
    </row>
    <row r="4254" spans="1:5" ht="12.75">
      <c r="A4254">
        <v>12739</v>
      </c>
      <c r="B4254" t="s">
        <v>16166</v>
      </c>
      <c r="C4254" t="s">
        <v>8369</v>
      </c>
      <c r="D4254" t="s">
        <v>8373</v>
      </c>
      <c r="E4254" s="413" t="s">
        <v>16167</v>
      </c>
    </row>
    <row r="4255" spans="1:5" ht="12.75">
      <c r="A4255">
        <v>12740</v>
      </c>
      <c r="B4255" t="s">
        <v>16168</v>
      </c>
      <c r="C4255" t="s">
        <v>8369</v>
      </c>
      <c r="D4255" t="s">
        <v>8373</v>
      </c>
      <c r="E4255" s="413" t="s">
        <v>16169</v>
      </c>
    </row>
    <row r="4256" spans="1:5" ht="12.75">
      <c r="A4256">
        <v>6297</v>
      </c>
      <c r="B4256" t="s">
        <v>16170</v>
      </c>
      <c r="C4256" t="s">
        <v>8369</v>
      </c>
      <c r="D4256" t="s">
        <v>8373</v>
      </c>
      <c r="E4256" s="413" t="s">
        <v>16171</v>
      </c>
    </row>
    <row r="4257" spans="1:5" ht="12.75">
      <c r="A4257">
        <v>6296</v>
      </c>
      <c r="B4257" t="s">
        <v>16172</v>
      </c>
      <c r="C4257" t="s">
        <v>8369</v>
      </c>
      <c r="D4257" t="s">
        <v>8373</v>
      </c>
      <c r="E4257" s="413" t="s">
        <v>16173</v>
      </c>
    </row>
    <row r="4258" spans="1:5" ht="12.75">
      <c r="A4258">
        <v>6294</v>
      </c>
      <c r="B4258" t="s">
        <v>16174</v>
      </c>
      <c r="C4258" t="s">
        <v>8369</v>
      </c>
      <c r="D4258" t="s">
        <v>8373</v>
      </c>
      <c r="E4258" s="413" t="s">
        <v>16175</v>
      </c>
    </row>
    <row r="4259" spans="1:5" ht="12.75">
      <c r="A4259">
        <v>6323</v>
      </c>
      <c r="B4259" t="s">
        <v>16176</v>
      </c>
      <c r="C4259" t="s">
        <v>8369</v>
      </c>
      <c r="D4259" t="s">
        <v>8373</v>
      </c>
      <c r="E4259" s="413" t="s">
        <v>16177</v>
      </c>
    </row>
    <row r="4260" spans="1:5" ht="12.75">
      <c r="A4260">
        <v>6299</v>
      </c>
      <c r="B4260" t="s">
        <v>16178</v>
      </c>
      <c r="C4260" t="s">
        <v>8369</v>
      </c>
      <c r="D4260" t="s">
        <v>8373</v>
      </c>
      <c r="E4260" s="413" t="s">
        <v>16179</v>
      </c>
    </row>
    <row r="4261" spans="1:5" ht="12.75">
      <c r="A4261">
        <v>6298</v>
      </c>
      <c r="B4261" t="s">
        <v>16180</v>
      </c>
      <c r="C4261" t="s">
        <v>8369</v>
      </c>
      <c r="D4261" t="s">
        <v>8373</v>
      </c>
      <c r="E4261" s="413" t="s">
        <v>8881</v>
      </c>
    </row>
    <row r="4262" spans="1:5" ht="12.75">
      <c r="A4262">
        <v>6295</v>
      </c>
      <c r="B4262" t="s">
        <v>16181</v>
      </c>
      <c r="C4262" t="s">
        <v>8369</v>
      </c>
      <c r="D4262" t="s">
        <v>8373</v>
      </c>
      <c r="E4262" s="413" t="s">
        <v>16182</v>
      </c>
    </row>
    <row r="4263" spans="1:5" ht="12.75">
      <c r="A4263">
        <v>6322</v>
      </c>
      <c r="B4263" t="s">
        <v>16183</v>
      </c>
      <c r="C4263" t="s">
        <v>8369</v>
      </c>
      <c r="D4263" t="s">
        <v>8373</v>
      </c>
      <c r="E4263" s="413" t="s">
        <v>16184</v>
      </c>
    </row>
    <row r="4264" spans="1:5" ht="12.75">
      <c r="A4264">
        <v>6300</v>
      </c>
      <c r="B4264" t="s">
        <v>16185</v>
      </c>
      <c r="C4264" t="s">
        <v>8369</v>
      </c>
      <c r="D4264" t="s">
        <v>8373</v>
      </c>
      <c r="E4264" s="413" t="s">
        <v>16186</v>
      </c>
    </row>
    <row r="4265" spans="1:5" ht="12.75">
      <c r="A4265">
        <v>6321</v>
      </c>
      <c r="B4265" t="s">
        <v>16187</v>
      </c>
      <c r="C4265" t="s">
        <v>8369</v>
      </c>
      <c r="D4265" t="s">
        <v>8373</v>
      </c>
      <c r="E4265" s="413" t="s">
        <v>16188</v>
      </c>
    </row>
    <row r="4266" spans="1:5" ht="12.75">
      <c r="A4266">
        <v>6301</v>
      </c>
      <c r="B4266" t="s">
        <v>16189</v>
      </c>
      <c r="C4266" t="s">
        <v>8369</v>
      </c>
      <c r="D4266" t="s">
        <v>8373</v>
      </c>
      <c r="E4266" s="413" t="s">
        <v>16190</v>
      </c>
    </row>
    <row r="4267" spans="1:5" ht="12.75">
      <c r="A4267">
        <v>7105</v>
      </c>
      <c r="B4267" t="s">
        <v>16191</v>
      </c>
      <c r="C4267" t="s">
        <v>8369</v>
      </c>
      <c r="D4267" t="s">
        <v>8373</v>
      </c>
      <c r="E4267" s="413" t="s">
        <v>16192</v>
      </c>
    </row>
    <row r="4268" spans="1:5" ht="12.75">
      <c r="A4268">
        <v>20183</v>
      </c>
      <c r="B4268" t="s">
        <v>16193</v>
      </c>
      <c r="C4268" t="s">
        <v>8369</v>
      </c>
      <c r="D4268" t="s">
        <v>8373</v>
      </c>
      <c r="E4268" s="413" t="s">
        <v>16194</v>
      </c>
    </row>
    <row r="4269" spans="1:5" ht="12.75">
      <c r="A4269">
        <v>38448</v>
      </c>
      <c r="B4269" t="s">
        <v>16195</v>
      </c>
      <c r="C4269" t="s">
        <v>8369</v>
      </c>
      <c r="D4269" t="s">
        <v>8373</v>
      </c>
      <c r="E4269" s="413" t="s">
        <v>16196</v>
      </c>
    </row>
    <row r="4270" spans="1:5" ht="12.75">
      <c r="A4270">
        <v>20182</v>
      </c>
      <c r="B4270" t="s">
        <v>16197</v>
      </c>
      <c r="C4270" t="s">
        <v>8369</v>
      </c>
      <c r="D4270" t="s">
        <v>8373</v>
      </c>
      <c r="E4270" s="413" t="s">
        <v>11783</v>
      </c>
    </row>
    <row r="4271" spans="1:5" ht="12.75">
      <c r="A4271">
        <v>7119</v>
      </c>
      <c r="B4271" t="s">
        <v>16198</v>
      </c>
      <c r="C4271" t="s">
        <v>8369</v>
      </c>
      <c r="D4271" t="s">
        <v>8373</v>
      </c>
      <c r="E4271" s="413" t="s">
        <v>14996</v>
      </c>
    </row>
    <row r="4272" spans="1:5" ht="12.75">
      <c r="A4272">
        <v>7120</v>
      </c>
      <c r="B4272" t="s">
        <v>16199</v>
      </c>
      <c r="C4272" t="s">
        <v>8369</v>
      </c>
      <c r="D4272" t="s">
        <v>8373</v>
      </c>
      <c r="E4272" s="413" t="s">
        <v>8744</v>
      </c>
    </row>
    <row r="4273" spans="1:5" ht="12.75">
      <c r="A4273">
        <v>6319</v>
      </c>
      <c r="B4273" t="s">
        <v>16200</v>
      </c>
      <c r="C4273" t="s">
        <v>8369</v>
      </c>
      <c r="D4273" t="s">
        <v>8373</v>
      </c>
      <c r="E4273" s="413" t="s">
        <v>16201</v>
      </c>
    </row>
    <row r="4274" spans="1:5" ht="12.75">
      <c r="A4274">
        <v>6304</v>
      </c>
      <c r="B4274" t="s">
        <v>16202</v>
      </c>
      <c r="C4274" t="s">
        <v>8369</v>
      </c>
      <c r="D4274" t="s">
        <v>8373</v>
      </c>
      <c r="E4274" s="413" t="s">
        <v>16201</v>
      </c>
    </row>
    <row r="4275" spans="1:5" ht="12.75">
      <c r="A4275">
        <v>21116</v>
      </c>
      <c r="B4275" t="s">
        <v>16203</v>
      </c>
      <c r="C4275" t="s">
        <v>8369</v>
      </c>
      <c r="D4275" t="s">
        <v>8373</v>
      </c>
      <c r="E4275" s="413" t="s">
        <v>16204</v>
      </c>
    </row>
    <row r="4276" spans="1:5" ht="12.75">
      <c r="A4276">
        <v>6320</v>
      </c>
      <c r="B4276" t="s">
        <v>16205</v>
      </c>
      <c r="C4276" t="s">
        <v>8369</v>
      </c>
      <c r="D4276" t="s">
        <v>8373</v>
      </c>
      <c r="E4276" s="413" t="s">
        <v>12618</v>
      </c>
    </row>
    <row r="4277" spans="1:5" ht="12.75">
      <c r="A4277">
        <v>6303</v>
      </c>
      <c r="B4277" t="s">
        <v>16206</v>
      </c>
      <c r="C4277" t="s">
        <v>8369</v>
      </c>
      <c r="D4277" t="s">
        <v>8373</v>
      </c>
      <c r="E4277" s="413" t="s">
        <v>12618</v>
      </c>
    </row>
    <row r="4278" spans="1:5" ht="12.75">
      <c r="A4278">
        <v>6308</v>
      </c>
      <c r="B4278" t="s">
        <v>16207</v>
      </c>
      <c r="C4278" t="s">
        <v>8369</v>
      </c>
      <c r="D4278" t="s">
        <v>8373</v>
      </c>
      <c r="E4278" s="413" t="s">
        <v>16208</v>
      </c>
    </row>
    <row r="4279" spans="1:5" ht="12.75">
      <c r="A4279">
        <v>6317</v>
      </c>
      <c r="B4279" t="s">
        <v>16209</v>
      </c>
      <c r="C4279" t="s">
        <v>8369</v>
      </c>
      <c r="D4279" t="s">
        <v>8373</v>
      </c>
      <c r="E4279" s="413" t="s">
        <v>16208</v>
      </c>
    </row>
    <row r="4280" spans="1:5" ht="12.75">
      <c r="A4280">
        <v>6307</v>
      </c>
      <c r="B4280" t="s">
        <v>16210</v>
      </c>
      <c r="C4280" t="s">
        <v>8369</v>
      </c>
      <c r="D4280" t="s">
        <v>8373</v>
      </c>
      <c r="E4280" s="413" t="s">
        <v>16208</v>
      </c>
    </row>
    <row r="4281" spans="1:5" ht="12.75">
      <c r="A4281">
        <v>6309</v>
      </c>
      <c r="B4281" t="s">
        <v>16211</v>
      </c>
      <c r="C4281" t="s">
        <v>8369</v>
      </c>
      <c r="D4281" t="s">
        <v>8373</v>
      </c>
      <c r="E4281" s="413" t="s">
        <v>16212</v>
      </c>
    </row>
    <row r="4282" spans="1:5" ht="12.75">
      <c r="A4282">
        <v>6318</v>
      </c>
      <c r="B4282" t="s">
        <v>16213</v>
      </c>
      <c r="C4282" t="s">
        <v>8369</v>
      </c>
      <c r="D4282" t="s">
        <v>8373</v>
      </c>
      <c r="E4282" s="413" t="s">
        <v>16214</v>
      </c>
    </row>
    <row r="4283" spans="1:5" ht="12.75">
      <c r="A4283">
        <v>6306</v>
      </c>
      <c r="B4283" t="s">
        <v>16215</v>
      </c>
      <c r="C4283" t="s">
        <v>8369</v>
      </c>
      <c r="D4283" t="s">
        <v>8373</v>
      </c>
      <c r="E4283" s="413" t="s">
        <v>16214</v>
      </c>
    </row>
    <row r="4284" spans="1:5" ht="12.75">
      <c r="A4284">
        <v>6305</v>
      </c>
      <c r="B4284" t="s">
        <v>16216</v>
      </c>
      <c r="C4284" t="s">
        <v>8369</v>
      </c>
      <c r="D4284" t="s">
        <v>8373</v>
      </c>
      <c r="E4284" s="413" t="s">
        <v>16214</v>
      </c>
    </row>
    <row r="4285" spans="1:5" ht="12.75">
      <c r="A4285">
        <v>6302</v>
      </c>
      <c r="B4285" t="s">
        <v>16217</v>
      </c>
      <c r="C4285" t="s">
        <v>8369</v>
      </c>
      <c r="D4285" t="s">
        <v>8373</v>
      </c>
      <c r="E4285" s="413" t="s">
        <v>11307</v>
      </c>
    </row>
    <row r="4286" spans="1:5" ht="12.75">
      <c r="A4286">
        <v>6312</v>
      </c>
      <c r="B4286" t="s">
        <v>16218</v>
      </c>
      <c r="C4286" t="s">
        <v>8369</v>
      </c>
      <c r="D4286" t="s">
        <v>8373</v>
      </c>
      <c r="E4286" s="413" t="s">
        <v>16219</v>
      </c>
    </row>
    <row r="4287" spans="1:5" ht="12.75">
      <c r="A4287">
        <v>6311</v>
      </c>
      <c r="B4287" t="s">
        <v>16220</v>
      </c>
      <c r="C4287" t="s">
        <v>8369</v>
      </c>
      <c r="D4287" t="s">
        <v>8373</v>
      </c>
      <c r="E4287" s="413" t="s">
        <v>16219</v>
      </c>
    </row>
    <row r="4288" spans="1:5" ht="12.75">
      <c r="A4288">
        <v>6310</v>
      </c>
      <c r="B4288" t="s">
        <v>16221</v>
      </c>
      <c r="C4288" t="s">
        <v>8369</v>
      </c>
      <c r="D4288" t="s">
        <v>8373</v>
      </c>
      <c r="E4288" s="413" t="s">
        <v>16219</v>
      </c>
    </row>
    <row r="4289" spans="1:5" ht="12.75">
      <c r="A4289">
        <v>6314</v>
      </c>
      <c r="B4289" t="s">
        <v>16222</v>
      </c>
      <c r="C4289" t="s">
        <v>8369</v>
      </c>
      <c r="D4289" t="s">
        <v>8373</v>
      </c>
      <c r="E4289" s="413" t="s">
        <v>16219</v>
      </c>
    </row>
    <row r="4290" spans="1:5" ht="12.75">
      <c r="A4290">
        <v>6313</v>
      </c>
      <c r="B4290" t="s">
        <v>16223</v>
      </c>
      <c r="C4290" t="s">
        <v>8369</v>
      </c>
      <c r="D4290" t="s">
        <v>8373</v>
      </c>
      <c r="E4290" s="413" t="s">
        <v>16219</v>
      </c>
    </row>
    <row r="4291" spans="1:5" ht="12.75">
      <c r="A4291">
        <v>6315</v>
      </c>
      <c r="B4291" t="s">
        <v>16224</v>
      </c>
      <c r="C4291" t="s">
        <v>8369</v>
      </c>
      <c r="D4291" t="s">
        <v>8373</v>
      </c>
      <c r="E4291" s="413" t="s">
        <v>16225</v>
      </c>
    </row>
    <row r="4292" spans="1:5" ht="12.75">
      <c r="A4292">
        <v>6316</v>
      </c>
      <c r="B4292" t="s">
        <v>16226</v>
      </c>
      <c r="C4292" t="s">
        <v>8369</v>
      </c>
      <c r="D4292" t="s">
        <v>8373</v>
      </c>
      <c r="E4292" s="413" t="s">
        <v>16225</v>
      </c>
    </row>
    <row r="4293" spans="1:5" ht="12.75">
      <c r="A4293">
        <v>38878</v>
      </c>
      <c r="B4293" t="s">
        <v>16227</v>
      </c>
      <c r="C4293" t="s">
        <v>8369</v>
      </c>
      <c r="D4293" t="s">
        <v>8373</v>
      </c>
      <c r="E4293" s="413" t="s">
        <v>9021</v>
      </c>
    </row>
    <row r="4294" spans="1:5" ht="12.75">
      <c r="A4294">
        <v>38879</v>
      </c>
      <c r="B4294" t="s">
        <v>16228</v>
      </c>
      <c r="C4294" t="s">
        <v>8369</v>
      </c>
      <c r="D4294" t="s">
        <v>8373</v>
      </c>
      <c r="E4294" s="413" t="s">
        <v>16229</v>
      </c>
    </row>
    <row r="4295" spans="1:5" ht="12.75">
      <c r="A4295">
        <v>38881</v>
      </c>
      <c r="B4295" t="s">
        <v>16230</v>
      </c>
      <c r="C4295" t="s">
        <v>8369</v>
      </c>
      <c r="D4295" t="s">
        <v>8373</v>
      </c>
      <c r="E4295" s="413" t="s">
        <v>16231</v>
      </c>
    </row>
    <row r="4296" spans="1:5" ht="12.75">
      <c r="A4296">
        <v>38880</v>
      </c>
      <c r="B4296" t="s">
        <v>16232</v>
      </c>
      <c r="C4296" t="s">
        <v>8369</v>
      </c>
      <c r="D4296" t="s">
        <v>8373</v>
      </c>
      <c r="E4296" s="413" t="s">
        <v>16233</v>
      </c>
    </row>
    <row r="4297" spans="1:5" ht="12.75">
      <c r="A4297">
        <v>38882</v>
      </c>
      <c r="B4297" t="s">
        <v>16234</v>
      </c>
      <c r="C4297" t="s">
        <v>8369</v>
      </c>
      <c r="D4297" t="s">
        <v>8373</v>
      </c>
      <c r="E4297" s="413" t="s">
        <v>16235</v>
      </c>
    </row>
    <row r="4298" spans="1:5" ht="12.75">
      <c r="A4298">
        <v>38883</v>
      </c>
      <c r="B4298" t="s">
        <v>16236</v>
      </c>
      <c r="C4298" t="s">
        <v>8369</v>
      </c>
      <c r="D4298" t="s">
        <v>8373</v>
      </c>
      <c r="E4298" s="413" t="s">
        <v>16237</v>
      </c>
    </row>
    <row r="4299" spans="1:5" ht="12.75">
      <c r="A4299">
        <v>38884</v>
      </c>
      <c r="B4299" t="s">
        <v>16238</v>
      </c>
      <c r="C4299" t="s">
        <v>8369</v>
      </c>
      <c r="D4299" t="s">
        <v>8373</v>
      </c>
      <c r="E4299" s="413" t="s">
        <v>16239</v>
      </c>
    </row>
    <row r="4300" spans="1:5" ht="12.75">
      <c r="A4300">
        <v>38885</v>
      </c>
      <c r="B4300" t="s">
        <v>16240</v>
      </c>
      <c r="C4300" t="s">
        <v>8369</v>
      </c>
      <c r="D4300" t="s">
        <v>8373</v>
      </c>
      <c r="E4300" s="413" t="s">
        <v>11427</v>
      </c>
    </row>
    <row r="4301" spans="1:5" ht="12.75">
      <c r="A4301">
        <v>38886</v>
      </c>
      <c r="B4301" t="s">
        <v>16241</v>
      </c>
      <c r="C4301" t="s">
        <v>8369</v>
      </c>
      <c r="D4301" t="s">
        <v>8373</v>
      </c>
      <c r="E4301" s="413" t="s">
        <v>13165</v>
      </c>
    </row>
    <row r="4302" spans="1:5" ht="12.75">
      <c r="A4302">
        <v>38887</v>
      </c>
      <c r="B4302" t="s">
        <v>16242</v>
      </c>
      <c r="C4302" t="s">
        <v>8369</v>
      </c>
      <c r="D4302" t="s">
        <v>8373</v>
      </c>
      <c r="E4302" s="413" t="s">
        <v>14930</v>
      </c>
    </row>
    <row r="4303" spans="1:5" ht="12.75">
      <c r="A4303">
        <v>38888</v>
      </c>
      <c r="B4303" t="s">
        <v>16243</v>
      </c>
      <c r="C4303" t="s">
        <v>8369</v>
      </c>
      <c r="D4303" t="s">
        <v>8373</v>
      </c>
      <c r="E4303" s="413" t="s">
        <v>13871</v>
      </c>
    </row>
    <row r="4304" spans="1:5" ht="12.75">
      <c r="A4304">
        <v>38890</v>
      </c>
      <c r="B4304" t="s">
        <v>16244</v>
      </c>
      <c r="C4304" t="s">
        <v>8369</v>
      </c>
      <c r="D4304" t="s">
        <v>8373</v>
      </c>
      <c r="E4304" s="413" t="s">
        <v>16245</v>
      </c>
    </row>
    <row r="4305" spans="1:5" ht="12.75">
      <c r="A4305">
        <v>38893</v>
      </c>
      <c r="B4305" t="s">
        <v>16246</v>
      </c>
      <c r="C4305" t="s">
        <v>8369</v>
      </c>
      <c r="D4305" t="s">
        <v>8373</v>
      </c>
      <c r="E4305" s="413" t="s">
        <v>14925</v>
      </c>
    </row>
    <row r="4306" spans="1:5" ht="12.75">
      <c r="A4306">
        <v>38894</v>
      </c>
      <c r="B4306" t="s">
        <v>16247</v>
      </c>
      <c r="C4306" t="s">
        <v>8369</v>
      </c>
      <c r="D4306" t="s">
        <v>8373</v>
      </c>
      <c r="E4306" s="413" t="s">
        <v>16248</v>
      </c>
    </row>
    <row r="4307" spans="1:5" ht="12.75">
      <c r="A4307">
        <v>38896</v>
      </c>
      <c r="B4307" t="s">
        <v>16249</v>
      </c>
      <c r="C4307" t="s">
        <v>8369</v>
      </c>
      <c r="D4307" t="s">
        <v>8373</v>
      </c>
      <c r="E4307" s="413" t="s">
        <v>16250</v>
      </c>
    </row>
    <row r="4308" spans="1:5" ht="12.75">
      <c r="A4308">
        <v>39324</v>
      </c>
      <c r="B4308" t="s">
        <v>16251</v>
      </c>
      <c r="C4308" t="s">
        <v>8369</v>
      </c>
      <c r="D4308" t="s">
        <v>8373</v>
      </c>
      <c r="E4308" s="413" t="s">
        <v>16056</v>
      </c>
    </row>
    <row r="4309" spans="1:5" ht="12.75">
      <c r="A4309">
        <v>39325</v>
      </c>
      <c r="B4309" t="s">
        <v>16252</v>
      </c>
      <c r="C4309" t="s">
        <v>8369</v>
      </c>
      <c r="D4309" t="s">
        <v>8373</v>
      </c>
      <c r="E4309" s="413" t="s">
        <v>16253</v>
      </c>
    </row>
    <row r="4310" spans="1:5" ht="12.75">
      <c r="A4310">
        <v>39326</v>
      </c>
      <c r="B4310" t="s">
        <v>16254</v>
      </c>
      <c r="C4310" t="s">
        <v>8369</v>
      </c>
      <c r="D4310" t="s">
        <v>8373</v>
      </c>
      <c r="E4310" s="413" t="s">
        <v>16255</v>
      </c>
    </row>
    <row r="4311" spans="1:5" ht="12.75">
      <c r="A4311">
        <v>39327</v>
      </c>
      <c r="B4311" t="s">
        <v>16256</v>
      </c>
      <c r="C4311" t="s">
        <v>8369</v>
      </c>
      <c r="D4311" t="s">
        <v>8373</v>
      </c>
      <c r="E4311" s="413" t="s">
        <v>12304</v>
      </c>
    </row>
    <row r="4312" spans="1:5" ht="12.75">
      <c r="A4312">
        <v>20176</v>
      </c>
      <c r="B4312" t="s">
        <v>16257</v>
      </c>
      <c r="C4312" t="s">
        <v>8369</v>
      </c>
      <c r="D4312" t="s">
        <v>8373</v>
      </c>
      <c r="E4312" s="413" t="s">
        <v>16258</v>
      </c>
    </row>
    <row r="4313" spans="1:5" ht="12.75">
      <c r="A4313">
        <v>11378</v>
      </c>
      <c r="B4313" t="s">
        <v>16259</v>
      </c>
      <c r="C4313" t="s">
        <v>8369</v>
      </c>
      <c r="D4313" t="s">
        <v>8373</v>
      </c>
      <c r="E4313" s="413" t="s">
        <v>16260</v>
      </c>
    </row>
    <row r="4314" spans="1:5" ht="12.75">
      <c r="A4314">
        <v>11379</v>
      </c>
      <c r="B4314" t="s">
        <v>16261</v>
      </c>
      <c r="C4314" t="s">
        <v>8369</v>
      </c>
      <c r="D4314" t="s">
        <v>8373</v>
      </c>
      <c r="E4314" s="413" t="s">
        <v>16262</v>
      </c>
    </row>
    <row r="4315" spans="1:5" ht="12.75">
      <c r="A4315">
        <v>11493</v>
      </c>
      <c r="B4315" t="s">
        <v>16263</v>
      </c>
      <c r="C4315" t="s">
        <v>8369</v>
      </c>
      <c r="D4315" t="s">
        <v>8373</v>
      </c>
      <c r="E4315" s="413" t="s">
        <v>16264</v>
      </c>
    </row>
    <row r="4316" spans="1:5" ht="12.75">
      <c r="A4316">
        <v>42717</v>
      </c>
      <c r="B4316" t="s">
        <v>16265</v>
      </c>
      <c r="C4316" t="s">
        <v>8369</v>
      </c>
      <c r="D4316" t="s">
        <v>8373</v>
      </c>
      <c r="E4316" s="413" t="s">
        <v>16266</v>
      </c>
    </row>
    <row r="4317" spans="1:5" ht="12.75">
      <c r="A4317">
        <v>42718</v>
      </c>
      <c r="B4317" t="s">
        <v>16267</v>
      </c>
      <c r="C4317" t="s">
        <v>8369</v>
      </c>
      <c r="D4317" t="s">
        <v>8373</v>
      </c>
      <c r="E4317" s="413" t="s">
        <v>16268</v>
      </c>
    </row>
    <row r="4318" spans="1:5" ht="12.75">
      <c r="A4318">
        <v>7106</v>
      </c>
      <c r="B4318" t="s">
        <v>16269</v>
      </c>
      <c r="C4318" t="s">
        <v>8369</v>
      </c>
      <c r="D4318" t="s">
        <v>8373</v>
      </c>
      <c r="E4318" s="413" t="s">
        <v>16270</v>
      </c>
    </row>
    <row r="4319" spans="1:5" ht="12.75">
      <c r="A4319">
        <v>7104</v>
      </c>
      <c r="B4319" t="s">
        <v>16271</v>
      </c>
      <c r="C4319" t="s">
        <v>8369</v>
      </c>
      <c r="D4319" t="s">
        <v>8373</v>
      </c>
      <c r="E4319" s="413" t="s">
        <v>13674</v>
      </c>
    </row>
    <row r="4320" spans="1:5" ht="12.75">
      <c r="A4320">
        <v>7136</v>
      </c>
      <c r="B4320" t="s">
        <v>16272</v>
      </c>
      <c r="C4320" t="s">
        <v>8369</v>
      </c>
      <c r="D4320" t="s">
        <v>8373</v>
      </c>
      <c r="E4320" s="413" t="s">
        <v>16273</v>
      </c>
    </row>
    <row r="4321" spans="1:5" ht="12.75">
      <c r="A4321">
        <v>7128</v>
      </c>
      <c r="B4321" t="s">
        <v>16274</v>
      </c>
      <c r="C4321" t="s">
        <v>8369</v>
      </c>
      <c r="D4321" t="s">
        <v>8373</v>
      </c>
      <c r="E4321" s="413" t="s">
        <v>13766</v>
      </c>
    </row>
    <row r="4322" spans="1:5" ht="12.75">
      <c r="A4322">
        <v>7108</v>
      </c>
      <c r="B4322" t="s">
        <v>16275</v>
      </c>
      <c r="C4322" t="s">
        <v>8369</v>
      </c>
      <c r="D4322" t="s">
        <v>8373</v>
      </c>
      <c r="E4322" s="413" t="s">
        <v>16276</v>
      </c>
    </row>
    <row r="4323" spans="1:5" ht="12.75">
      <c r="A4323">
        <v>7129</v>
      </c>
      <c r="B4323" t="s">
        <v>16277</v>
      </c>
      <c r="C4323" t="s">
        <v>8369</v>
      </c>
      <c r="D4323" t="s">
        <v>8373</v>
      </c>
      <c r="E4323" s="413" t="s">
        <v>16278</v>
      </c>
    </row>
    <row r="4324" spans="1:5" ht="12.75">
      <c r="A4324">
        <v>7130</v>
      </c>
      <c r="B4324" t="s">
        <v>16279</v>
      </c>
      <c r="C4324" t="s">
        <v>8369</v>
      </c>
      <c r="D4324" t="s">
        <v>8373</v>
      </c>
      <c r="E4324" s="413" t="s">
        <v>16280</v>
      </c>
    </row>
    <row r="4325" spans="1:5" ht="12.75">
      <c r="A4325">
        <v>7131</v>
      </c>
      <c r="B4325" t="s">
        <v>16281</v>
      </c>
      <c r="C4325" t="s">
        <v>8369</v>
      </c>
      <c r="D4325" t="s">
        <v>8373</v>
      </c>
      <c r="E4325" s="413" t="s">
        <v>16282</v>
      </c>
    </row>
    <row r="4326" spans="1:5" ht="12.75">
      <c r="A4326">
        <v>7132</v>
      </c>
      <c r="B4326" t="s">
        <v>16283</v>
      </c>
      <c r="C4326" t="s">
        <v>8369</v>
      </c>
      <c r="D4326" t="s">
        <v>8373</v>
      </c>
      <c r="E4326" s="413" t="s">
        <v>10626</v>
      </c>
    </row>
    <row r="4327" spans="1:5" ht="12.75">
      <c r="A4327">
        <v>7133</v>
      </c>
      <c r="B4327" t="s">
        <v>16284</v>
      </c>
      <c r="C4327" t="s">
        <v>8369</v>
      </c>
      <c r="D4327" t="s">
        <v>8373</v>
      </c>
      <c r="E4327" s="413" t="s">
        <v>16285</v>
      </c>
    </row>
    <row r="4328" spans="1:5" ht="12.75">
      <c r="A4328">
        <v>37420</v>
      </c>
      <c r="B4328" t="s">
        <v>16286</v>
      </c>
      <c r="C4328" t="s">
        <v>8369</v>
      </c>
      <c r="D4328" t="s">
        <v>8373</v>
      </c>
      <c r="E4328" s="413" t="s">
        <v>16287</v>
      </c>
    </row>
    <row r="4329" spans="1:5" ht="12.75">
      <c r="A4329">
        <v>37421</v>
      </c>
      <c r="B4329" t="s">
        <v>16288</v>
      </c>
      <c r="C4329" t="s">
        <v>8369</v>
      </c>
      <c r="D4329" t="s">
        <v>8373</v>
      </c>
      <c r="E4329" s="413" t="s">
        <v>16289</v>
      </c>
    </row>
    <row r="4330" spans="1:5" ht="12.75">
      <c r="A4330">
        <v>37422</v>
      </c>
      <c r="B4330" t="s">
        <v>16290</v>
      </c>
      <c r="C4330" t="s">
        <v>8369</v>
      </c>
      <c r="D4330" t="s">
        <v>8373</v>
      </c>
      <c r="E4330" s="413" t="s">
        <v>16250</v>
      </c>
    </row>
    <row r="4331" spans="1:5" ht="12.75">
      <c r="A4331">
        <v>37443</v>
      </c>
      <c r="B4331" t="s">
        <v>16291</v>
      </c>
      <c r="C4331" t="s">
        <v>8369</v>
      </c>
      <c r="D4331" t="s">
        <v>8373</v>
      </c>
      <c r="E4331" s="413" t="s">
        <v>16292</v>
      </c>
    </row>
    <row r="4332" spans="1:5" ht="12.75">
      <c r="A4332">
        <v>37444</v>
      </c>
      <c r="B4332" t="s">
        <v>16293</v>
      </c>
      <c r="C4332" t="s">
        <v>8369</v>
      </c>
      <c r="D4332" t="s">
        <v>8373</v>
      </c>
      <c r="E4332" s="413" t="s">
        <v>16294</v>
      </c>
    </row>
    <row r="4333" spans="1:5" ht="12.75">
      <c r="A4333">
        <v>37445</v>
      </c>
      <c r="B4333" t="s">
        <v>16295</v>
      </c>
      <c r="C4333" t="s">
        <v>8369</v>
      </c>
      <c r="D4333" t="s">
        <v>8373</v>
      </c>
      <c r="E4333" s="413" t="s">
        <v>16296</v>
      </c>
    </row>
    <row r="4334" spans="1:5" ht="12.75">
      <c r="A4334">
        <v>37446</v>
      </c>
      <c r="B4334" t="s">
        <v>16297</v>
      </c>
      <c r="C4334" t="s">
        <v>8369</v>
      </c>
      <c r="D4334" t="s">
        <v>8373</v>
      </c>
      <c r="E4334" s="413" t="s">
        <v>16298</v>
      </c>
    </row>
    <row r="4335" spans="1:5" ht="12.75">
      <c r="A4335">
        <v>37447</v>
      </c>
      <c r="B4335" t="s">
        <v>16299</v>
      </c>
      <c r="C4335" t="s">
        <v>8369</v>
      </c>
      <c r="D4335" t="s">
        <v>8373</v>
      </c>
      <c r="E4335" s="413" t="s">
        <v>16300</v>
      </c>
    </row>
    <row r="4336" spans="1:5" ht="12.75">
      <c r="A4336">
        <v>37448</v>
      </c>
      <c r="B4336" t="s">
        <v>16301</v>
      </c>
      <c r="C4336" t="s">
        <v>8369</v>
      </c>
      <c r="D4336" t="s">
        <v>8373</v>
      </c>
      <c r="E4336" s="413" t="s">
        <v>16302</v>
      </c>
    </row>
    <row r="4337" spans="1:5" ht="12.75">
      <c r="A4337">
        <v>37440</v>
      </c>
      <c r="B4337" t="s">
        <v>16303</v>
      </c>
      <c r="C4337" t="s">
        <v>8369</v>
      </c>
      <c r="D4337" t="s">
        <v>8373</v>
      </c>
      <c r="E4337" s="413" t="s">
        <v>16304</v>
      </c>
    </row>
    <row r="4338" spans="1:5" ht="12.75">
      <c r="A4338">
        <v>37441</v>
      </c>
      <c r="B4338" t="s">
        <v>16305</v>
      </c>
      <c r="C4338" t="s">
        <v>8369</v>
      </c>
      <c r="D4338" t="s">
        <v>8373</v>
      </c>
      <c r="E4338" s="413" t="s">
        <v>16304</v>
      </c>
    </row>
    <row r="4339" spans="1:5" ht="12.75">
      <c r="A4339">
        <v>37442</v>
      </c>
      <c r="B4339" t="s">
        <v>16306</v>
      </c>
      <c r="C4339" t="s">
        <v>8369</v>
      </c>
      <c r="D4339" t="s">
        <v>8373</v>
      </c>
      <c r="E4339" s="413" t="s">
        <v>16307</v>
      </c>
    </row>
    <row r="4340" spans="1:5" ht="12.75">
      <c r="A4340">
        <v>38017</v>
      </c>
      <c r="B4340" t="s">
        <v>16308</v>
      </c>
      <c r="C4340" t="s">
        <v>8369</v>
      </c>
      <c r="D4340" t="s">
        <v>8373</v>
      </c>
      <c r="E4340" s="413" t="s">
        <v>16309</v>
      </c>
    </row>
    <row r="4341" spans="1:5" ht="12.75">
      <c r="A4341">
        <v>38018</v>
      </c>
      <c r="B4341" t="s">
        <v>16310</v>
      </c>
      <c r="C4341" t="s">
        <v>8369</v>
      </c>
      <c r="D4341" t="s">
        <v>8373</v>
      </c>
      <c r="E4341" s="413" t="s">
        <v>13811</v>
      </c>
    </row>
    <row r="4342" spans="1:5" ht="12.75">
      <c r="A4342">
        <v>39895</v>
      </c>
      <c r="B4342" t="s">
        <v>16311</v>
      </c>
      <c r="C4342" t="s">
        <v>8369</v>
      </c>
      <c r="D4342" t="s">
        <v>8373</v>
      </c>
      <c r="E4342" s="413" t="s">
        <v>16312</v>
      </c>
    </row>
    <row r="4343" spans="1:5" ht="12.75">
      <c r="A4343">
        <v>39896</v>
      </c>
      <c r="B4343" t="s">
        <v>16313</v>
      </c>
      <c r="C4343" t="s">
        <v>8369</v>
      </c>
      <c r="D4343" t="s">
        <v>8373</v>
      </c>
      <c r="E4343" s="413" t="s">
        <v>16314</v>
      </c>
    </row>
    <row r="4344" spans="1:5" ht="12.75">
      <c r="A4344">
        <v>38873</v>
      </c>
      <c r="B4344" t="s">
        <v>16315</v>
      </c>
      <c r="C4344" t="s">
        <v>8369</v>
      </c>
      <c r="D4344" t="s">
        <v>8373</v>
      </c>
      <c r="E4344" s="413" t="s">
        <v>16316</v>
      </c>
    </row>
    <row r="4345" spans="1:5" ht="12.75">
      <c r="A4345">
        <v>38874</v>
      </c>
      <c r="B4345" t="s">
        <v>16317</v>
      </c>
      <c r="C4345" t="s">
        <v>8369</v>
      </c>
      <c r="D4345" t="s">
        <v>8373</v>
      </c>
      <c r="E4345" s="413" t="s">
        <v>16318</v>
      </c>
    </row>
    <row r="4346" spans="1:5" ht="12.75">
      <c r="A4346">
        <v>38875</v>
      </c>
      <c r="B4346" t="s">
        <v>16319</v>
      </c>
      <c r="C4346" t="s">
        <v>8369</v>
      </c>
      <c r="D4346" t="s">
        <v>8373</v>
      </c>
      <c r="E4346" s="413" t="s">
        <v>16320</v>
      </c>
    </row>
    <row r="4347" spans="1:5" ht="12.75">
      <c r="A4347">
        <v>38876</v>
      </c>
      <c r="B4347" t="s">
        <v>16321</v>
      </c>
      <c r="C4347" t="s">
        <v>8369</v>
      </c>
      <c r="D4347" t="s">
        <v>8373</v>
      </c>
      <c r="E4347" s="413" t="s">
        <v>16322</v>
      </c>
    </row>
    <row r="4348" spans="1:5" ht="12.75">
      <c r="A4348">
        <v>39000</v>
      </c>
      <c r="B4348" t="s">
        <v>16323</v>
      </c>
      <c r="C4348" t="s">
        <v>8369</v>
      </c>
      <c r="D4348" t="s">
        <v>8373</v>
      </c>
      <c r="E4348" s="413" t="s">
        <v>16324</v>
      </c>
    </row>
    <row r="4349" spans="1:5" ht="12.75">
      <c r="A4349">
        <v>38674</v>
      </c>
      <c r="B4349" t="s">
        <v>16325</v>
      </c>
      <c r="C4349" t="s">
        <v>8369</v>
      </c>
      <c r="D4349" t="s">
        <v>8373</v>
      </c>
      <c r="E4349" s="413" t="s">
        <v>16326</v>
      </c>
    </row>
    <row r="4350" spans="1:5" ht="12.75">
      <c r="A4350">
        <v>38911</v>
      </c>
      <c r="B4350" t="s">
        <v>16327</v>
      </c>
      <c r="C4350" t="s">
        <v>8369</v>
      </c>
      <c r="D4350" t="s">
        <v>8373</v>
      </c>
      <c r="E4350" s="413" t="s">
        <v>16328</v>
      </c>
    </row>
    <row r="4351" spans="1:5" ht="12.75">
      <c r="A4351">
        <v>38912</v>
      </c>
      <c r="B4351" t="s">
        <v>16329</v>
      </c>
      <c r="C4351" t="s">
        <v>8369</v>
      </c>
      <c r="D4351" t="s">
        <v>8373</v>
      </c>
      <c r="E4351" s="413" t="s">
        <v>16330</v>
      </c>
    </row>
    <row r="4352" spans="1:5" ht="12.75">
      <c r="A4352">
        <v>38019</v>
      </c>
      <c r="B4352" t="s">
        <v>16331</v>
      </c>
      <c r="C4352" t="s">
        <v>8369</v>
      </c>
      <c r="D4352" t="s">
        <v>8373</v>
      </c>
      <c r="E4352" s="413" t="s">
        <v>14432</v>
      </c>
    </row>
    <row r="4353" spans="1:5" ht="12.75">
      <c r="A4353">
        <v>38020</v>
      </c>
      <c r="B4353" t="s">
        <v>16332</v>
      </c>
      <c r="C4353" t="s">
        <v>8369</v>
      </c>
      <c r="D4353" t="s">
        <v>8373</v>
      </c>
      <c r="E4353" s="413" t="s">
        <v>13811</v>
      </c>
    </row>
    <row r="4354" spans="1:5" ht="12.75">
      <c r="A4354">
        <v>38454</v>
      </c>
      <c r="B4354" t="s">
        <v>16333</v>
      </c>
      <c r="C4354" t="s">
        <v>8369</v>
      </c>
      <c r="D4354" t="s">
        <v>8373</v>
      </c>
      <c r="E4354" s="413" t="s">
        <v>16334</v>
      </c>
    </row>
    <row r="4355" spans="1:5" ht="12.75">
      <c r="A4355">
        <v>38455</v>
      </c>
      <c r="B4355" t="s">
        <v>16335</v>
      </c>
      <c r="C4355" t="s">
        <v>8369</v>
      </c>
      <c r="D4355" t="s">
        <v>8373</v>
      </c>
      <c r="E4355" s="413" t="s">
        <v>16336</v>
      </c>
    </row>
    <row r="4356" spans="1:5" ht="12.75">
      <c r="A4356">
        <v>38462</v>
      </c>
      <c r="B4356" t="s">
        <v>16337</v>
      </c>
      <c r="C4356" t="s">
        <v>8369</v>
      </c>
      <c r="D4356" t="s">
        <v>8373</v>
      </c>
      <c r="E4356" s="413" t="s">
        <v>15894</v>
      </c>
    </row>
    <row r="4357" spans="1:5" ht="12.75">
      <c r="A4357">
        <v>36362</v>
      </c>
      <c r="B4357" t="s">
        <v>16338</v>
      </c>
      <c r="C4357" t="s">
        <v>8369</v>
      </c>
      <c r="D4357" t="s">
        <v>8373</v>
      </c>
      <c r="E4357" s="413" t="s">
        <v>16339</v>
      </c>
    </row>
    <row r="4358" spans="1:5" ht="12.75">
      <c r="A4358">
        <v>36298</v>
      </c>
      <c r="B4358" t="s">
        <v>16340</v>
      </c>
      <c r="C4358" t="s">
        <v>8369</v>
      </c>
      <c r="D4358" t="s">
        <v>8373</v>
      </c>
      <c r="E4358" s="413" t="s">
        <v>16341</v>
      </c>
    </row>
    <row r="4359" spans="1:5" ht="12.75">
      <c r="A4359">
        <v>38456</v>
      </c>
      <c r="B4359" t="s">
        <v>16342</v>
      </c>
      <c r="C4359" t="s">
        <v>8369</v>
      </c>
      <c r="D4359" t="s">
        <v>8373</v>
      </c>
      <c r="E4359" s="413" t="s">
        <v>16343</v>
      </c>
    </row>
    <row r="4360" spans="1:5" ht="12.75">
      <c r="A4360">
        <v>38457</v>
      </c>
      <c r="B4360" t="s">
        <v>16344</v>
      </c>
      <c r="C4360" t="s">
        <v>8369</v>
      </c>
      <c r="D4360" t="s">
        <v>8373</v>
      </c>
      <c r="E4360" s="413" t="s">
        <v>16345</v>
      </c>
    </row>
    <row r="4361" spans="1:5" ht="12.75">
      <c r="A4361">
        <v>38458</v>
      </c>
      <c r="B4361" t="s">
        <v>16346</v>
      </c>
      <c r="C4361" t="s">
        <v>8369</v>
      </c>
      <c r="D4361" t="s">
        <v>8373</v>
      </c>
      <c r="E4361" s="413" t="s">
        <v>16347</v>
      </c>
    </row>
    <row r="4362" spans="1:5" ht="12.75">
      <c r="A4362">
        <v>38459</v>
      </c>
      <c r="B4362" t="s">
        <v>16348</v>
      </c>
      <c r="C4362" t="s">
        <v>8369</v>
      </c>
      <c r="D4362" t="s">
        <v>8373</v>
      </c>
      <c r="E4362" s="413" t="s">
        <v>16349</v>
      </c>
    </row>
    <row r="4363" spans="1:5" ht="12.75">
      <c r="A4363">
        <v>38460</v>
      </c>
      <c r="B4363" t="s">
        <v>16350</v>
      </c>
      <c r="C4363" t="s">
        <v>8369</v>
      </c>
      <c r="D4363" t="s">
        <v>8373</v>
      </c>
      <c r="E4363" s="413" t="s">
        <v>16351</v>
      </c>
    </row>
    <row r="4364" spans="1:5" ht="12.75">
      <c r="A4364">
        <v>38461</v>
      </c>
      <c r="B4364" t="s">
        <v>16352</v>
      </c>
      <c r="C4364" t="s">
        <v>8369</v>
      </c>
      <c r="D4364" t="s">
        <v>8373</v>
      </c>
      <c r="E4364" s="413" t="s">
        <v>16353</v>
      </c>
    </row>
    <row r="4365" spans="1:5" ht="12.75">
      <c r="A4365">
        <v>7094</v>
      </c>
      <c r="B4365" t="s">
        <v>16354</v>
      </c>
      <c r="C4365" t="s">
        <v>8369</v>
      </c>
      <c r="D4365" t="s">
        <v>8373</v>
      </c>
      <c r="E4365" s="413" t="s">
        <v>12382</v>
      </c>
    </row>
    <row r="4366" spans="1:5" ht="12.75">
      <c r="A4366">
        <v>7116</v>
      </c>
      <c r="B4366" t="s">
        <v>16355</v>
      </c>
      <c r="C4366" t="s">
        <v>8369</v>
      </c>
      <c r="D4366" t="s">
        <v>8373</v>
      </c>
      <c r="E4366" s="413" t="s">
        <v>13090</v>
      </c>
    </row>
    <row r="4367" spans="1:5" ht="12.75">
      <c r="A4367">
        <v>7118</v>
      </c>
      <c r="B4367" t="s">
        <v>16356</v>
      </c>
      <c r="C4367" t="s">
        <v>8369</v>
      </c>
      <c r="D4367" t="s">
        <v>8373</v>
      </c>
      <c r="E4367" s="413" t="s">
        <v>11427</v>
      </c>
    </row>
    <row r="4368" spans="1:5" ht="12.75">
      <c r="A4368">
        <v>7117</v>
      </c>
      <c r="B4368" t="s">
        <v>16357</v>
      </c>
      <c r="C4368" t="s">
        <v>8369</v>
      </c>
      <c r="D4368" t="s">
        <v>8373</v>
      </c>
      <c r="E4368" s="413" t="s">
        <v>16358</v>
      </c>
    </row>
    <row r="4369" spans="1:5" ht="12.75">
      <c r="A4369">
        <v>7098</v>
      </c>
      <c r="B4369" t="s">
        <v>16359</v>
      </c>
      <c r="C4369" t="s">
        <v>8369</v>
      </c>
      <c r="D4369" t="s">
        <v>8373</v>
      </c>
      <c r="E4369" s="413" t="s">
        <v>11337</v>
      </c>
    </row>
    <row r="4370" spans="1:5" ht="12.75">
      <c r="A4370">
        <v>7110</v>
      </c>
      <c r="B4370" t="s">
        <v>16360</v>
      </c>
      <c r="C4370" t="s">
        <v>8369</v>
      </c>
      <c r="D4370" t="s">
        <v>8373</v>
      </c>
      <c r="E4370" s="413" t="s">
        <v>16361</v>
      </c>
    </row>
    <row r="4371" spans="1:5" ht="12.75">
      <c r="A4371">
        <v>7123</v>
      </c>
      <c r="B4371" t="s">
        <v>16362</v>
      </c>
      <c r="C4371" t="s">
        <v>8369</v>
      </c>
      <c r="D4371" t="s">
        <v>8373</v>
      </c>
      <c r="E4371" s="413" t="s">
        <v>16363</v>
      </c>
    </row>
    <row r="4372" spans="1:5" ht="12.75">
      <c r="A4372">
        <v>7121</v>
      </c>
      <c r="B4372" t="s">
        <v>16364</v>
      </c>
      <c r="C4372" t="s">
        <v>8369</v>
      </c>
      <c r="D4372" t="s">
        <v>8373</v>
      </c>
      <c r="E4372" s="413" t="s">
        <v>16365</v>
      </c>
    </row>
    <row r="4373" spans="1:5" ht="12.75">
      <c r="A4373">
        <v>7137</v>
      </c>
      <c r="B4373" t="s">
        <v>16366</v>
      </c>
      <c r="C4373" t="s">
        <v>8369</v>
      </c>
      <c r="D4373" t="s">
        <v>8373</v>
      </c>
      <c r="E4373" s="413" t="s">
        <v>16367</v>
      </c>
    </row>
    <row r="4374" spans="1:5" ht="12.75">
      <c r="A4374">
        <v>7122</v>
      </c>
      <c r="B4374" t="s">
        <v>16368</v>
      </c>
      <c r="C4374" t="s">
        <v>8369</v>
      </c>
      <c r="D4374" t="s">
        <v>8373</v>
      </c>
      <c r="E4374" s="413" t="s">
        <v>16369</v>
      </c>
    </row>
    <row r="4375" spans="1:5" ht="12.75">
      <c r="A4375">
        <v>7114</v>
      </c>
      <c r="B4375" t="s">
        <v>16370</v>
      </c>
      <c r="C4375" t="s">
        <v>8369</v>
      </c>
      <c r="D4375" t="s">
        <v>8373</v>
      </c>
      <c r="E4375" s="413" t="s">
        <v>16371</v>
      </c>
    </row>
    <row r="4376" spans="1:5" ht="12.75">
      <c r="A4376">
        <v>7109</v>
      </c>
      <c r="B4376" t="s">
        <v>16372</v>
      </c>
      <c r="C4376" t="s">
        <v>8369</v>
      </c>
      <c r="D4376" t="s">
        <v>8373</v>
      </c>
      <c r="E4376" s="413" t="s">
        <v>14731</v>
      </c>
    </row>
    <row r="4377" spans="1:5" ht="12.75">
      <c r="A4377">
        <v>7135</v>
      </c>
      <c r="B4377" t="s">
        <v>16373</v>
      </c>
      <c r="C4377" t="s">
        <v>8369</v>
      </c>
      <c r="D4377" t="s">
        <v>8373</v>
      </c>
      <c r="E4377" s="413" t="s">
        <v>11536</v>
      </c>
    </row>
    <row r="4378" spans="1:5" ht="12.75">
      <c r="A4378">
        <v>37947</v>
      </c>
      <c r="B4378" t="s">
        <v>16374</v>
      </c>
      <c r="C4378" t="s">
        <v>8369</v>
      </c>
      <c r="D4378" t="s">
        <v>8373</v>
      </c>
      <c r="E4378" s="413" t="s">
        <v>12711</v>
      </c>
    </row>
    <row r="4379" spans="1:5" ht="12.75">
      <c r="A4379">
        <v>7103</v>
      </c>
      <c r="B4379" t="s">
        <v>16375</v>
      </c>
      <c r="C4379" t="s">
        <v>8369</v>
      </c>
      <c r="D4379" t="s">
        <v>8373</v>
      </c>
      <c r="E4379" s="413" t="s">
        <v>16376</v>
      </c>
    </row>
    <row r="4380" spans="1:5" ht="12.75">
      <c r="A4380">
        <v>40419</v>
      </c>
      <c r="B4380" t="s">
        <v>16377</v>
      </c>
      <c r="C4380" t="s">
        <v>8369</v>
      </c>
      <c r="D4380" t="s">
        <v>8373</v>
      </c>
      <c r="E4380" s="413" t="s">
        <v>16378</v>
      </c>
    </row>
    <row r="4381" spans="1:5" ht="12.75">
      <c r="A4381">
        <v>40420</v>
      </c>
      <c r="B4381" t="s">
        <v>16379</v>
      </c>
      <c r="C4381" t="s">
        <v>8369</v>
      </c>
      <c r="D4381" t="s">
        <v>8373</v>
      </c>
      <c r="E4381" s="413" t="s">
        <v>16380</v>
      </c>
    </row>
    <row r="4382" spans="1:5" ht="12.75">
      <c r="A4382">
        <v>40421</v>
      </c>
      <c r="B4382" t="s">
        <v>16381</v>
      </c>
      <c r="C4382" t="s">
        <v>8369</v>
      </c>
      <c r="D4382" t="s">
        <v>8373</v>
      </c>
      <c r="E4382" s="413" t="s">
        <v>9927</v>
      </c>
    </row>
    <row r="4383" spans="1:5" ht="12.75">
      <c r="A4383">
        <v>7126</v>
      </c>
      <c r="B4383" t="s">
        <v>16382</v>
      </c>
      <c r="C4383" t="s">
        <v>8369</v>
      </c>
      <c r="D4383" t="s">
        <v>8373</v>
      </c>
      <c r="E4383" s="413" t="s">
        <v>16383</v>
      </c>
    </row>
    <row r="4384" spans="1:5" ht="12.75">
      <c r="A4384">
        <v>38905</v>
      </c>
      <c r="B4384" t="s">
        <v>16384</v>
      </c>
      <c r="C4384" t="s">
        <v>8369</v>
      </c>
      <c r="D4384" t="s">
        <v>8373</v>
      </c>
      <c r="E4384" s="413" t="s">
        <v>16385</v>
      </c>
    </row>
    <row r="4385" spans="1:5" ht="12.75">
      <c r="A4385">
        <v>38907</v>
      </c>
      <c r="B4385" t="s">
        <v>16386</v>
      </c>
      <c r="C4385" t="s">
        <v>8369</v>
      </c>
      <c r="D4385" t="s">
        <v>8373</v>
      </c>
      <c r="E4385" s="413" t="s">
        <v>13948</v>
      </c>
    </row>
    <row r="4386" spans="1:5" ht="12.75">
      <c r="A4386">
        <v>38908</v>
      </c>
      <c r="B4386" t="s">
        <v>16387</v>
      </c>
      <c r="C4386" t="s">
        <v>8369</v>
      </c>
      <c r="D4386" t="s">
        <v>8373</v>
      </c>
      <c r="E4386" s="413" t="s">
        <v>16388</v>
      </c>
    </row>
    <row r="4387" spans="1:5" ht="12.75">
      <c r="A4387">
        <v>38909</v>
      </c>
      <c r="B4387" t="s">
        <v>16389</v>
      </c>
      <c r="C4387" t="s">
        <v>8369</v>
      </c>
      <c r="D4387" t="s">
        <v>8373</v>
      </c>
      <c r="E4387" s="413" t="s">
        <v>13456</v>
      </c>
    </row>
    <row r="4388" spans="1:5" ht="12.75">
      <c r="A4388">
        <v>38910</v>
      </c>
      <c r="B4388" t="s">
        <v>16390</v>
      </c>
      <c r="C4388" t="s">
        <v>8369</v>
      </c>
      <c r="D4388" t="s">
        <v>8373</v>
      </c>
      <c r="E4388" s="413" t="s">
        <v>16391</v>
      </c>
    </row>
    <row r="4389" spans="1:5" ht="12.75">
      <c r="A4389">
        <v>38897</v>
      </c>
      <c r="B4389" t="s">
        <v>16392</v>
      </c>
      <c r="C4389" t="s">
        <v>8369</v>
      </c>
      <c r="D4389" t="s">
        <v>8373</v>
      </c>
      <c r="E4389" s="413" t="s">
        <v>11073</v>
      </c>
    </row>
    <row r="4390" spans="1:5" ht="12.75">
      <c r="A4390">
        <v>38899</v>
      </c>
      <c r="B4390" t="s">
        <v>16393</v>
      </c>
      <c r="C4390" t="s">
        <v>8369</v>
      </c>
      <c r="D4390" t="s">
        <v>8373</v>
      </c>
      <c r="E4390" s="413" t="s">
        <v>16394</v>
      </c>
    </row>
    <row r="4391" spans="1:5" ht="12.75">
      <c r="A4391">
        <v>38900</v>
      </c>
      <c r="B4391" t="s">
        <v>16395</v>
      </c>
      <c r="C4391" t="s">
        <v>8369</v>
      </c>
      <c r="D4391" t="s">
        <v>8373</v>
      </c>
      <c r="E4391" s="413" t="s">
        <v>16396</v>
      </c>
    </row>
    <row r="4392" spans="1:5" ht="12.75">
      <c r="A4392">
        <v>38901</v>
      </c>
      <c r="B4392" t="s">
        <v>16397</v>
      </c>
      <c r="C4392" t="s">
        <v>8369</v>
      </c>
      <c r="D4392" t="s">
        <v>8373</v>
      </c>
      <c r="E4392" s="413" t="s">
        <v>16398</v>
      </c>
    </row>
    <row r="4393" spans="1:5" ht="12.75">
      <c r="A4393">
        <v>38904</v>
      </c>
      <c r="B4393" t="s">
        <v>16399</v>
      </c>
      <c r="C4393" t="s">
        <v>8369</v>
      </c>
      <c r="D4393" t="s">
        <v>8373</v>
      </c>
      <c r="E4393" s="413" t="s">
        <v>16400</v>
      </c>
    </row>
    <row r="4394" spans="1:5" ht="12.75">
      <c r="A4394">
        <v>38903</v>
      </c>
      <c r="B4394" t="s">
        <v>16401</v>
      </c>
      <c r="C4394" t="s">
        <v>8369</v>
      </c>
      <c r="D4394" t="s">
        <v>8373</v>
      </c>
      <c r="E4394" s="413" t="s">
        <v>16402</v>
      </c>
    </row>
    <row r="4395" spans="1:5" ht="12.75">
      <c r="A4395">
        <v>7091</v>
      </c>
      <c r="B4395" t="s">
        <v>16403</v>
      </c>
      <c r="C4395" t="s">
        <v>8369</v>
      </c>
      <c r="D4395" t="s">
        <v>8373</v>
      </c>
      <c r="E4395" s="413" t="s">
        <v>16404</v>
      </c>
    </row>
    <row r="4396" spans="1:5" ht="12.75">
      <c r="A4396">
        <v>11655</v>
      </c>
      <c r="B4396" t="s">
        <v>16405</v>
      </c>
      <c r="C4396" t="s">
        <v>8369</v>
      </c>
      <c r="D4396" t="s">
        <v>8373</v>
      </c>
      <c r="E4396" s="413" t="s">
        <v>16385</v>
      </c>
    </row>
    <row r="4397" spans="1:5" ht="12.75">
      <c r="A4397">
        <v>11656</v>
      </c>
      <c r="B4397" t="s">
        <v>16406</v>
      </c>
      <c r="C4397" t="s">
        <v>8369</v>
      </c>
      <c r="D4397" t="s">
        <v>8373</v>
      </c>
      <c r="E4397" s="413" t="s">
        <v>16407</v>
      </c>
    </row>
    <row r="4398" spans="1:5" ht="12.75">
      <c r="A4398">
        <v>37948</v>
      </c>
      <c r="B4398" t="s">
        <v>16408</v>
      </c>
      <c r="C4398" t="s">
        <v>8369</v>
      </c>
      <c r="D4398" t="s">
        <v>8373</v>
      </c>
      <c r="E4398" s="413" t="s">
        <v>16409</v>
      </c>
    </row>
    <row r="4399" spans="1:5" ht="12.75">
      <c r="A4399">
        <v>7097</v>
      </c>
      <c r="B4399" t="s">
        <v>16410</v>
      </c>
      <c r="C4399" t="s">
        <v>8369</v>
      </c>
      <c r="D4399" t="s">
        <v>8373</v>
      </c>
      <c r="E4399" s="413" t="s">
        <v>16411</v>
      </c>
    </row>
    <row r="4400" spans="1:5" ht="12.75">
      <c r="A4400">
        <v>11657</v>
      </c>
      <c r="B4400" t="s">
        <v>16412</v>
      </c>
      <c r="C4400" t="s">
        <v>8369</v>
      </c>
      <c r="D4400" t="s">
        <v>8373</v>
      </c>
      <c r="E4400" s="413" t="s">
        <v>16413</v>
      </c>
    </row>
    <row r="4401" spans="1:5" ht="12.75">
      <c r="A4401">
        <v>11658</v>
      </c>
      <c r="B4401" t="s">
        <v>16414</v>
      </c>
      <c r="C4401" t="s">
        <v>8369</v>
      </c>
      <c r="D4401" t="s">
        <v>8373</v>
      </c>
      <c r="E4401" s="413" t="s">
        <v>12926</v>
      </c>
    </row>
    <row r="4402" spans="1:5" ht="12.75">
      <c r="A4402">
        <v>7146</v>
      </c>
      <c r="B4402" t="s">
        <v>16415</v>
      </c>
      <c r="C4402" t="s">
        <v>8369</v>
      </c>
      <c r="D4402" t="s">
        <v>8373</v>
      </c>
      <c r="E4402" s="413" t="s">
        <v>16416</v>
      </c>
    </row>
    <row r="4403" spans="1:5" ht="12.75">
      <c r="A4403">
        <v>7138</v>
      </c>
      <c r="B4403" t="s">
        <v>16417</v>
      </c>
      <c r="C4403" t="s">
        <v>8369</v>
      </c>
      <c r="D4403" t="s">
        <v>8373</v>
      </c>
      <c r="E4403" s="413" t="s">
        <v>16418</v>
      </c>
    </row>
    <row r="4404" spans="1:5" ht="12.75">
      <c r="A4404">
        <v>7139</v>
      </c>
      <c r="B4404" t="s">
        <v>16419</v>
      </c>
      <c r="C4404" t="s">
        <v>8369</v>
      </c>
      <c r="D4404" t="s">
        <v>8373</v>
      </c>
      <c r="E4404" s="413" t="s">
        <v>9730</v>
      </c>
    </row>
    <row r="4405" spans="1:5" ht="12.75">
      <c r="A4405">
        <v>7140</v>
      </c>
      <c r="B4405" t="s">
        <v>16420</v>
      </c>
      <c r="C4405" t="s">
        <v>8369</v>
      </c>
      <c r="D4405" t="s">
        <v>8373</v>
      </c>
      <c r="E4405" s="413" t="s">
        <v>10449</v>
      </c>
    </row>
    <row r="4406" spans="1:5" ht="12.75">
      <c r="A4406">
        <v>7141</v>
      </c>
      <c r="B4406" t="s">
        <v>16421</v>
      </c>
      <c r="C4406" t="s">
        <v>8369</v>
      </c>
      <c r="D4406" t="s">
        <v>8373</v>
      </c>
      <c r="E4406" s="413" t="s">
        <v>11124</v>
      </c>
    </row>
    <row r="4407" spans="1:5" ht="12.75">
      <c r="A4407">
        <v>7143</v>
      </c>
      <c r="B4407" t="s">
        <v>16422</v>
      </c>
      <c r="C4407" t="s">
        <v>8369</v>
      </c>
      <c r="D4407" t="s">
        <v>8373</v>
      </c>
      <c r="E4407" s="413" t="s">
        <v>16423</v>
      </c>
    </row>
    <row r="4408" spans="1:5" ht="12.75">
      <c r="A4408">
        <v>7144</v>
      </c>
      <c r="B4408" t="s">
        <v>16424</v>
      </c>
      <c r="C4408" t="s">
        <v>8369</v>
      </c>
      <c r="D4408" t="s">
        <v>8373</v>
      </c>
      <c r="E4408" s="413" t="s">
        <v>16425</v>
      </c>
    </row>
    <row r="4409" spans="1:5" ht="12.75">
      <c r="A4409">
        <v>7145</v>
      </c>
      <c r="B4409" t="s">
        <v>16426</v>
      </c>
      <c r="C4409" t="s">
        <v>8369</v>
      </c>
      <c r="D4409" t="s">
        <v>8373</v>
      </c>
      <c r="E4409" s="413" t="s">
        <v>16427</v>
      </c>
    </row>
    <row r="4410" spans="1:5" ht="12.75">
      <c r="A4410">
        <v>7142</v>
      </c>
      <c r="B4410" t="s">
        <v>16428</v>
      </c>
      <c r="C4410" t="s">
        <v>8369</v>
      </c>
      <c r="D4410" t="s">
        <v>8373</v>
      </c>
      <c r="E4410" s="413" t="s">
        <v>13909</v>
      </c>
    </row>
    <row r="4411" spans="1:5" ht="12.75">
      <c r="A4411">
        <v>3593</v>
      </c>
      <c r="B4411" t="s">
        <v>16429</v>
      </c>
      <c r="C4411" t="s">
        <v>8369</v>
      </c>
      <c r="D4411" t="s">
        <v>8373</v>
      </c>
      <c r="E4411" s="413" t="s">
        <v>16430</v>
      </c>
    </row>
    <row r="4412" spans="1:5" ht="12.75">
      <c r="A4412">
        <v>3588</v>
      </c>
      <c r="B4412" t="s">
        <v>16431</v>
      </c>
      <c r="C4412" t="s">
        <v>8369</v>
      </c>
      <c r="D4412" t="s">
        <v>8373</v>
      </c>
      <c r="E4412" s="413" t="s">
        <v>16432</v>
      </c>
    </row>
    <row r="4413" spans="1:5" ht="12.75">
      <c r="A4413">
        <v>3585</v>
      </c>
      <c r="B4413" t="s">
        <v>16433</v>
      </c>
      <c r="C4413" t="s">
        <v>8369</v>
      </c>
      <c r="D4413" t="s">
        <v>8373</v>
      </c>
      <c r="E4413" s="413" t="s">
        <v>16434</v>
      </c>
    </row>
    <row r="4414" spans="1:5" ht="12.75">
      <c r="A4414">
        <v>3587</v>
      </c>
      <c r="B4414" t="s">
        <v>16435</v>
      </c>
      <c r="C4414" t="s">
        <v>8369</v>
      </c>
      <c r="D4414" t="s">
        <v>8373</v>
      </c>
      <c r="E4414" s="413" t="s">
        <v>16436</v>
      </c>
    </row>
    <row r="4415" spans="1:5" ht="12.75">
      <c r="A4415">
        <v>3590</v>
      </c>
      <c r="B4415" t="s">
        <v>16437</v>
      </c>
      <c r="C4415" t="s">
        <v>8369</v>
      </c>
      <c r="D4415" t="s">
        <v>8373</v>
      </c>
      <c r="E4415" s="413" t="s">
        <v>16438</v>
      </c>
    </row>
    <row r="4416" spans="1:5" ht="12.75">
      <c r="A4416">
        <v>3589</v>
      </c>
      <c r="B4416" t="s">
        <v>16439</v>
      </c>
      <c r="C4416" t="s">
        <v>8369</v>
      </c>
      <c r="D4416" t="s">
        <v>8373</v>
      </c>
      <c r="E4416" s="413" t="s">
        <v>16440</v>
      </c>
    </row>
    <row r="4417" spans="1:5" ht="12.75">
      <c r="A4417">
        <v>3586</v>
      </c>
      <c r="B4417" t="s">
        <v>16441</v>
      </c>
      <c r="C4417" t="s">
        <v>8369</v>
      </c>
      <c r="D4417" t="s">
        <v>8373</v>
      </c>
      <c r="E4417" s="413" t="s">
        <v>16442</v>
      </c>
    </row>
    <row r="4418" spans="1:5" ht="12.75">
      <c r="A4418">
        <v>3592</v>
      </c>
      <c r="B4418" t="s">
        <v>16443</v>
      </c>
      <c r="C4418" t="s">
        <v>8369</v>
      </c>
      <c r="D4418" t="s">
        <v>8373</v>
      </c>
      <c r="E4418" s="413" t="s">
        <v>16444</v>
      </c>
    </row>
    <row r="4419" spans="1:5" ht="12.75">
      <c r="A4419">
        <v>3591</v>
      </c>
      <c r="B4419" t="s">
        <v>16445</v>
      </c>
      <c r="C4419" t="s">
        <v>8369</v>
      </c>
      <c r="D4419" t="s">
        <v>8373</v>
      </c>
      <c r="E4419" s="413" t="s">
        <v>16446</v>
      </c>
    </row>
    <row r="4420" spans="1:5" ht="12.75">
      <c r="A4420">
        <v>40396</v>
      </c>
      <c r="B4420" t="s">
        <v>16447</v>
      </c>
      <c r="C4420" t="s">
        <v>8369</v>
      </c>
      <c r="D4420" t="s">
        <v>8373</v>
      </c>
      <c r="E4420" s="413" t="s">
        <v>16448</v>
      </c>
    </row>
    <row r="4421" spans="1:5" ht="12.75">
      <c r="A4421">
        <v>40395</v>
      </c>
      <c r="B4421" t="s">
        <v>16449</v>
      </c>
      <c r="C4421" t="s">
        <v>8369</v>
      </c>
      <c r="D4421" t="s">
        <v>8373</v>
      </c>
      <c r="E4421" s="413" t="s">
        <v>16450</v>
      </c>
    </row>
    <row r="4422" spans="1:5" ht="12.75">
      <c r="A4422">
        <v>40392</v>
      </c>
      <c r="B4422" t="s">
        <v>16451</v>
      </c>
      <c r="C4422" t="s">
        <v>8369</v>
      </c>
      <c r="D4422" t="s">
        <v>8373</v>
      </c>
      <c r="E4422" s="413" t="s">
        <v>16452</v>
      </c>
    </row>
    <row r="4423" spans="1:5" ht="12.75">
      <c r="A4423">
        <v>40394</v>
      </c>
      <c r="B4423" t="s">
        <v>16453</v>
      </c>
      <c r="C4423" t="s">
        <v>8369</v>
      </c>
      <c r="D4423" t="s">
        <v>8373</v>
      </c>
      <c r="E4423" s="413" t="s">
        <v>16454</v>
      </c>
    </row>
    <row r="4424" spans="1:5" ht="12.75">
      <c r="A4424">
        <v>40398</v>
      </c>
      <c r="B4424" t="s">
        <v>16455</v>
      </c>
      <c r="C4424" t="s">
        <v>8369</v>
      </c>
      <c r="D4424" t="s">
        <v>8373</v>
      </c>
      <c r="E4424" s="413" t="s">
        <v>16456</v>
      </c>
    </row>
    <row r="4425" spans="1:5" ht="12.75">
      <c r="A4425">
        <v>40397</v>
      </c>
      <c r="B4425" t="s">
        <v>16457</v>
      </c>
      <c r="C4425" t="s">
        <v>8369</v>
      </c>
      <c r="D4425" t="s">
        <v>8373</v>
      </c>
      <c r="E4425" s="413" t="s">
        <v>16458</v>
      </c>
    </row>
    <row r="4426" spans="1:5" ht="12.75">
      <c r="A4426">
        <v>40393</v>
      </c>
      <c r="B4426" t="s">
        <v>16459</v>
      </c>
      <c r="C4426" t="s">
        <v>8369</v>
      </c>
      <c r="D4426" t="s">
        <v>8373</v>
      </c>
      <c r="E4426" s="413" t="s">
        <v>16460</v>
      </c>
    </row>
    <row r="4427" spans="1:5" ht="12.75">
      <c r="A4427">
        <v>40399</v>
      </c>
      <c r="B4427" t="s">
        <v>16461</v>
      </c>
      <c r="C4427" t="s">
        <v>8369</v>
      </c>
      <c r="D4427" t="s">
        <v>8373</v>
      </c>
      <c r="E4427" s="413" t="s">
        <v>16462</v>
      </c>
    </row>
    <row r="4428" spans="1:5" ht="12.75">
      <c r="A4428">
        <v>39322</v>
      </c>
      <c r="B4428" t="s">
        <v>16463</v>
      </c>
      <c r="C4428" t="s">
        <v>8369</v>
      </c>
      <c r="D4428" t="s">
        <v>8373</v>
      </c>
      <c r="E4428" s="413" t="s">
        <v>16464</v>
      </c>
    </row>
    <row r="4429" spans="1:5" ht="12.75">
      <c r="A4429">
        <v>39289</v>
      </c>
      <c r="B4429" t="s">
        <v>16465</v>
      </c>
      <c r="C4429" t="s">
        <v>8369</v>
      </c>
      <c r="D4429" t="s">
        <v>8373</v>
      </c>
      <c r="E4429" s="413" t="s">
        <v>15404</v>
      </c>
    </row>
    <row r="4430" spans="1:5" ht="12.75">
      <c r="A4430">
        <v>39290</v>
      </c>
      <c r="B4430" t="s">
        <v>16466</v>
      </c>
      <c r="C4430" t="s">
        <v>8369</v>
      </c>
      <c r="D4430" t="s">
        <v>8373</v>
      </c>
      <c r="E4430" s="413" t="s">
        <v>16467</v>
      </c>
    </row>
    <row r="4431" spans="1:5" ht="12.75">
      <c r="A4431">
        <v>39291</v>
      </c>
      <c r="B4431" t="s">
        <v>16468</v>
      </c>
      <c r="C4431" t="s">
        <v>8369</v>
      </c>
      <c r="D4431" t="s">
        <v>8373</v>
      </c>
      <c r="E4431" s="413" t="s">
        <v>16469</v>
      </c>
    </row>
    <row r="4432" spans="1:5" ht="12.75">
      <c r="A4432">
        <v>20174</v>
      </c>
      <c r="B4432" t="s">
        <v>16470</v>
      </c>
      <c r="C4432" t="s">
        <v>8369</v>
      </c>
      <c r="D4432" t="s">
        <v>8373</v>
      </c>
      <c r="E4432" s="413" t="s">
        <v>16471</v>
      </c>
    </row>
    <row r="4433" spans="1:5" ht="12.75">
      <c r="A4433">
        <v>41892</v>
      </c>
      <c r="B4433" t="s">
        <v>16472</v>
      </c>
      <c r="C4433" t="s">
        <v>8369</v>
      </c>
      <c r="D4433" t="s">
        <v>8373</v>
      </c>
      <c r="E4433" s="413" t="s">
        <v>16473</v>
      </c>
    </row>
    <row r="4434" spans="1:5" ht="12.75">
      <c r="A4434">
        <v>7048</v>
      </c>
      <c r="B4434" t="s">
        <v>16474</v>
      </c>
      <c r="C4434" t="s">
        <v>8369</v>
      </c>
      <c r="D4434" t="s">
        <v>8373</v>
      </c>
      <c r="E4434" s="413" t="s">
        <v>16475</v>
      </c>
    </row>
    <row r="4435" spans="1:5" ht="12.75">
      <c r="A4435">
        <v>7088</v>
      </c>
      <c r="B4435" t="s">
        <v>16476</v>
      </c>
      <c r="C4435" t="s">
        <v>8369</v>
      </c>
      <c r="D4435" t="s">
        <v>8373</v>
      </c>
      <c r="E4435" s="413" t="s">
        <v>16477</v>
      </c>
    </row>
    <row r="4436" spans="1:5" ht="12.75">
      <c r="A4436">
        <v>20179</v>
      </c>
      <c r="B4436" t="s">
        <v>16478</v>
      </c>
      <c r="C4436" t="s">
        <v>8369</v>
      </c>
      <c r="D4436" t="s">
        <v>8373</v>
      </c>
      <c r="E4436" s="413" t="s">
        <v>16479</v>
      </c>
    </row>
    <row r="4437" spans="1:5" ht="12.75">
      <c r="A4437">
        <v>20178</v>
      </c>
      <c r="B4437" t="s">
        <v>16480</v>
      </c>
      <c r="C4437" t="s">
        <v>8369</v>
      </c>
      <c r="D4437" t="s">
        <v>8373</v>
      </c>
      <c r="E4437" s="413" t="s">
        <v>16481</v>
      </c>
    </row>
    <row r="4438" spans="1:5" ht="12.75">
      <c r="A4438">
        <v>20180</v>
      </c>
      <c r="B4438" t="s">
        <v>16482</v>
      </c>
      <c r="C4438" t="s">
        <v>8369</v>
      </c>
      <c r="D4438" t="s">
        <v>8373</v>
      </c>
      <c r="E4438" s="413" t="s">
        <v>16483</v>
      </c>
    </row>
    <row r="4439" spans="1:5" ht="12.75">
      <c r="A4439">
        <v>20181</v>
      </c>
      <c r="B4439" t="s">
        <v>16484</v>
      </c>
      <c r="C4439" t="s">
        <v>8369</v>
      </c>
      <c r="D4439" t="s">
        <v>8373</v>
      </c>
      <c r="E4439" s="413" t="s">
        <v>16485</v>
      </c>
    </row>
    <row r="4440" spans="1:5" ht="12.75">
      <c r="A4440">
        <v>20177</v>
      </c>
      <c r="B4440" t="s">
        <v>16486</v>
      </c>
      <c r="C4440" t="s">
        <v>8369</v>
      </c>
      <c r="D4440" t="s">
        <v>8373</v>
      </c>
      <c r="E4440" s="413" t="s">
        <v>11495</v>
      </c>
    </row>
    <row r="4441" spans="1:5" ht="12.75">
      <c r="A4441">
        <v>7082</v>
      </c>
      <c r="B4441" t="s">
        <v>16487</v>
      </c>
      <c r="C4441" t="s">
        <v>8369</v>
      </c>
      <c r="D4441" t="s">
        <v>8373</v>
      </c>
      <c r="E4441" s="413" t="s">
        <v>16488</v>
      </c>
    </row>
    <row r="4442" spans="1:5" ht="12.75">
      <c r="A4442">
        <v>42707</v>
      </c>
      <c r="B4442" t="s">
        <v>16489</v>
      </c>
      <c r="C4442" t="s">
        <v>8369</v>
      </c>
      <c r="D4442" t="s">
        <v>8373</v>
      </c>
      <c r="E4442" s="413" t="s">
        <v>16490</v>
      </c>
    </row>
    <row r="4443" spans="1:5" ht="12.75">
      <c r="A4443">
        <v>7069</v>
      </c>
      <c r="B4443" t="s">
        <v>16491</v>
      </c>
      <c r="C4443" t="s">
        <v>8369</v>
      </c>
      <c r="D4443" t="s">
        <v>8373</v>
      </c>
      <c r="E4443" s="413" t="s">
        <v>16492</v>
      </c>
    </row>
    <row r="4444" spans="1:5" ht="12.75">
      <c r="A4444">
        <v>42708</v>
      </c>
      <c r="B4444" t="s">
        <v>16493</v>
      </c>
      <c r="C4444" t="s">
        <v>8369</v>
      </c>
      <c r="D4444" t="s">
        <v>8373</v>
      </c>
      <c r="E4444" s="413" t="s">
        <v>16494</v>
      </c>
    </row>
    <row r="4445" spans="1:5" ht="12.75">
      <c r="A4445">
        <v>7070</v>
      </c>
      <c r="B4445" t="s">
        <v>16495</v>
      </c>
      <c r="C4445" t="s">
        <v>8369</v>
      </c>
      <c r="D4445" t="s">
        <v>8373</v>
      </c>
      <c r="E4445" s="413" t="s">
        <v>16496</v>
      </c>
    </row>
    <row r="4446" spans="1:5" ht="12.75">
      <c r="A4446">
        <v>42709</v>
      </c>
      <c r="B4446" t="s">
        <v>16497</v>
      </c>
      <c r="C4446" t="s">
        <v>8369</v>
      </c>
      <c r="D4446" t="s">
        <v>8373</v>
      </c>
      <c r="E4446" s="413" t="s">
        <v>16498</v>
      </c>
    </row>
    <row r="4447" spans="1:5" ht="12.75">
      <c r="A4447">
        <v>42710</v>
      </c>
      <c r="B4447" t="s">
        <v>16499</v>
      </c>
      <c r="C4447" t="s">
        <v>8369</v>
      </c>
      <c r="D4447" t="s">
        <v>8373</v>
      </c>
      <c r="E4447" s="413" t="s">
        <v>16500</v>
      </c>
    </row>
    <row r="4448" spans="1:5" ht="12.75">
      <c r="A4448">
        <v>42716</v>
      </c>
      <c r="B4448" t="s">
        <v>16501</v>
      </c>
      <c r="C4448" t="s">
        <v>8369</v>
      </c>
      <c r="D4448" t="s">
        <v>8373</v>
      </c>
      <c r="E4448" s="413" t="s">
        <v>16502</v>
      </c>
    </row>
    <row r="4449" spans="1:5" ht="12.75">
      <c r="A4449">
        <v>20172</v>
      </c>
      <c r="B4449" t="s">
        <v>16503</v>
      </c>
      <c r="C4449" t="s">
        <v>8369</v>
      </c>
      <c r="D4449" t="s">
        <v>8373</v>
      </c>
      <c r="E4449" s="413" t="s">
        <v>16504</v>
      </c>
    </row>
    <row r="4450" spans="1:5" ht="12.75">
      <c r="A4450">
        <v>40945</v>
      </c>
      <c r="B4450" t="s">
        <v>16505</v>
      </c>
      <c r="C4450" t="s">
        <v>8711</v>
      </c>
      <c r="D4450" t="s">
        <v>8373</v>
      </c>
      <c r="E4450" s="413" t="s">
        <v>16506</v>
      </c>
    </row>
    <row r="4451" spans="1:5" ht="12.75">
      <c r="A4451">
        <v>40946</v>
      </c>
      <c r="B4451" t="s">
        <v>16507</v>
      </c>
      <c r="C4451" t="s">
        <v>8714</v>
      </c>
      <c r="D4451" t="s">
        <v>8373</v>
      </c>
      <c r="E4451" s="413" t="s">
        <v>16508</v>
      </c>
    </row>
    <row r="4452" spans="1:5" ht="12.75">
      <c r="A4452">
        <v>7153</v>
      </c>
      <c r="B4452" t="s">
        <v>16509</v>
      </c>
      <c r="C4452" t="s">
        <v>8711</v>
      </c>
      <c r="D4452" t="s">
        <v>8373</v>
      </c>
      <c r="E4452" s="413" t="s">
        <v>16510</v>
      </c>
    </row>
    <row r="4453" spans="1:5" ht="12.75">
      <c r="A4453">
        <v>41089</v>
      </c>
      <c r="B4453" t="s">
        <v>16511</v>
      </c>
      <c r="C4453" t="s">
        <v>8714</v>
      </c>
      <c r="D4453" t="s">
        <v>8373</v>
      </c>
      <c r="E4453" s="413" t="s">
        <v>16512</v>
      </c>
    </row>
    <row r="4454" spans="1:5" ht="12.75">
      <c r="A4454">
        <v>40943</v>
      </c>
      <c r="B4454" t="s">
        <v>16513</v>
      </c>
      <c r="C4454" t="s">
        <v>8711</v>
      </c>
      <c r="D4454" t="s">
        <v>8373</v>
      </c>
      <c r="E4454" s="413" t="s">
        <v>13871</v>
      </c>
    </row>
    <row r="4455" spans="1:5" ht="12.75">
      <c r="A4455">
        <v>40944</v>
      </c>
      <c r="B4455" t="s">
        <v>16514</v>
      </c>
      <c r="C4455" t="s">
        <v>8714</v>
      </c>
      <c r="D4455" t="s">
        <v>8373</v>
      </c>
      <c r="E4455" s="413" t="s">
        <v>16515</v>
      </c>
    </row>
    <row r="4456" spans="1:5" ht="12.75">
      <c r="A4456">
        <v>6175</v>
      </c>
      <c r="B4456" t="s">
        <v>16516</v>
      </c>
      <c r="C4456" t="s">
        <v>8711</v>
      </c>
      <c r="D4456" t="s">
        <v>8373</v>
      </c>
      <c r="E4456" s="413" t="s">
        <v>15029</v>
      </c>
    </row>
    <row r="4457" spans="1:5" ht="12.75">
      <c r="A4457">
        <v>41092</v>
      </c>
      <c r="B4457" t="s">
        <v>16517</v>
      </c>
      <c r="C4457" t="s">
        <v>8714</v>
      </c>
      <c r="D4457" t="s">
        <v>8373</v>
      </c>
      <c r="E4457" s="413" t="s">
        <v>16518</v>
      </c>
    </row>
    <row r="4458" spans="1:5" ht="12.75">
      <c r="A4458">
        <v>37712</v>
      </c>
      <c r="B4458" t="s">
        <v>16519</v>
      </c>
      <c r="C4458" t="s">
        <v>8380</v>
      </c>
      <c r="D4458" t="s">
        <v>8373</v>
      </c>
      <c r="E4458" s="413" t="s">
        <v>11295</v>
      </c>
    </row>
    <row r="4459" spans="1:5" ht="12.75">
      <c r="A4459">
        <v>34547</v>
      </c>
      <c r="B4459" t="s">
        <v>16520</v>
      </c>
      <c r="C4459" t="s">
        <v>8389</v>
      </c>
      <c r="D4459" t="s">
        <v>8373</v>
      </c>
      <c r="E4459" s="413" t="s">
        <v>16521</v>
      </c>
    </row>
    <row r="4460" spans="1:5" ht="12.75">
      <c r="A4460">
        <v>34548</v>
      </c>
      <c r="B4460" t="s">
        <v>16522</v>
      </c>
      <c r="C4460" t="s">
        <v>8389</v>
      </c>
      <c r="D4460" t="s">
        <v>8373</v>
      </c>
      <c r="E4460" s="413" t="s">
        <v>10012</v>
      </c>
    </row>
    <row r="4461" spans="1:5" ht="12.75">
      <c r="A4461">
        <v>34558</v>
      </c>
      <c r="B4461" t="s">
        <v>16523</v>
      </c>
      <c r="C4461" t="s">
        <v>8389</v>
      </c>
      <c r="D4461" t="s">
        <v>8373</v>
      </c>
      <c r="E4461" s="413" t="s">
        <v>13942</v>
      </c>
    </row>
    <row r="4462" spans="1:5" ht="12.75">
      <c r="A4462">
        <v>34550</v>
      </c>
      <c r="B4462" t="s">
        <v>16524</v>
      </c>
      <c r="C4462" t="s">
        <v>8389</v>
      </c>
      <c r="D4462" t="s">
        <v>8373</v>
      </c>
      <c r="E4462" s="413" t="s">
        <v>9742</v>
      </c>
    </row>
    <row r="4463" spans="1:5" ht="12.75">
      <c r="A4463">
        <v>34557</v>
      </c>
      <c r="B4463" t="s">
        <v>16525</v>
      </c>
      <c r="C4463" t="s">
        <v>8389</v>
      </c>
      <c r="D4463" t="s">
        <v>8373</v>
      </c>
      <c r="E4463" s="413" t="s">
        <v>9417</v>
      </c>
    </row>
    <row r="4464" spans="1:5" ht="12.75">
      <c r="A4464">
        <v>37411</v>
      </c>
      <c r="B4464" t="s">
        <v>16526</v>
      </c>
      <c r="C4464" t="s">
        <v>8380</v>
      </c>
      <c r="D4464" t="s">
        <v>8373</v>
      </c>
      <c r="E4464" s="413" t="s">
        <v>16527</v>
      </c>
    </row>
    <row r="4465" spans="1:5" ht="12.75">
      <c r="A4465">
        <v>39508</v>
      </c>
      <c r="B4465" t="s">
        <v>16528</v>
      </c>
      <c r="C4465" t="s">
        <v>8380</v>
      </c>
      <c r="D4465" t="s">
        <v>8373</v>
      </c>
      <c r="E4465" s="413" t="s">
        <v>10867</v>
      </c>
    </row>
    <row r="4466" spans="1:5" ht="12.75">
      <c r="A4466">
        <v>39507</v>
      </c>
      <c r="B4466" t="s">
        <v>16529</v>
      </c>
      <c r="C4466" t="s">
        <v>8380</v>
      </c>
      <c r="D4466" t="s">
        <v>8373</v>
      </c>
      <c r="E4466" s="413" t="s">
        <v>16530</v>
      </c>
    </row>
    <row r="4467" spans="1:5" ht="12.75">
      <c r="A4467">
        <v>7155</v>
      </c>
      <c r="B4467" t="s">
        <v>16531</v>
      </c>
      <c r="C4467" t="s">
        <v>8380</v>
      </c>
      <c r="D4467" t="s">
        <v>8373</v>
      </c>
      <c r="E4467" s="413" t="s">
        <v>10656</v>
      </c>
    </row>
    <row r="4468" spans="1:5" ht="12.75">
      <c r="A4468">
        <v>42406</v>
      </c>
      <c r="B4468" t="s">
        <v>16532</v>
      </c>
      <c r="C4468" t="s">
        <v>8380</v>
      </c>
      <c r="D4468" t="s">
        <v>8373</v>
      </c>
      <c r="E4468" s="413" t="s">
        <v>14321</v>
      </c>
    </row>
    <row r="4469" spans="1:5" ht="12.75">
      <c r="A4469">
        <v>7156</v>
      </c>
      <c r="B4469" t="s">
        <v>16533</v>
      </c>
      <c r="C4469" t="s">
        <v>8380</v>
      </c>
      <c r="D4469" t="s">
        <v>8370</v>
      </c>
      <c r="E4469" s="413" t="s">
        <v>16534</v>
      </c>
    </row>
    <row r="4470" spans="1:5" ht="12.75">
      <c r="A4470">
        <v>43127</v>
      </c>
      <c r="B4470" t="s">
        <v>16535</v>
      </c>
      <c r="C4470" t="s">
        <v>8380</v>
      </c>
      <c r="D4470" t="s">
        <v>8373</v>
      </c>
      <c r="E4470" s="413" t="s">
        <v>16536</v>
      </c>
    </row>
    <row r="4471" spans="1:5" ht="12.75">
      <c r="A4471">
        <v>10917</v>
      </c>
      <c r="B4471" t="s">
        <v>16537</v>
      </c>
      <c r="C4471" t="s">
        <v>8380</v>
      </c>
      <c r="D4471" t="s">
        <v>8373</v>
      </c>
      <c r="E4471" s="413" t="s">
        <v>9569</v>
      </c>
    </row>
    <row r="4472" spans="1:5" ht="12.75">
      <c r="A4472">
        <v>21141</v>
      </c>
      <c r="B4472" t="s">
        <v>16538</v>
      </c>
      <c r="C4472" t="s">
        <v>8380</v>
      </c>
      <c r="D4472" t="s">
        <v>8373</v>
      </c>
      <c r="E4472" s="413" t="s">
        <v>15559</v>
      </c>
    </row>
    <row r="4473" spans="1:5" ht="12.75">
      <c r="A4473">
        <v>39509</v>
      </c>
      <c r="B4473" t="s">
        <v>16539</v>
      </c>
      <c r="C4473" t="s">
        <v>8380</v>
      </c>
      <c r="D4473" t="s">
        <v>8373</v>
      </c>
      <c r="E4473" s="413" t="s">
        <v>16540</v>
      </c>
    </row>
    <row r="4474" spans="1:5" ht="12.75">
      <c r="A4474">
        <v>44529</v>
      </c>
      <c r="B4474" t="s">
        <v>16541</v>
      </c>
      <c r="C4474" t="s">
        <v>8380</v>
      </c>
      <c r="D4474" t="s">
        <v>8373</v>
      </c>
      <c r="E4474" s="413" t="s">
        <v>16542</v>
      </c>
    </row>
    <row r="4475" spans="1:5" ht="12.75">
      <c r="A4475">
        <v>7167</v>
      </c>
      <c r="B4475" t="s">
        <v>16543</v>
      </c>
      <c r="C4475" t="s">
        <v>8380</v>
      </c>
      <c r="D4475" t="s">
        <v>8373</v>
      </c>
      <c r="E4475" s="413" t="s">
        <v>16544</v>
      </c>
    </row>
    <row r="4476" spans="1:5" ht="12.75">
      <c r="A4476">
        <v>10928</v>
      </c>
      <c r="B4476" t="s">
        <v>16545</v>
      </c>
      <c r="C4476" t="s">
        <v>8380</v>
      </c>
      <c r="D4476" t="s">
        <v>8373</v>
      </c>
      <c r="E4476" s="413" t="s">
        <v>16546</v>
      </c>
    </row>
    <row r="4477" spans="1:5" ht="12.75">
      <c r="A4477">
        <v>10933</v>
      </c>
      <c r="B4477" t="s">
        <v>16547</v>
      </c>
      <c r="C4477" t="s">
        <v>8380</v>
      </c>
      <c r="D4477" t="s">
        <v>8373</v>
      </c>
      <c r="E4477" s="413" t="s">
        <v>9033</v>
      </c>
    </row>
    <row r="4478" spans="1:5" ht="12.75">
      <c r="A4478">
        <v>7158</v>
      </c>
      <c r="B4478" t="s">
        <v>16548</v>
      </c>
      <c r="C4478" t="s">
        <v>8380</v>
      </c>
      <c r="D4478" t="s">
        <v>8370</v>
      </c>
      <c r="E4478" s="413" t="s">
        <v>16549</v>
      </c>
    </row>
    <row r="4479" spans="1:5" ht="12.75">
      <c r="A4479">
        <v>10927</v>
      </c>
      <c r="B4479" t="s">
        <v>16550</v>
      </c>
      <c r="C4479" t="s">
        <v>8380</v>
      </c>
      <c r="D4479" t="s">
        <v>8373</v>
      </c>
      <c r="E4479" s="413" t="s">
        <v>14405</v>
      </c>
    </row>
    <row r="4480" spans="1:5" ht="12.75">
      <c r="A4480">
        <v>7162</v>
      </c>
      <c r="B4480" t="s">
        <v>16551</v>
      </c>
      <c r="C4480" t="s">
        <v>8380</v>
      </c>
      <c r="D4480" t="s">
        <v>8373</v>
      </c>
      <c r="E4480" s="413" t="s">
        <v>14759</v>
      </c>
    </row>
    <row r="4481" spans="1:5" ht="12.75">
      <c r="A4481">
        <v>10932</v>
      </c>
      <c r="B4481" t="s">
        <v>16552</v>
      </c>
      <c r="C4481" t="s">
        <v>8380</v>
      </c>
      <c r="D4481" t="s">
        <v>8373</v>
      </c>
      <c r="E4481" s="413" t="s">
        <v>16553</v>
      </c>
    </row>
    <row r="4482" spans="1:5" ht="12.75">
      <c r="A4482">
        <v>10937</v>
      </c>
      <c r="B4482" t="s">
        <v>16554</v>
      </c>
      <c r="C4482" t="s">
        <v>8380</v>
      </c>
      <c r="D4482" t="s">
        <v>8373</v>
      </c>
      <c r="E4482" s="413" t="s">
        <v>10076</v>
      </c>
    </row>
    <row r="4483" spans="1:5" ht="12.75">
      <c r="A4483">
        <v>10935</v>
      </c>
      <c r="B4483" t="s">
        <v>16555</v>
      </c>
      <c r="C4483" t="s">
        <v>8380</v>
      </c>
      <c r="D4483" t="s">
        <v>8373</v>
      </c>
      <c r="E4483" s="413" t="s">
        <v>16556</v>
      </c>
    </row>
    <row r="4484" spans="1:5" ht="12.75">
      <c r="A4484">
        <v>10931</v>
      </c>
      <c r="B4484" t="s">
        <v>16557</v>
      </c>
      <c r="C4484" t="s">
        <v>8380</v>
      </c>
      <c r="D4484" t="s">
        <v>8373</v>
      </c>
      <c r="E4484" s="413" t="s">
        <v>16558</v>
      </c>
    </row>
    <row r="4485" spans="1:5" ht="12.75">
      <c r="A4485">
        <v>7164</v>
      </c>
      <c r="B4485" t="s">
        <v>16559</v>
      </c>
      <c r="C4485" t="s">
        <v>8380</v>
      </c>
      <c r="D4485" t="s">
        <v>8373</v>
      </c>
      <c r="E4485" s="413" t="s">
        <v>16560</v>
      </c>
    </row>
    <row r="4486" spans="1:5" ht="12.75">
      <c r="A4486">
        <v>36887</v>
      </c>
      <c r="B4486" t="s">
        <v>16561</v>
      </c>
      <c r="C4486" t="s">
        <v>8380</v>
      </c>
      <c r="D4486" t="s">
        <v>8373</v>
      </c>
      <c r="E4486" s="413" t="s">
        <v>16309</v>
      </c>
    </row>
    <row r="4487" spans="1:5" ht="12.75">
      <c r="A4487">
        <v>34630</v>
      </c>
      <c r="B4487" t="s">
        <v>16562</v>
      </c>
      <c r="C4487" t="s">
        <v>8369</v>
      </c>
      <c r="D4487" t="s">
        <v>8373</v>
      </c>
      <c r="E4487" s="413" t="s">
        <v>16563</v>
      </c>
    </row>
    <row r="4488" spans="1:5" ht="12.75">
      <c r="A4488">
        <v>7161</v>
      </c>
      <c r="B4488" t="s">
        <v>16564</v>
      </c>
      <c r="C4488" t="s">
        <v>8380</v>
      </c>
      <c r="D4488" t="s">
        <v>8373</v>
      </c>
      <c r="E4488" s="413" t="s">
        <v>16565</v>
      </c>
    </row>
    <row r="4489" spans="1:5" ht="12.75">
      <c r="A4489">
        <v>7170</v>
      </c>
      <c r="B4489" t="s">
        <v>16566</v>
      </c>
      <c r="C4489" t="s">
        <v>8380</v>
      </c>
      <c r="D4489" t="s">
        <v>8373</v>
      </c>
      <c r="E4489" s="413" t="s">
        <v>16567</v>
      </c>
    </row>
    <row r="4490" spans="1:5" ht="12.75">
      <c r="A4490">
        <v>37524</v>
      </c>
      <c r="B4490" t="s">
        <v>16568</v>
      </c>
      <c r="C4490" t="s">
        <v>8389</v>
      </c>
      <c r="D4490" t="s">
        <v>8370</v>
      </c>
      <c r="E4490" s="413" t="s">
        <v>14923</v>
      </c>
    </row>
    <row r="4491" spans="1:5" ht="12.75">
      <c r="A4491">
        <v>37525</v>
      </c>
      <c r="B4491" t="s">
        <v>16569</v>
      </c>
      <c r="C4491" t="s">
        <v>8389</v>
      </c>
      <c r="D4491" t="s">
        <v>8373</v>
      </c>
      <c r="E4491" s="413" t="s">
        <v>16570</v>
      </c>
    </row>
    <row r="4492" spans="1:5" ht="12.75">
      <c r="A4492">
        <v>36789</v>
      </c>
      <c r="B4492" t="s">
        <v>16571</v>
      </c>
      <c r="C4492" t="s">
        <v>8369</v>
      </c>
      <c r="D4492" t="s">
        <v>8373</v>
      </c>
      <c r="E4492" s="413" t="s">
        <v>12559</v>
      </c>
    </row>
    <row r="4493" spans="1:5" ht="12.75">
      <c r="A4493">
        <v>7173</v>
      </c>
      <c r="B4493" t="s">
        <v>16572</v>
      </c>
      <c r="C4493" t="s">
        <v>9358</v>
      </c>
      <c r="D4493" t="s">
        <v>8370</v>
      </c>
      <c r="E4493" s="413" t="s">
        <v>16573</v>
      </c>
    </row>
    <row r="4494" spans="1:5" ht="12.75">
      <c r="A4494">
        <v>7175</v>
      </c>
      <c r="B4494" t="s">
        <v>16574</v>
      </c>
      <c r="C4494" t="s">
        <v>8369</v>
      </c>
      <c r="D4494" t="s">
        <v>8373</v>
      </c>
      <c r="E4494" s="413" t="s">
        <v>8424</v>
      </c>
    </row>
    <row r="4495" spans="1:5" ht="12.75">
      <c r="A4495">
        <v>40741</v>
      </c>
      <c r="B4495" t="s">
        <v>16575</v>
      </c>
      <c r="C4495" t="s">
        <v>8369</v>
      </c>
      <c r="D4495" t="s">
        <v>8373</v>
      </c>
      <c r="E4495" s="413" t="s">
        <v>12038</v>
      </c>
    </row>
    <row r="4496" spans="1:5" ht="12.75">
      <c r="A4496">
        <v>7184</v>
      </c>
      <c r="B4496" t="s">
        <v>16576</v>
      </c>
      <c r="C4496" t="s">
        <v>8380</v>
      </c>
      <c r="D4496" t="s">
        <v>8370</v>
      </c>
      <c r="E4496" s="413" t="s">
        <v>16577</v>
      </c>
    </row>
    <row r="4497" spans="1:5" ht="12.75">
      <c r="A4497">
        <v>34458</v>
      </c>
      <c r="B4497" t="s">
        <v>16578</v>
      </c>
      <c r="C4497" t="s">
        <v>8369</v>
      </c>
      <c r="D4497" t="s">
        <v>8373</v>
      </c>
      <c r="E4497" s="413" t="s">
        <v>16579</v>
      </c>
    </row>
    <row r="4498" spans="1:5" ht="12.75">
      <c r="A4498">
        <v>34464</v>
      </c>
      <c r="B4498" t="s">
        <v>16580</v>
      </c>
      <c r="C4498" t="s">
        <v>8369</v>
      </c>
      <c r="D4498" t="s">
        <v>8373</v>
      </c>
      <c r="E4498" s="413" t="s">
        <v>16581</v>
      </c>
    </row>
    <row r="4499" spans="1:5" ht="12.75">
      <c r="A4499">
        <v>34468</v>
      </c>
      <c r="B4499" t="s">
        <v>16582</v>
      </c>
      <c r="C4499" t="s">
        <v>8369</v>
      </c>
      <c r="D4499" t="s">
        <v>8373</v>
      </c>
      <c r="E4499" s="413" t="s">
        <v>16583</v>
      </c>
    </row>
    <row r="4500" spans="1:5" ht="12.75">
      <c r="A4500">
        <v>34473</v>
      </c>
      <c r="B4500" t="s">
        <v>16584</v>
      </c>
      <c r="C4500" t="s">
        <v>8369</v>
      </c>
      <c r="D4500" t="s">
        <v>8373</v>
      </c>
      <c r="E4500" s="413" t="s">
        <v>11904</v>
      </c>
    </row>
    <row r="4501" spans="1:5" ht="12.75">
      <c r="A4501">
        <v>34480</v>
      </c>
      <c r="B4501" t="s">
        <v>16585</v>
      </c>
      <c r="C4501" t="s">
        <v>8369</v>
      </c>
      <c r="D4501" t="s">
        <v>8373</v>
      </c>
      <c r="E4501" s="413" t="s">
        <v>16586</v>
      </c>
    </row>
    <row r="4502" spans="1:5" ht="12.75">
      <c r="A4502">
        <v>34486</v>
      </c>
      <c r="B4502" t="s">
        <v>16587</v>
      </c>
      <c r="C4502" t="s">
        <v>8369</v>
      </c>
      <c r="D4502" t="s">
        <v>8373</v>
      </c>
      <c r="E4502" s="413" t="s">
        <v>16588</v>
      </c>
    </row>
    <row r="4503" spans="1:5" ht="12.75">
      <c r="A4503">
        <v>7190</v>
      </c>
      <c r="B4503" t="s">
        <v>16589</v>
      </c>
      <c r="C4503" t="s">
        <v>8369</v>
      </c>
      <c r="D4503" t="s">
        <v>8373</v>
      </c>
      <c r="E4503" s="413" t="s">
        <v>16590</v>
      </c>
    </row>
    <row r="4504" spans="1:5" ht="12.75">
      <c r="A4504">
        <v>34417</v>
      </c>
      <c r="B4504" t="s">
        <v>16591</v>
      </c>
      <c r="C4504" t="s">
        <v>8369</v>
      </c>
      <c r="D4504" t="s">
        <v>8373</v>
      </c>
      <c r="E4504" s="413" t="s">
        <v>13751</v>
      </c>
    </row>
    <row r="4505" spans="1:5" ht="12.75">
      <c r="A4505">
        <v>7213</v>
      </c>
      <c r="B4505" t="s">
        <v>16592</v>
      </c>
      <c r="C4505" t="s">
        <v>8380</v>
      </c>
      <c r="D4505" t="s">
        <v>8373</v>
      </c>
      <c r="E4505" s="413" t="s">
        <v>11118</v>
      </c>
    </row>
    <row r="4506" spans="1:5" ht="12.75">
      <c r="A4506">
        <v>7195</v>
      </c>
      <c r="B4506" t="s">
        <v>16593</v>
      </c>
      <c r="C4506" t="s">
        <v>8369</v>
      </c>
      <c r="D4506" t="s">
        <v>8373</v>
      </c>
      <c r="E4506" s="413" t="s">
        <v>16594</v>
      </c>
    </row>
    <row r="4507" spans="1:5" ht="12.75">
      <c r="A4507">
        <v>7186</v>
      </c>
      <c r="B4507" t="s">
        <v>16595</v>
      </c>
      <c r="C4507" t="s">
        <v>8369</v>
      </c>
      <c r="D4507" t="s">
        <v>8370</v>
      </c>
      <c r="E4507" s="413" t="s">
        <v>16596</v>
      </c>
    </row>
    <row r="4508" spans="1:5" ht="12.75">
      <c r="A4508">
        <v>7194</v>
      </c>
      <c r="B4508" t="s">
        <v>16597</v>
      </c>
      <c r="C4508" t="s">
        <v>8380</v>
      </c>
      <c r="D4508" t="s">
        <v>8373</v>
      </c>
      <c r="E4508" s="413" t="s">
        <v>16598</v>
      </c>
    </row>
    <row r="4509" spans="1:5" ht="12.75">
      <c r="A4509">
        <v>7197</v>
      </c>
      <c r="B4509" t="s">
        <v>16599</v>
      </c>
      <c r="C4509" t="s">
        <v>8369</v>
      </c>
      <c r="D4509" t="s">
        <v>8373</v>
      </c>
      <c r="E4509" s="413" t="s">
        <v>16600</v>
      </c>
    </row>
    <row r="4510" spans="1:5" ht="12.75">
      <c r="A4510">
        <v>7192</v>
      </c>
      <c r="B4510" t="s">
        <v>16601</v>
      </c>
      <c r="C4510" t="s">
        <v>8369</v>
      </c>
      <c r="D4510" t="s">
        <v>8373</v>
      </c>
      <c r="E4510" s="413" t="s">
        <v>16602</v>
      </c>
    </row>
    <row r="4511" spans="1:5" ht="12.75">
      <c r="A4511">
        <v>7193</v>
      </c>
      <c r="B4511" t="s">
        <v>16603</v>
      </c>
      <c r="C4511" t="s">
        <v>8369</v>
      </c>
      <c r="D4511" t="s">
        <v>8373</v>
      </c>
      <c r="E4511" s="413" t="s">
        <v>16604</v>
      </c>
    </row>
    <row r="4512" spans="1:5" ht="12.75">
      <c r="A4512">
        <v>7189</v>
      </c>
      <c r="B4512" t="s">
        <v>16605</v>
      </c>
      <c r="C4512" t="s">
        <v>8369</v>
      </c>
      <c r="D4512" t="s">
        <v>8373</v>
      </c>
      <c r="E4512" s="413" t="s">
        <v>16606</v>
      </c>
    </row>
    <row r="4513" spans="1:5" ht="12.75">
      <c r="A4513">
        <v>34402</v>
      </c>
      <c r="B4513" t="s">
        <v>16607</v>
      </c>
      <c r="C4513" t="s">
        <v>8369</v>
      </c>
      <c r="D4513" t="s">
        <v>8373</v>
      </c>
      <c r="E4513" s="413" t="s">
        <v>16608</v>
      </c>
    </row>
    <row r="4514" spans="1:5" ht="12.75">
      <c r="A4514">
        <v>7245</v>
      </c>
      <c r="B4514" t="s">
        <v>16609</v>
      </c>
      <c r="C4514" t="s">
        <v>8369</v>
      </c>
      <c r="D4514" t="s">
        <v>8373</v>
      </c>
      <c r="E4514" s="413" t="s">
        <v>16610</v>
      </c>
    </row>
    <row r="4515" spans="1:5" ht="12.75">
      <c r="A4515">
        <v>34425</v>
      </c>
      <c r="B4515" t="s">
        <v>16611</v>
      </c>
      <c r="C4515" t="s">
        <v>8369</v>
      </c>
      <c r="D4515" t="s">
        <v>8373</v>
      </c>
      <c r="E4515" s="413" t="s">
        <v>11469</v>
      </c>
    </row>
    <row r="4516" spans="1:5" ht="12.75">
      <c r="A4516">
        <v>7223</v>
      </c>
      <c r="B4516" t="s">
        <v>16612</v>
      </c>
      <c r="C4516" t="s">
        <v>8369</v>
      </c>
      <c r="D4516" t="s">
        <v>8373</v>
      </c>
      <c r="E4516" s="413" t="s">
        <v>14992</v>
      </c>
    </row>
    <row r="4517" spans="1:5" ht="12.75">
      <c r="A4517">
        <v>7234</v>
      </c>
      <c r="B4517" t="s">
        <v>16613</v>
      </c>
      <c r="C4517" t="s">
        <v>8369</v>
      </c>
      <c r="D4517" t="s">
        <v>8373</v>
      </c>
      <c r="E4517" s="413" t="s">
        <v>16614</v>
      </c>
    </row>
    <row r="4518" spans="1:5" ht="12.75">
      <c r="A4518">
        <v>7224</v>
      </c>
      <c r="B4518" t="s">
        <v>16615</v>
      </c>
      <c r="C4518" t="s">
        <v>8369</v>
      </c>
      <c r="D4518" t="s">
        <v>8373</v>
      </c>
      <c r="E4518" s="413" t="s">
        <v>16616</v>
      </c>
    </row>
    <row r="4519" spans="1:5" ht="12.75">
      <c r="A4519">
        <v>7225</v>
      </c>
      <c r="B4519" t="s">
        <v>16617</v>
      </c>
      <c r="C4519" t="s">
        <v>8369</v>
      </c>
      <c r="D4519" t="s">
        <v>8373</v>
      </c>
      <c r="E4519" s="413" t="s">
        <v>16618</v>
      </c>
    </row>
    <row r="4520" spans="1:5" ht="12.75">
      <c r="A4520">
        <v>7226</v>
      </c>
      <c r="B4520" t="s">
        <v>16619</v>
      </c>
      <c r="C4520" t="s">
        <v>8369</v>
      </c>
      <c r="D4520" t="s">
        <v>8373</v>
      </c>
      <c r="E4520" s="413" t="s">
        <v>16620</v>
      </c>
    </row>
    <row r="4521" spans="1:5" ht="12.75">
      <c r="A4521">
        <v>7227</v>
      </c>
      <c r="B4521" t="s">
        <v>16621</v>
      </c>
      <c r="C4521" t="s">
        <v>8369</v>
      </c>
      <c r="D4521" t="s">
        <v>8373</v>
      </c>
      <c r="E4521" s="413" t="s">
        <v>16622</v>
      </c>
    </row>
    <row r="4522" spans="1:5" ht="12.75">
      <c r="A4522">
        <v>7212</v>
      </c>
      <c r="B4522" t="s">
        <v>16623</v>
      </c>
      <c r="C4522" t="s">
        <v>8369</v>
      </c>
      <c r="D4522" t="s">
        <v>8373</v>
      </c>
      <c r="E4522" s="413" t="s">
        <v>16624</v>
      </c>
    </row>
    <row r="4523" spans="1:5" ht="12.75">
      <c r="A4523">
        <v>7229</v>
      </c>
      <c r="B4523" t="s">
        <v>16625</v>
      </c>
      <c r="C4523" t="s">
        <v>8369</v>
      </c>
      <c r="D4523" t="s">
        <v>8373</v>
      </c>
      <c r="E4523" s="413" t="s">
        <v>16626</v>
      </c>
    </row>
    <row r="4524" spans="1:5" ht="12.75">
      <c r="A4524">
        <v>7230</v>
      </c>
      <c r="B4524" t="s">
        <v>16627</v>
      </c>
      <c r="C4524" t="s">
        <v>8369</v>
      </c>
      <c r="D4524" t="s">
        <v>8373</v>
      </c>
      <c r="E4524" s="413" t="s">
        <v>16628</v>
      </c>
    </row>
    <row r="4525" spans="1:5" ht="12.75">
      <c r="A4525">
        <v>7231</v>
      </c>
      <c r="B4525" t="s">
        <v>16629</v>
      </c>
      <c r="C4525" t="s">
        <v>8369</v>
      </c>
      <c r="D4525" t="s">
        <v>8373</v>
      </c>
      <c r="E4525" s="413" t="s">
        <v>16630</v>
      </c>
    </row>
    <row r="4526" spans="1:5" ht="12.75">
      <c r="A4526">
        <v>7220</v>
      </c>
      <c r="B4526" t="s">
        <v>16631</v>
      </c>
      <c r="C4526" t="s">
        <v>8369</v>
      </c>
      <c r="D4526" t="s">
        <v>8373</v>
      </c>
      <c r="E4526" s="413" t="s">
        <v>16632</v>
      </c>
    </row>
    <row r="4527" spans="1:5" ht="12.75">
      <c r="A4527">
        <v>34447</v>
      </c>
      <c r="B4527" t="s">
        <v>16633</v>
      </c>
      <c r="C4527" t="s">
        <v>8369</v>
      </c>
      <c r="D4527" t="s">
        <v>8373</v>
      </c>
      <c r="E4527" s="413" t="s">
        <v>16634</v>
      </c>
    </row>
    <row r="4528" spans="1:5" ht="12.75">
      <c r="A4528">
        <v>7233</v>
      </c>
      <c r="B4528" t="s">
        <v>16635</v>
      </c>
      <c r="C4528" t="s">
        <v>8369</v>
      </c>
      <c r="D4528" t="s">
        <v>8373</v>
      </c>
      <c r="E4528" s="413" t="s">
        <v>16636</v>
      </c>
    </row>
    <row r="4529" spans="1:5" ht="12.75">
      <c r="A4529">
        <v>40740</v>
      </c>
      <c r="B4529" t="s">
        <v>16637</v>
      </c>
      <c r="C4529" t="s">
        <v>8380</v>
      </c>
      <c r="D4529" t="s">
        <v>8373</v>
      </c>
      <c r="E4529" s="413" t="s">
        <v>16638</v>
      </c>
    </row>
    <row r="4530" spans="1:5" ht="12.75">
      <c r="A4530">
        <v>25007</v>
      </c>
      <c r="B4530" t="s">
        <v>16639</v>
      </c>
      <c r="C4530" t="s">
        <v>8380</v>
      </c>
      <c r="D4530" t="s">
        <v>8370</v>
      </c>
      <c r="E4530" s="413" t="s">
        <v>16640</v>
      </c>
    </row>
    <row r="4531" spans="1:5" ht="12.75">
      <c r="A4531">
        <v>43071</v>
      </c>
      <c r="B4531" t="s">
        <v>16641</v>
      </c>
      <c r="C4531" t="s">
        <v>8380</v>
      </c>
      <c r="D4531" t="s">
        <v>8373</v>
      </c>
      <c r="E4531" s="413" t="s">
        <v>16642</v>
      </c>
    </row>
    <row r="4532" spans="1:5" ht="12.75">
      <c r="A4532">
        <v>39520</v>
      </c>
      <c r="B4532" t="s">
        <v>16643</v>
      </c>
      <c r="C4532" t="s">
        <v>8380</v>
      </c>
      <c r="D4532" t="s">
        <v>8373</v>
      </c>
      <c r="E4532" s="413" t="s">
        <v>16644</v>
      </c>
    </row>
    <row r="4533" spans="1:5" ht="12.75">
      <c r="A4533">
        <v>39521</v>
      </c>
      <c r="B4533" t="s">
        <v>16645</v>
      </c>
      <c r="C4533" t="s">
        <v>8380</v>
      </c>
      <c r="D4533" t="s">
        <v>8373</v>
      </c>
      <c r="E4533" s="413" t="s">
        <v>16646</v>
      </c>
    </row>
    <row r="4534" spans="1:5" ht="12.75">
      <c r="A4534">
        <v>39522</v>
      </c>
      <c r="B4534" t="s">
        <v>16647</v>
      </c>
      <c r="C4534" t="s">
        <v>8380</v>
      </c>
      <c r="D4534" t="s">
        <v>8373</v>
      </c>
      <c r="E4534" s="413" t="s">
        <v>16648</v>
      </c>
    </row>
    <row r="4535" spans="1:5" ht="12.75">
      <c r="A4535">
        <v>7243</v>
      </c>
      <c r="B4535" t="s">
        <v>16649</v>
      </c>
      <c r="C4535" t="s">
        <v>8380</v>
      </c>
      <c r="D4535" t="s">
        <v>8373</v>
      </c>
      <c r="E4535" s="413" t="s">
        <v>16650</v>
      </c>
    </row>
    <row r="4536" spans="1:5" ht="12.75">
      <c r="A4536">
        <v>11067</v>
      </c>
      <c r="B4536" t="s">
        <v>16651</v>
      </c>
      <c r="C4536" t="s">
        <v>8369</v>
      </c>
      <c r="D4536" t="s">
        <v>8373</v>
      </c>
      <c r="E4536" s="413" t="s">
        <v>16652</v>
      </c>
    </row>
    <row r="4537" spans="1:5" ht="12.75">
      <c r="A4537">
        <v>11068</v>
      </c>
      <c r="B4537" t="s">
        <v>16653</v>
      </c>
      <c r="C4537" t="s">
        <v>8369</v>
      </c>
      <c r="D4537" t="s">
        <v>8373</v>
      </c>
      <c r="E4537" s="413" t="s">
        <v>16654</v>
      </c>
    </row>
    <row r="4538" spans="1:5" ht="12.75">
      <c r="A4538">
        <v>7246</v>
      </c>
      <c r="B4538" t="s">
        <v>16655</v>
      </c>
      <c r="C4538" t="s">
        <v>8369</v>
      </c>
      <c r="D4538" t="s">
        <v>8373</v>
      </c>
      <c r="E4538" s="413" t="s">
        <v>16656</v>
      </c>
    </row>
    <row r="4539" spans="1:5" ht="12.75">
      <c r="A4539">
        <v>41097</v>
      </c>
      <c r="B4539" t="s">
        <v>16657</v>
      </c>
      <c r="C4539" t="s">
        <v>8714</v>
      </c>
      <c r="D4539" t="s">
        <v>8373</v>
      </c>
      <c r="E4539" s="413" t="s">
        <v>9096</v>
      </c>
    </row>
    <row r="4540" spans="1:5" ht="12.75">
      <c r="A4540">
        <v>12869</v>
      </c>
      <c r="B4540" t="s">
        <v>16658</v>
      </c>
      <c r="C4540" t="s">
        <v>8711</v>
      </c>
      <c r="D4540" t="s">
        <v>8373</v>
      </c>
      <c r="E4540" s="413" t="s">
        <v>9094</v>
      </c>
    </row>
    <row r="4541" spans="1:5" ht="12.75">
      <c r="A4541">
        <v>1574</v>
      </c>
      <c r="B4541" t="s">
        <v>16659</v>
      </c>
      <c r="C4541" t="s">
        <v>8369</v>
      </c>
      <c r="D4541" t="s">
        <v>8373</v>
      </c>
      <c r="E4541" s="413" t="s">
        <v>9118</v>
      </c>
    </row>
    <row r="4542" spans="1:5" ht="12.75">
      <c r="A4542">
        <v>1581</v>
      </c>
      <c r="B4542" t="s">
        <v>16660</v>
      </c>
      <c r="C4542" t="s">
        <v>8369</v>
      </c>
      <c r="D4542" t="s">
        <v>8373</v>
      </c>
      <c r="E4542" s="413" t="s">
        <v>16661</v>
      </c>
    </row>
    <row r="4543" spans="1:5" ht="12.75">
      <c r="A4543">
        <v>1575</v>
      </c>
      <c r="B4543" t="s">
        <v>16662</v>
      </c>
      <c r="C4543" t="s">
        <v>8369</v>
      </c>
      <c r="D4543" t="s">
        <v>8373</v>
      </c>
      <c r="E4543" s="413" t="s">
        <v>16663</v>
      </c>
    </row>
    <row r="4544" spans="1:5" ht="12.75">
      <c r="A4544">
        <v>1570</v>
      </c>
      <c r="B4544" t="s">
        <v>16664</v>
      </c>
      <c r="C4544" t="s">
        <v>8369</v>
      </c>
      <c r="D4544" t="s">
        <v>8373</v>
      </c>
      <c r="E4544" s="413" t="s">
        <v>12180</v>
      </c>
    </row>
    <row r="4545" spans="1:5" ht="12.75">
      <c r="A4545">
        <v>1576</v>
      </c>
      <c r="B4545" t="s">
        <v>16665</v>
      </c>
      <c r="C4545" t="s">
        <v>8369</v>
      </c>
      <c r="D4545" t="s">
        <v>8373</v>
      </c>
      <c r="E4545" s="413" t="s">
        <v>16666</v>
      </c>
    </row>
    <row r="4546" spans="1:5" ht="12.75">
      <c r="A4546">
        <v>1577</v>
      </c>
      <c r="B4546" t="s">
        <v>16667</v>
      </c>
      <c r="C4546" t="s">
        <v>8369</v>
      </c>
      <c r="D4546" t="s">
        <v>8373</v>
      </c>
      <c r="E4546" s="413" t="s">
        <v>8821</v>
      </c>
    </row>
    <row r="4547" spans="1:5" ht="12.75">
      <c r="A4547">
        <v>1571</v>
      </c>
      <c r="B4547" t="s">
        <v>16668</v>
      </c>
      <c r="C4547" t="s">
        <v>8369</v>
      </c>
      <c r="D4547" t="s">
        <v>8373</v>
      </c>
      <c r="E4547" s="413" t="s">
        <v>14061</v>
      </c>
    </row>
    <row r="4548" spans="1:5" ht="12.75">
      <c r="A4548">
        <v>1578</v>
      </c>
      <c r="B4548" t="s">
        <v>16669</v>
      </c>
      <c r="C4548" t="s">
        <v>8369</v>
      </c>
      <c r="D4548" t="s">
        <v>8373</v>
      </c>
      <c r="E4548" s="413" t="s">
        <v>16670</v>
      </c>
    </row>
    <row r="4549" spans="1:5" ht="12.75">
      <c r="A4549">
        <v>1573</v>
      </c>
      <c r="B4549" t="s">
        <v>16671</v>
      </c>
      <c r="C4549" t="s">
        <v>8369</v>
      </c>
      <c r="D4549" t="s">
        <v>8373</v>
      </c>
      <c r="E4549" s="413" t="s">
        <v>16672</v>
      </c>
    </row>
    <row r="4550" spans="1:5" ht="12.75">
      <c r="A4550">
        <v>1579</v>
      </c>
      <c r="B4550" t="s">
        <v>16673</v>
      </c>
      <c r="C4550" t="s">
        <v>8369</v>
      </c>
      <c r="D4550" t="s">
        <v>8373</v>
      </c>
      <c r="E4550" s="413" t="s">
        <v>11716</v>
      </c>
    </row>
    <row r="4551" spans="1:5" ht="12.75">
      <c r="A4551">
        <v>1580</v>
      </c>
      <c r="B4551" t="s">
        <v>16674</v>
      </c>
      <c r="C4551" t="s">
        <v>8369</v>
      </c>
      <c r="D4551" t="s">
        <v>8373</v>
      </c>
      <c r="E4551" s="413" t="s">
        <v>16675</v>
      </c>
    </row>
    <row r="4552" spans="1:5" ht="12.75">
      <c r="A4552">
        <v>39321</v>
      </c>
      <c r="B4552" t="s">
        <v>16676</v>
      </c>
      <c r="C4552" t="s">
        <v>8369</v>
      </c>
      <c r="D4552" t="s">
        <v>8373</v>
      </c>
      <c r="E4552" s="413" t="s">
        <v>16677</v>
      </c>
    </row>
    <row r="4553" spans="1:5" ht="12.75">
      <c r="A4553">
        <v>39319</v>
      </c>
      <c r="B4553" t="s">
        <v>16678</v>
      </c>
      <c r="C4553" t="s">
        <v>8369</v>
      </c>
      <c r="D4553" t="s">
        <v>8373</v>
      </c>
      <c r="E4553" s="413" t="s">
        <v>13579</v>
      </c>
    </row>
    <row r="4554" spans="1:5" ht="12.75">
      <c r="A4554">
        <v>39320</v>
      </c>
      <c r="B4554" t="s">
        <v>16679</v>
      </c>
      <c r="C4554" t="s">
        <v>8369</v>
      </c>
      <c r="D4554" t="s">
        <v>8373</v>
      </c>
      <c r="E4554" s="413" t="s">
        <v>13215</v>
      </c>
    </row>
    <row r="4555" spans="1:5" ht="12.75">
      <c r="A4555">
        <v>1591</v>
      </c>
      <c r="B4555" t="s">
        <v>16680</v>
      </c>
      <c r="C4555" t="s">
        <v>8369</v>
      </c>
      <c r="D4555" t="s">
        <v>8373</v>
      </c>
      <c r="E4555" s="413" t="s">
        <v>16681</v>
      </c>
    </row>
    <row r="4556" spans="1:5" ht="12.75">
      <c r="A4556">
        <v>1547</v>
      </c>
      <c r="B4556" t="s">
        <v>16682</v>
      </c>
      <c r="C4556" t="s">
        <v>8369</v>
      </c>
      <c r="D4556" t="s">
        <v>8373</v>
      </c>
      <c r="E4556" s="413" t="s">
        <v>16683</v>
      </c>
    </row>
    <row r="4557" spans="1:5" ht="12.75">
      <c r="A4557">
        <v>38196</v>
      </c>
      <c r="B4557" t="s">
        <v>16684</v>
      </c>
      <c r="C4557" t="s">
        <v>8369</v>
      </c>
      <c r="D4557" t="s">
        <v>8373</v>
      </c>
      <c r="E4557" s="413" t="s">
        <v>16685</v>
      </c>
    </row>
    <row r="4558" spans="1:5" ht="12.75">
      <c r="A4558">
        <v>1543</v>
      </c>
      <c r="B4558" t="s">
        <v>16686</v>
      </c>
      <c r="C4558" t="s">
        <v>8369</v>
      </c>
      <c r="D4558" t="s">
        <v>8373</v>
      </c>
      <c r="E4558" s="413" t="s">
        <v>16687</v>
      </c>
    </row>
    <row r="4559" spans="1:5" ht="12.75">
      <c r="A4559">
        <v>1585</v>
      </c>
      <c r="B4559" t="s">
        <v>16688</v>
      </c>
      <c r="C4559" t="s">
        <v>8369</v>
      </c>
      <c r="D4559" t="s">
        <v>8373</v>
      </c>
      <c r="E4559" s="413" t="s">
        <v>16670</v>
      </c>
    </row>
    <row r="4560" spans="1:5" ht="12.75">
      <c r="A4560">
        <v>1593</v>
      </c>
      <c r="B4560" t="s">
        <v>16689</v>
      </c>
      <c r="C4560" t="s">
        <v>8369</v>
      </c>
      <c r="D4560" t="s">
        <v>8373</v>
      </c>
      <c r="E4560" s="413" t="s">
        <v>16690</v>
      </c>
    </row>
    <row r="4561" spans="1:5" ht="12.75">
      <c r="A4561">
        <v>11838</v>
      </c>
      <c r="B4561" t="s">
        <v>16691</v>
      </c>
      <c r="C4561" t="s">
        <v>8369</v>
      </c>
      <c r="D4561" t="s">
        <v>8373</v>
      </c>
      <c r="E4561" s="413" t="s">
        <v>16692</v>
      </c>
    </row>
    <row r="4562" spans="1:5" ht="12.75">
      <c r="A4562">
        <v>1594</v>
      </c>
      <c r="B4562" t="s">
        <v>16693</v>
      </c>
      <c r="C4562" t="s">
        <v>8369</v>
      </c>
      <c r="D4562" t="s">
        <v>8373</v>
      </c>
      <c r="E4562" s="413" t="s">
        <v>16694</v>
      </c>
    </row>
    <row r="4563" spans="1:5" ht="12.75">
      <c r="A4563">
        <v>1586</v>
      </c>
      <c r="B4563" t="s">
        <v>16695</v>
      </c>
      <c r="C4563" t="s">
        <v>8369</v>
      </c>
      <c r="D4563" t="s">
        <v>8373</v>
      </c>
      <c r="E4563" s="413" t="s">
        <v>9649</v>
      </c>
    </row>
    <row r="4564" spans="1:5" ht="12.75">
      <c r="A4564">
        <v>11839</v>
      </c>
      <c r="B4564" t="s">
        <v>16696</v>
      </c>
      <c r="C4564" t="s">
        <v>8369</v>
      </c>
      <c r="D4564" t="s">
        <v>8373</v>
      </c>
      <c r="E4564" s="413" t="s">
        <v>16697</v>
      </c>
    </row>
    <row r="4565" spans="1:5" ht="12.75">
      <c r="A4565">
        <v>1587</v>
      </c>
      <c r="B4565" t="s">
        <v>16698</v>
      </c>
      <c r="C4565" t="s">
        <v>8369</v>
      </c>
      <c r="D4565" t="s">
        <v>8373</v>
      </c>
      <c r="E4565" s="413" t="s">
        <v>16699</v>
      </c>
    </row>
    <row r="4566" spans="1:5" ht="12.75">
      <c r="A4566">
        <v>1545</v>
      </c>
      <c r="B4566" t="s">
        <v>16700</v>
      </c>
      <c r="C4566" t="s">
        <v>8369</v>
      </c>
      <c r="D4566" t="s">
        <v>8373</v>
      </c>
      <c r="E4566" s="413" t="s">
        <v>16701</v>
      </c>
    </row>
    <row r="4567" spans="1:5" ht="12.75">
      <c r="A4567">
        <v>1588</v>
      </c>
      <c r="B4567" t="s">
        <v>16702</v>
      </c>
      <c r="C4567" t="s">
        <v>8369</v>
      </c>
      <c r="D4567" t="s">
        <v>8373</v>
      </c>
      <c r="E4567" s="413" t="s">
        <v>16703</v>
      </c>
    </row>
    <row r="4568" spans="1:5" ht="12.75">
      <c r="A4568">
        <v>1535</v>
      </c>
      <c r="B4568" t="s">
        <v>16704</v>
      </c>
      <c r="C4568" t="s">
        <v>8369</v>
      </c>
      <c r="D4568" t="s">
        <v>8373</v>
      </c>
      <c r="E4568" s="413" t="s">
        <v>16705</v>
      </c>
    </row>
    <row r="4569" spans="1:5" ht="12.75">
      <c r="A4569">
        <v>1589</v>
      </c>
      <c r="B4569" t="s">
        <v>16706</v>
      </c>
      <c r="C4569" t="s">
        <v>8369</v>
      </c>
      <c r="D4569" t="s">
        <v>8373</v>
      </c>
      <c r="E4569" s="413" t="s">
        <v>16707</v>
      </c>
    </row>
    <row r="4570" spans="1:5" ht="12.75">
      <c r="A4570">
        <v>1546</v>
      </c>
      <c r="B4570" t="s">
        <v>16708</v>
      </c>
      <c r="C4570" t="s">
        <v>8369</v>
      </c>
      <c r="D4570" t="s">
        <v>8373</v>
      </c>
      <c r="E4570" s="413" t="s">
        <v>16709</v>
      </c>
    </row>
    <row r="4571" spans="1:5" ht="12.75">
      <c r="A4571">
        <v>1590</v>
      </c>
      <c r="B4571" t="s">
        <v>16710</v>
      </c>
      <c r="C4571" t="s">
        <v>8369</v>
      </c>
      <c r="D4571" t="s">
        <v>8373</v>
      </c>
      <c r="E4571" s="413" t="s">
        <v>9636</v>
      </c>
    </row>
    <row r="4572" spans="1:5" ht="12.75">
      <c r="A4572">
        <v>1542</v>
      </c>
      <c r="B4572" t="s">
        <v>16711</v>
      </c>
      <c r="C4572" t="s">
        <v>8369</v>
      </c>
      <c r="D4572" t="s">
        <v>8373</v>
      </c>
      <c r="E4572" s="413" t="s">
        <v>16712</v>
      </c>
    </row>
    <row r="4573" spans="1:5" ht="12.75">
      <c r="A4573">
        <v>38415</v>
      </c>
      <c r="B4573" t="s">
        <v>16713</v>
      </c>
      <c r="C4573" t="s">
        <v>8369</v>
      </c>
      <c r="D4573" t="s">
        <v>8373</v>
      </c>
      <c r="E4573" s="413" t="s">
        <v>16714</v>
      </c>
    </row>
    <row r="4574" spans="1:5" ht="12.75">
      <c r="A4574">
        <v>38414</v>
      </c>
      <c r="B4574" t="s">
        <v>16715</v>
      </c>
      <c r="C4574" t="s">
        <v>8369</v>
      </c>
      <c r="D4574" t="s">
        <v>8373</v>
      </c>
      <c r="E4574" s="413" t="s">
        <v>16716</v>
      </c>
    </row>
    <row r="4575" spans="1:5" ht="12.75">
      <c r="A4575">
        <v>38128</v>
      </c>
      <c r="B4575" t="s">
        <v>16717</v>
      </c>
      <c r="C4575" t="s">
        <v>8488</v>
      </c>
      <c r="D4575" t="s">
        <v>8370</v>
      </c>
      <c r="E4575" s="413" t="s">
        <v>8465</v>
      </c>
    </row>
    <row r="4576" spans="1:5" ht="12.75">
      <c r="A4576">
        <v>7253</v>
      </c>
      <c r="B4576" t="s">
        <v>16718</v>
      </c>
      <c r="C4576" t="s">
        <v>8708</v>
      </c>
      <c r="D4576" t="s">
        <v>8373</v>
      </c>
      <c r="E4576" s="413" t="s">
        <v>16719</v>
      </c>
    </row>
    <row r="4577" spans="1:5" ht="12.75">
      <c r="A4577">
        <v>4806</v>
      </c>
      <c r="B4577" t="s">
        <v>16720</v>
      </c>
      <c r="C4577" t="s">
        <v>8389</v>
      </c>
      <c r="D4577" t="s">
        <v>8373</v>
      </c>
      <c r="E4577" s="413" t="s">
        <v>16721</v>
      </c>
    </row>
    <row r="4578" spans="1:5" ht="12.75">
      <c r="A4578">
        <v>34401</v>
      </c>
      <c r="B4578" t="s">
        <v>16722</v>
      </c>
      <c r="C4578" t="s">
        <v>8369</v>
      </c>
      <c r="D4578" t="s">
        <v>8373</v>
      </c>
      <c r="E4578" s="413" t="s">
        <v>14249</v>
      </c>
    </row>
    <row r="4579" spans="1:5" ht="12.75">
      <c r="A4579">
        <v>7260</v>
      </c>
      <c r="B4579" t="s">
        <v>16723</v>
      </c>
      <c r="C4579" t="s">
        <v>8369</v>
      </c>
      <c r="D4579" t="s">
        <v>8373</v>
      </c>
      <c r="E4579" s="413" t="s">
        <v>16724</v>
      </c>
    </row>
    <row r="4580" spans="1:5" ht="12.75">
      <c r="A4580">
        <v>7256</v>
      </c>
      <c r="B4580" t="s">
        <v>16725</v>
      </c>
      <c r="C4580" t="s">
        <v>8369</v>
      </c>
      <c r="D4580" t="s">
        <v>8373</v>
      </c>
      <c r="E4580" s="413" t="s">
        <v>8548</v>
      </c>
    </row>
    <row r="4581" spans="1:5" ht="12.75">
      <c r="A4581">
        <v>7258</v>
      </c>
      <c r="B4581" t="s">
        <v>16726</v>
      </c>
      <c r="C4581" t="s">
        <v>8369</v>
      </c>
      <c r="D4581" t="s">
        <v>8373</v>
      </c>
      <c r="E4581" s="413" t="s">
        <v>9047</v>
      </c>
    </row>
    <row r="4582" spans="1:5" ht="12.75">
      <c r="A4582">
        <v>34400</v>
      </c>
      <c r="B4582" t="s">
        <v>16727</v>
      </c>
      <c r="C4582" t="s">
        <v>8369</v>
      </c>
      <c r="D4582" t="s">
        <v>8373</v>
      </c>
      <c r="E4582" s="413" t="s">
        <v>16728</v>
      </c>
    </row>
    <row r="4583" spans="1:5" ht="12.75">
      <c r="A4583">
        <v>10617</v>
      </c>
      <c r="B4583" t="s">
        <v>16729</v>
      </c>
      <c r="C4583" t="s">
        <v>8369</v>
      </c>
      <c r="D4583" t="s">
        <v>8373</v>
      </c>
      <c r="E4583" s="413" t="s">
        <v>10084</v>
      </c>
    </row>
    <row r="4584" spans="1:5" ht="12.75">
      <c r="A4584">
        <v>7274</v>
      </c>
      <c r="B4584" t="s">
        <v>16730</v>
      </c>
      <c r="C4584" t="s">
        <v>8369</v>
      </c>
      <c r="D4584" t="s">
        <v>8373</v>
      </c>
      <c r="E4584" s="413" t="s">
        <v>16731</v>
      </c>
    </row>
    <row r="4585" spans="1:5" ht="12.75">
      <c r="A4585">
        <v>11663</v>
      </c>
      <c r="B4585" t="s">
        <v>16732</v>
      </c>
      <c r="C4585" t="s">
        <v>8369</v>
      </c>
      <c r="D4585" t="s">
        <v>8373</v>
      </c>
      <c r="E4585" s="413" t="s">
        <v>16733</v>
      </c>
    </row>
    <row r="4586" spans="1:5" ht="12.75">
      <c r="A4586">
        <v>154</v>
      </c>
      <c r="B4586" t="s">
        <v>16734</v>
      </c>
      <c r="C4586" t="s">
        <v>8491</v>
      </c>
      <c r="D4586" t="s">
        <v>8373</v>
      </c>
      <c r="E4586" s="413" t="s">
        <v>13349</v>
      </c>
    </row>
    <row r="4587" spans="1:5" ht="12.75">
      <c r="A4587">
        <v>38121</v>
      </c>
      <c r="B4587" t="s">
        <v>16735</v>
      </c>
      <c r="C4587" t="s">
        <v>8491</v>
      </c>
      <c r="D4587" t="s">
        <v>8373</v>
      </c>
      <c r="E4587" s="413" t="s">
        <v>16736</v>
      </c>
    </row>
    <row r="4588" spans="1:5" ht="12.75">
      <c r="A4588">
        <v>43776</v>
      </c>
      <c r="B4588" t="s">
        <v>16737</v>
      </c>
      <c r="C4588" t="s">
        <v>8491</v>
      </c>
      <c r="D4588" t="s">
        <v>8373</v>
      </c>
      <c r="E4588" s="413" t="s">
        <v>16598</v>
      </c>
    </row>
    <row r="4589" spans="1:5" ht="12.75">
      <c r="A4589">
        <v>7343</v>
      </c>
      <c r="B4589" t="s">
        <v>16738</v>
      </c>
      <c r="C4589" t="s">
        <v>8491</v>
      </c>
      <c r="D4589" t="s">
        <v>8373</v>
      </c>
      <c r="E4589" s="413" t="s">
        <v>9674</v>
      </c>
    </row>
    <row r="4590" spans="1:5" ht="12.75">
      <c r="A4590">
        <v>7348</v>
      </c>
      <c r="B4590" t="s">
        <v>16739</v>
      </c>
      <c r="C4590" t="s">
        <v>8491</v>
      </c>
      <c r="D4590" t="s">
        <v>8373</v>
      </c>
      <c r="E4590" s="413" t="s">
        <v>16740</v>
      </c>
    </row>
    <row r="4591" spans="1:5" ht="12.75">
      <c r="A4591">
        <v>7313</v>
      </c>
      <c r="B4591" t="s">
        <v>16741</v>
      </c>
      <c r="C4591" t="s">
        <v>8491</v>
      </c>
      <c r="D4591" t="s">
        <v>8373</v>
      </c>
      <c r="E4591" s="413" t="s">
        <v>12096</v>
      </c>
    </row>
    <row r="4592" spans="1:5" ht="12.75">
      <c r="A4592">
        <v>7319</v>
      </c>
      <c r="B4592" t="s">
        <v>16742</v>
      </c>
      <c r="C4592" t="s">
        <v>8491</v>
      </c>
      <c r="D4592" t="s">
        <v>8373</v>
      </c>
      <c r="E4592" s="413" t="s">
        <v>10998</v>
      </c>
    </row>
    <row r="4593" spans="1:5" ht="12.75">
      <c r="A4593">
        <v>7314</v>
      </c>
      <c r="B4593" t="s">
        <v>16743</v>
      </c>
      <c r="C4593" t="s">
        <v>8491</v>
      </c>
      <c r="D4593" t="s">
        <v>8373</v>
      </c>
      <c r="E4593" s="413" t="s">
        <v>16744</v>
      </c>
    </row>
    <row r="4594" spans="1:5" ht="12.75">
      <c r="A4594">
        <v>7304</v>
      </c>
      <c r="B4594" t="s">
        <v>16745</v>
      </c>
      <c r="C4594" t="s">
        <v>8491</v>
      </c>
      <c r="D4594" t="s">
        <v>8373</v>
      </c>
      <c r="E4594" s="413" t="s">
        <v>16746</v>
      </c>
    </row>
    <row r="4595" spans="1:5" ht="12.75">
      <c r="A4595">
        <v>43649</v>
      </c>
      <c r="B4595" t="s">
        <v>16747</v>
      </c>
      <c r="C4595" t="s">
        <v>8491</v>
      </c>
      <c r="D4595" t="s">
        <v>8373</v>
      </c>
      <c r="E4595" s="413" t="s">
        <v>16748</v>
      </c>
    </row>
    <row r="4596" spans="1:5" ht="12.75">
      <c r="A4596">
        <v>43650</v>
      </c>
      <c r="B4596" t="s">
        <v>16749</v>
      </c>
      <c r="C4596" t="s">
        <v>8491</v>
      </c>
      <c r="D4596" t="s">
        <v>8373</v>
      </c>
      <c r="E4596" s="413" t="s">
        <v>16750</v>
      </c>
    </row>
    <row r="4597" spans="1:5" ht="12.75">
      <c r="A4597">
        <v>7311</v>
      </c>
      <c r="B4597" t="s">
        <v>16751</v>
      </c>
      <c r="C4597" t="s">
        <v>8491</v>
      </c>
      <c r="D4597" t="s">
        <v>8373</v>
      </c>
      <c r="E4597" s="413" t="s">
        <v>13165</v>
      </c>
    </row>
    <row r="4598" spans="1:5" ht="12.75">
      <c r="A4598">
        <v>7292</v>
      </c>
      <c r="B4598" t="s">
        <v>16752</v>
      </c>
      <c r="C4598" t="s">
        <v>8491</v>
      </c>
      <c r="D4598" t="s">
        <v>8370</v>
      </c>
      <c r="E4598" s="413" t="s">
        <v>16753</v>
      </c>
    </row>
    <row r="4599" spans="1:5" ht="12.75">
      <c r="A4599">
        <v>7293</v>
      </c>
      <c r="B4599" t="s">
        <v>16754</v>
      </c>
      <c r="C4599" t="s">
        <v>8491</v>
      </c>
      <c r="D4599" t="s">
        <v>8373</v>
      </c>
      <c r="E4599" s="413" t="s">
        <v>16755</v>
      </c>
    </row>
    <row r="4600" spans="1:5" ht="12.75">
      <c r="A4600">
        <v>7306</v>
      </c>
      <c r="B4600" t="s">
        <v>16756</v>
      </c>
      <c r="C4600" t="s">
        <v>8491</v>
      </c>
      <c r="D4600" t="s">
        <v>8373</v>
      </c>
      <c r="E4600" s="413" t="s">
        <v>16757</v>
      </c>
    </row>
    <row r="4601" spans="1:5" ht="12.75">
      <c r="A4601">
        <v>7288</v>
      </c>
      <c r="B4601" t="s">
        <v>16758</v>
      </c>
      <c r="C4601" t="s">
        <v>8491</v>
      </c>
      <c r="D4601" t="s">
        <v>8373</v>
      </c>
      <c r="E4601" s="413" t="s">
        <v>16759</v>
      </c>
    </row>
    <row r="4602" spans="1:5" ht="12.75">
      <c r="A4602">
        <v>43625</v>
      </c>
      <c r="B4602" t="s">
        <v>16760</v>
      </c>
      <c r="C4602" t="s">
        <v>8491</v>
      </c>
      <c r="D4602" t="s">
        <v>8373</v>
      </c>
      <c r="E4602" s="413" t="s">
        <v>16761</v>
      </c>
    </row>
    <row r="4603" spans="1:5" ht="12.75">
      <c r="A4603">
        <v>43647</v>
      </c>
      <c r="B4603" t="s">
        <v>16762</v>
      </c>
      <c r="C4603" t="s">
        <v>8491</v>
      </c>
      <c r="D4603" t="s">
        <v>8373</v>
      </c>
      <c r="E4603" s="413" t="s">
        <v>16763</v>
      </c>
    </row>
    <row r="4604" spans="1:5" ht="12.75">
      <c r="A4604">
        <v>43648</v>
      </c>
      <c r="B4604" t="s">
        <v>16764</v>
      </c>
      <c r="C4604" t="s">
        <v>8491</v>
      </c>
      <c r="D4604" t="s">
        <v>8373</v>
      </c>
      <c r="E4604" s="413" t="s">
        <v>13586</v>
      </c>
    </row>
    <row r="4605" spans="1:5" ht="12.75">
      <c r="A4605">
        <v>35693</v>
      </c>
      <c r="B4605" t="s">
        <v>16765</v>
      </c>
      <c r="C4605" t="s">
        <v>8491</v>
      </c>
      <c r="D4605" t="s">
        <v>8373</v>
      </c>
      <c r="E4605" s="413" t="s">
        <v>16766</v>
      </c>
    </row>
    <row r="4606" spans="1:5" ht="12.75">
      <c r="A4606">
        <v>7356</v>
      </c>
      <c r="B4606" t="s">
        <v>16767</v>
      </c>
      <c r="C4606" t="s">
        <v>8491</v>
      </c>
      <c r="D4606" t="s">
        <v>8370</v>
      </c>
      <c r="E4606" s="413" t="s">
        <v>16768</v>
      </c>
    </row>
    <row r="4607" spans="1:5" ht="12.75">
      <c r="A4607">
        <v>35692</v>
      </c>
      <c r="B4607" t="s">
        <v>16769</v>
      </c>
      <c r="C4607" t="s">
        <v>8491</v>
      </c>
      <c r="D4607" t="s">
        <v>8373</v>
      </c>
      <c r="E4607" s="413" t="s">
        <v>10369</v>
      </c>
    </row>
    <row r="4608" spans="1:5" ht="12.75">
      <c r="A4608">
        <v>43624</v>
      </c>
      <c r="B4608" t="s">
        <v>16770</v>
      </c>
      <c r="C4608" t="s">
        <v>8491</v>
      </c>
      <c r="D4608" t="s">
        <v>8373</v>
      </c>
      <c r="E4608" s="413" t="s">
        <v>16771</v>
      </c>
    </row>
    <row r="4609" spans="1:5" ht="12.75">
      <c r="A4609">
        <v>7342</v>
      </c>
      <c r="B4609" t="s">
        <v>16772</v>
      </c>
      <c r="C4609" t="s">
        <v>8488</v>
      </c>
      <c r="D4609" t="s">
        <v>8373</v>
      </c>
      <c r="E4609" s="413" t="s">
        <v>9429</v>
      </c>
    </row>
    <row r="4610" spans="1:5" ht="12.75">
      <c r="A4610">
        <v>7350</v>
      </c>
      <c r="B4610" t="s">
        <v>16773</v>
      </c>
      <c r="C4610" t="s">
        <v>8491</v>
      </c>
      <c r="D4610" t="s">
        <v>8373</v>
      </c>
      <c r="E4610" s="413" t="s">
        <v>16774</v>
      </c>
    </row>
    <row r="4611" spans="1:5" ht="12.75">
      <c r="A4611">
        <v>39574</v>
      </c>
      <c r="B4611" t="s">
        <v>16775</v>
      </c>
      <c r="C4611" t="s">
        <v>8369</v>
      </c>
      <c r="D4611" t="s">
        <v>8373</v>
      </c>
      <c r="E4611" s="413" t="s">
        <v>9392</v>
      </c>
    </row>
    <row r="4612" spans="1:5" ht="12.75">
      <c r="A4612">
        <v>11060</v>
      </c>
      <c r="B4612" t="s">
        <v>16776</v>
      </c>
      <c r="C4612" t="s">
        <v>8369</v>
      </c>
      <c r="D4612" t="s">
        <v>8373</v>
      </c>
      <c r="E4612" s="413" t="s">
        <v>16777</v>
      </c>
    </row>
    <row r="4613" spans="1:5" ht="12.75">
      <c r="A4613">
        <v>37401</v>
      </c>
      <c r="B4613" t="s">
        <v>16778</v>
      </c>
      <c r="C4613" t="s">
        <v>8369</v>
      </c>
      <c r="D4613" t="s">
        <v>8373</v>
      </c>
      <c r="E4613" s="413" t="s">
        <v>14640</v>
      </c>
    </row>
    <row r="4614" spans="1:5" ht="12.75">
      <c r="A4614">
        <v>7525</v>
      </c>
      <c r="B4614" t="s">
        <v>16779</v>
      </c>
      <c r="C4614" t="s">
        <v>8369</v>
      </c>
      <c r="D4614" t="s">
        <v>8373</v>
      </c>
      <c r="E4614" s="413" t="s">
        <v>16780</v>
      </c>
    </row>
    <row r="4615" spans="1:5" ht="12.75">
      <c r="A4615">
        <v>7524</v>
      </c>
      <c r="B4615" t="s">
        <v>16781</v>
      </c>
      <c r="C4615" t="s">
        <v>8369</v>
      </c>
      <c r="D4615" t="s">
        <v>8373</v>
      </c>
      <c r="E4615" s="413" t="s">
        <v>16782</v>
      </c>
    </row>
    <row r="4616" spans="1:5" ht="12.75">
      <c r="A4616">
        <v>38105</v>
      </c>
      <c r="B4616" t="s">
        <v>16783</v>
      </c>
      <c r="C4616" t="s">
        <v>8369</v>
      </c>
      <c r="D4616" t="s">
        <v>8373</v>
      </c>
      <c r="E4616" s="413" t="s">
        <v>14852</v>
      </c>
    </row>
    <row r="4617" spans="1:5" ht="12.75">
      <c r="A4617">
        <v>38084</v>
      </c>
      <c r="B4617" t="s">
        <v>16784</v>
      </c>
      <c r="C4617" t="s">
        <v>8369</v>
      </c>
      <c r="D4617" t="s">
        <v>8373</v>
      </c>
      <c r="E4617" s="413" t="s">
        <v>16785</v>
      </c>
    </row>
    <row r="4618" spans="1:5" ht="12.75">
      <c r="A4618">
        <v>38103</v>
      </c>
      <c r="B4618" t="s">
        <v>16786</v>
      </c>
      <c r="C4618" t="s">
        <v>8369</v>
      </c>
      <c r="D4618" t="s">
        <v>8373</v>
      </c>
      <c r="E4618" s="413" t="s">
        <v>13307</v>
      </c>
    </row>
    <row r="4619" spans="1:5" ht="12.75">
      <c r="A4619">
        <v>38082</v>
      </c>
      <c r="B4619" t="s">
        <v>16787</v>
      </c>
      <c r="C4619" t="s">
        <v>8369</v>
      </c>
      <c r="D4619" t="s">
        <v>8373</v>
      </c>
      <c r="E4619" s="413" t="s">
        <v>16788</v>
      </c>
    </row>
    <row r="4620" spans="1:5" ht="12.75">
      <c r="A4620">
        <v>38104</v>
      </c>
      <c r="B4620" t="s">
        <v>16789</v>
      </c>
      <c r="C4620" t="s">
        <v>8369</v>
      </c>
      <c r="D4620" t="s">
        <v>8373</v>
      </c>
      <c r="E4620" s="413" t="s">
        <v>16790</v>
      </c>
    </row>
    <row r="4621" spans="1:5" ht="12.75">
      <c r="A4621">
        <v>38083</v>
      </c>
      <c r="B4621" t="s">
        <v>16791</v>
      </c>
      <c r="C4621" t="s">
        <v>8369</v>
      </c>
      <c r="D4621" t="s">
        <v>8373</v>
      </c>
      <c r="E4621" s="413" t="s">
        <v>16792</v>
      </c>
    </row>
    <row r="4622" spans="1:5" ht="12.75">
      <c r="A4622">
        <v>38101</v>
      </c>
      <c r="B4622" t="s">
        <v>16793</v>
      </c>
      <c r="C4622" t="s">
        <v>8369</v>
      </c>
      <c r="D4622" t="s">
        <v>8373</v>
      </c>
      <c r="E4622" s="413" t="s">
        <v>8447</v>
      </c>
    </row>
    <row r="4623" spans="1:5" ht="12.75">
      <c r="A4623">
        <v>7528</v>
      </c>
      <c r="B4623" t="s">
        <v>16794</v>
      </c>
      <c r="C4623" t="s">
        <v>8369</v>
      </c>
      <c r="D4623" t="s">
        <v>8370</v>
      </c>
      <c r="E4623" s="413" t="s">
        <v>14497</v>
      </c>
    </row>
    <row r="4624" spans="1:5" ht="12.75">
      <c r="A4624">
        <v>12147</v>
      </c>
      <c r="B4624" t="s">
        <v>16795</v>
      </c>
      <c r="C4624" t="s">
        <v>8369</v>
      </c>
      <c r="D4624" t="s">
        <v>8373</v>
      </c>
      <c r="E4624" s="413" t="s">
        <v>16796</v>
      </c>
    </row>
    <row r="4625" spans="1:5" ht="12.75">
      <c r="A4625">
        <v>38075</v>
      </c>
      <c r="B4625" t="s">
        <v>16797</v>
      </c>
      <c r="C4625" t="s">
        <v>8369</v>
      </c>
      <c r="D4625" t="s">
        <v>8373</v>
      </c>
      <c r="E4625" s="413" t="s">
        <v>10395</v>
      </c>
    </row>
    <row r="4626" spans="1:5" ht="12.75">
      <c r="A4626">
        <v>38102</v>
      </c>
      <c r="B4626" t="s">
        <v>16798</v>
      </c>
      <c r="C4626" t="s">
        <v>8369</v>
      </c>
      <c r="D4626" t="s">
        <v>8373</v>
      </c>
      <c r="E4626" s="413" t="s">
        <v>16799</v>
      </c>
    </row>
    <row r="4627" spans="1:5" ht="12.75">
      <c r="A4627">
        <v>38076</v>
      </c>
      <c r="B4627" t="s">
        <v>16800</v>
      </c>
      <c r="C4627" t="s">
        <v>8369</v>
      </c>
      <c r="D4627" t="s">
        <v>8373</v>
      </c>
      <c r="E4627" s="413" t="s">
        <v>13479</v>
      </c>
    </row>
    <row r="4628" spans="1:5" ht="12.75">
      <c r="A4628">
        <v>7592</v>
      </c>
      <c r="B4628" t="s">
        <v>16801</v>
      </c>
      <c r="C4628" t="s">
        <v>8711</v>
      </c>
      <c r="D4628" t="s">
        <v>8370</v>
      </c>
      <c r="E4628" s="413" t="s">
        <v>16802</v>
      </c>
    </row>
    <row r="4629" spans="1:5" ht="12.75">
      <c r="A4629">
        <v>40820</v>
      </c>
      <c r="B4629" t="s">
        <v>16803</v>
      </c>
      <c r="C4629" t="s">
        <v>8714</v>
      </c>
      <c r="D4629" t="s">
        <v>8373</v>
      </c>
      <c r="E4629" s="413" t="s">
        <v>16804</v>
      </c>
    </row>
    <row r="4630" spans="1:5" ht="12.75">
      <c r="A4630">
        <v>11826</v>
      </c>
      <c r="B4630" t="s">
        <v>16805</v>
      </c>
      <c r="C4630" t="s">
        <v>8369</v>
      </c>
      <c r="D4630" t="s">
        <v>8373</v>
      </c>
      <c r="E4630" s="413" t="s">
        <v>16806</v>
      </c>
    </row>
    <row r="4631" spans="1:5" ht="12.75">
      <c r="A4631">
        <v>7606</v>
      </c>
      <c r="B4631" t="s">
        <v>16807</v>
      </c>
      <c r="C4631" t="s">
        <v>8369</v>
      </c>
      <c r="D4631" t="s">
        <v>8373</v>
      </c>
      <c r="E4631" s="413" t="s">
        <v>16808</v>
      </c>
    </row>
    <row r="4632" spans="1:5" ht="12.75">
      <c r="A4632">
        <v>11763</v>
      </c>
      <c r="B4632" t="s">
        <v>16809</v>
      </c>
      <c r="C4632" t="s">
        <v>8369</v>
      </c>
      <c r="D4632" t="s">
        <v>8373</v>
      </c>
      <c r="E4632" s="413" t="s">
        <v>16810</v>
      </c>
    </row>
    <row r="4633" spans="1:5" ht="12.75">
      <c r="A4633">
        <v>11764</v>
      </c>
      <c r="B4633" t="s">
        <v>16811</v>
      </c>
      <c r="C4633" t="s">
        <v>8369</v>
      </c>
      <c r="D4633" t="s">
        <v>8373</v>
      </c>
      <c r="E4633" s="413" t="s">
        <v>16812</v>
      </c>
    </row>
    <row r="4634" spans="1:5" ht="12.75">
      <c r="A4634">
        <v>11829</v>
      </c>
      <c r="B4634" t="s">
        <v>16813</v>
      </c>
      <c r="C4634" t="s">
        <v>8369</v>
      </c>
      <c r="D4634" t="s">
        <v>8373</v>
      </c>
      <c r="E4634" s="413" t="s">
        <v>11839</v>
      </c>
    </row>
    <row r="4635" spans="1:5" ht="12.75">
      <c r="A4635">
        <v>11830</v>
      </c>
      <c r="B4635" t="s">
        <v>16814</v>
      </c>
      <c r="C4635" t="s">
        <v>8369</v>
      </c>
      <c r="D4635" t="s">
        <v>8373</v>
      </c>
      <c r="E4635" s="413" t="s">
        <v>16815</v>
      </c>
    </row>
    <row r="4636" spans="1:5" ht="12.75">
      <c r="A4636">
        <v>11825</v>
      </c>
      <c r="B4636" t="s">
        <v>16816</v>
      </c>
      <c r="C4636" t="s">
        <v>8369</v>
      </c>
      <c r="D4636" t="s">
        <v>8373</v>
      </c>
      <c r="E4636" s="413" t="s">
        <v>11272</v>
      </c>
    </row>
    <row r="4637" spans="1:5" ht="12.75">
      <c r="A4637">
        <v>11767</v>
      </c>
      <c r="B4637" t="s">
        <v>16817</v>
      </c>
      <c r="C4637" t="s">
        <v>8369</v>
      </c>
      <c r="D4637" t="s">
        <v>8373</v>
      </c>
      <c r="E4637" s="413" t="s">
        <v>16818</v>
      </c>
    </row>
    <row r="4638" spans="1:5" ht="12.75">
      <c r="A4638">
        <v>11766</v>
      </c>
      <c r="B4638" t="s">
        <v>16819</v>
      </c>
      <c r="C4638" t="s">
        <v>8369</v>
      </c>
      <c r="D4638" t="s">
        <v>8373</v>
      </c>
      <c r="E4638" s="413" t="s">
        <v>16820</v>
      </c>
    </row>
    <row r="4639" spans="1:5" ht="12.75">
      <c r="A4639">
        <v>11765</v>
      </c>
      <c r="B4639" t="s">
        <v>16821</v>
      </c>
      <c r="C4639" t="s">
        <v>8369</v>
      </c>
      <c r="D4639" t="s">
        <v>8373</v>
      </c>
      <c r="E4639" s="413" t="s">
        <v>16822</v>
      </c>
    </row>
    <row r="4640" spans="1:5" ht="12.75">
      <c r="A4640">
        <v>11824</v>
      </c>
      <c r="B4640" t="s">
        <v>16823</v>
      </c>
      <c r="C4640" t="s">
        <v>8369</v>
      </c>
      <c r="D4640" t="s">
        <v>8373</v>
      </c>
      <c r="E4640" s="413" t="s">
        <v>16824</v>
      </c>
    </row>
    <row r="4641" spans="1:5" ht="12.75">
      <c r="A4641">
        <v>44045</v>
      </c>
      <c r="B4641" t="s">
        <v>16825</v>
      </c>
      <c r="C4641" t="s">
        <v>8369</v>
      </c>
      <c r="D4641" t="s">
        <v>8373</v>
      </c>
      <c r="E4641" s="413" t="s">
        <v>16826</v>
      </c>
    </row>
    <row r="4642" spans="1:5" ht="12.75">
      <c r="A4642">
        <v>39702</v>
      </c>
      <c r="B4642" t="s">
        <v>16827</v>
      </c>
      <c r="C4642" t="s">
        <v>8369</v>
      </c>
      <c r="D4642" t="s">
        <v>8373</v>
      </c>
      <c r="E4642" s="413" t="s">
        <v>16828</v>
      </c>
    </row>
    <row r="4643" spans="1:5" ht="12.75">
      <c r="A4643">
        <v>13415</v>
      </c>
      <c r="B4643" t="s">
        <v>16829</v>
      </c>
      <c r="C4643" t="s">
        <v>8369</v>
      </c>
      <c r="D4643" t="s">
        <v>8370</v>
      </c>
      <c r="E4643" s="413" t="s">
        <v>16830</v>
      </c>
    </row>
    <row r="4644" spans="1:5" ht="12.75">
      <c r="A4644">
        <v>7602</v>
      </c>
      <c r="B4644" t="s">
        <v>16831</v>
      </c>
      <c r="C4644" t="s">
        <v>8369</v>
      </c>
      <c r="D4644" t="s">
        <v>8373</v>
      </c>
      <c r="E4644" s="413" t="s">
        <v>16832</v>
      </c>
    </row>
    <row r="4645" spans="1:5" ht="12.75">
      <c r="A4645">
        <v>7603</v>
      </c>
      <c r="B4645" t="s">
        <v>16833</v>
      </c>
      <c r="C4645" t="s">
        <v>8369</v>
      </c>
      <c r="D4645" t="s">
        <v>8373</v>
      </c>
      <c r="E4645" s="413" t="s">
        <v>16834</v>
      </c>
    </row>
    <row r="4646" spans="1:5" ht="12.75">
      <c r="A4646">
        <v>11777</v>
      </c>
      <c r="B4646" t="s">
        <v>16835</v>
      </c>
      <c r="C4646" t="s">
        <v>8369</v>
      </c>
      <c r="D4646" t="s">
        <v>8373</v>
      </c>
      <c r="E4646" s="413" t="s">
        <v>16836</v>
      </c>
    </row>
    <row r="4647" spans="1:5" ht="12.75">
      <c r="A4647">
        <v>13417</v>
      </c>
      <c r="B4647" t="s">
        <v>16837</v>
      </c>
      <c r="C4647" t="s">
        <v>8369</v>
      </c>
      <c r="D4647" t="s">
        <v>8373</v>
      </c>
      <c r="E4647" s="413" t="s">
        <v>16838</v>
      </c>
    </row>
    <row r="4648" spans="1:5" ht="12.75">
      <c r="A4648">
        <v>36791</v>
      </c>
      <c r="B4648" t="s">
        <v>16839</v>
      </c>
      <c r="C4648" t="s">
        <v>8369</v>
      </c>
      <c r="D4648" t="s">
        <v>8373</v>
      </c>
      <c r="E4648" s="413" t="s">
        <v>16840</v>
      </c>
    </row>
    <row r="4649" spans="1:5" ht="12.75">
      <c r="A4649">
        <v>36795</v>
      </c>
      <c r="B4649" t="s">
        <v>16841</v>
      </c>
      <c r="C4649" t="s">
        <v>8369</v>
      </c>
      <c r="D4649" t="s">
        <v>8373</v>
      </c>
      <c r="E4649" s="413" t="s">
        <v>16842</v>
      </c>
    </row>
    <row r="4650" spans="1:5" ht="12.75">
      <c r="A4650">
        <v>36796</v>
      </c>
      <c r="B4650" t="s">
        <v>16843</v>
      </c>
      <c r="C4650" t="s">
        <v>8369</v>
      </c>
      <c r="D4650" t="s">
        <v>8373</v>
      </c>
      <c r="E4650" s="413" t="s">
        <v>16844</v>
      </c>
    </row>
    <row r="4651" spans="1:5" ht="12.75">
      <c r="A4651">
        <v>36792</v>
      </c>
      <c r="B4651" t="s">
        <v>16845</v>
      </c>
      <c r="C4651" t="s">
        <v>8369</v>
      </c>
      <c r="D4651" t="s">
        <v>8373</v>
      </c>
      <c r="E4651" s="413" t="s">
        <v>16846</v>
      </c>
    </row>
    <row r="4652" spans="1:5" ht="12.75">
      <c r="A4652">
        <v>11773</v>
      </c>
      <c r="B4652" t="s">
        <v>16847</v>
      </c>
      <c r="C4652" t="s">
        <v>8369</v>
      </c>
      <c r="D4652" t="s">
        <v>8373</v>
      </c>
      <c r="E4652" s="413" t="s">
        <v>16848</v>
      </c>
    </row>
    <row r="4653" spans="1:5" ht="12.75">
      <c r="A4653">
        <v>11762</v>
      </c>
      <c r="B4653" t="s">
        <v>16849</v>
      </c>
      <c r="C4653" t="s">
        <v>8369</v>
      </c>
      <c r="D4653" t="s">
        <v>8373</v>
      </c>
      <c r="E4653" s="413" t="s">
        <v>16850</v>
      </c>
    </row>
    <row r="4654" spans="1:5" ht="12.75">
      <c r="A4654">
        <v>7604</v>
      </c>
      <c r="B4654" t="s">
        <v>16851</v>
      </c>
      <c r="C4654" t="s">
        <v>8369</v>
      </c>
      <c r="D4654" t="s">
        <v>8373</v>
      </c>
      <c r="E4654" s="413" t="s">
        <v>16852</v>
      </c>
    </row>
    <row r="4655" spans="1:5" ht="12.75">
      <c r="A4655">
        <v>13984</v>
      </c>
      <c r="B4655" t="s">
        <v>16853</v>
      </c>
      <c r="C4655" t="s">
        <v>8369</v>
      </c>
      <c r="D4655" t="s">
        <v>8373</v>
      </c>
      <c r="E4655" s="413" t="s">
        <v>16854</v>
      </c>
    </row>
    <row r="4656" spans="1:5" ht="12.75">
      <c r="A4656">
        <v>11772</v>
      </c>
      <c r="B4656" t="s">
        <v>16855</v>
      </c>
      <c r="C4656" t="s">
        <v>8369</v>
      </c>
      <c r="D4656" t="s">
        <v>8373</v>
      </c>
      <c r="E4656" s="413" t="s">
        <v>16856</v>
      </c>
    </row>
    <row r="4657" spans="1:5" ht="12.75">
      <c r="A4657">
        <v>13983</v>
      </c>
      <c r="B4657" t="s">
        <v>16857</v>
      </c>
      <c r="C4657" t="s">
        <v>8369</v>
      </c>
      <c r="D4657" t="s">
        <v>8373</v>
      </c>
      <c r="E4657" s="413" t="s">
        <v>16858</v>
      </c>
    </row>
    <row r="4658" spans="1:5" ht="12.75">
      <c r="A4658">
        <v>13416</v>
      </c>
      <c r="B4658" t="s">
        <v>16859</v>
      </c>
      <c r="C4658" t="s">
        <v>8369</v>
      </c>
      <c r="D4658" t="s">
        <v>8373</v>
      </c>
      <c r="E4658" s="413" t="s">
        <v>16860</v>
      </c>
    </row>
    <row r="4659" spans="1:5" ht="12.75">
      <c r="A4659">
        <v>40329</v>
      </c>
      <c r="B4659" t="s">
        <v>16861</v>
      </c>
      <c r="C4659" t="s">
        <v>8369</v>
      </c>
      <c r="D4659" t="s">
        <v>8370</v>
      </c>
      <c r="E4659" s="413" t="s">
        <v>16862</v>
      </c>
    </row>
    <row r="4660" spans="1:5" ht="12.75">
      <c r="A4660">
        <v>11823</v>
      </c>
      <c r="B4660" t="s">
        <v>16863</v>
      </c>
      <c r="C4660" t="s">
        <v>8369</v>
      </c>
      <c r="D4660" t="s">
        <v>8373</v>
      </c>
      <c r="E4660" s="413" t="s">
        <v>16864</v>
      </c>
    </row>
    <row r="4661" spans="1:5" ht="12.75">
      <c r="A4661">
        <v>11822</v>
      </c>
      <c r="B4661" t="s">
        <v>16865</v>
      </c>
      <c r="C4661" t="s">
        <v>8369</v>
      </c>
      <c r="D4661" t="s">
        <v>8373</v>
      </c>
      <c r="E4661" s="413" t="s">
        <v>16866</v>
      </c>
    </row>
    <row r="4662" spans="1:5" ht="12.75">
      <c r="A4662">
        <v>11831</v>
      </c>
      <c r="B4662" t="s">
        <v>16867</v>
      </c>
      <c r="C4662" t="s">
        <v>8369</v>
      </c>
      <c r="D4662" t="s">
        <v>8373</v>
      </c>
      <c r="E4662" s="413" t="s">
        <v>16868</v>
      </c>
    </row>
    <row r="4663" spans="1:5" ht="12.75">
      <c r="A4663">
        <v>7613</v>
      </c>
      <c r="B4663" t="s">
        <v>16869</v>
      </c>
      <c r="C4663" t="s">
        <v>8369</v>
      </c>
      <c r="D4663" t="s">
        <v>8373</v>
      </c>
      <c r="E4663" s="413" t="s">
        <v>16870</v>
      </c>
    </row>
    <row r="4664" spans="1:5" ht="12.75">
      <c r="A4664">
        <v>7619</v>
      </c>
      <c r="B4664" t="s">
        <v>16871</v>
      </c>
      <c r="C4664" t="s">
        <v>8369</v>
      </c>
      <c r="D4664" t="s">
        <v>8373</v>
      </c>
      <c r="E4664" s="413" t="s">
        <v>16872</v>
      </c>
    </row>
    <row r="4665" spans="1:5" ht="12.75">
      <c r="A4665">
        <v>12076</v>
      </c>
      <c r="B4665" t="s">
        <v>16873</v>
      </c>
      <c r="C4665" t="s">
        <v>8369</v>
      </c>
      <c r="D4665" t="s">
        <v>8373</v>
      </c>
      <c r="E4665" s="413" t="s">
        <v>16874</v>
      </c>
    </row>
    <row r="4666" spans="1:5" ht="12.75">
      <c r="A4666">
        <v>7614</v>
      </c>
      <c r="B4666" t="s">
        <v>16875</v>
      </c>
      <c r="C4666" t="s">
        <v>8369</v>
      </c>
      <c r="D4666" t="s">
        <v>8373</v>
      </c>
      <c r="E4666" s="413" t="s">
        <v>16876</v>
      </c>
    </row>
    <row r="4667" spans="1:5" ht="12.75">
      <c r="A4667">
        <v>7618</v>
      </c>
      <c r="B4667" t="s">
        <v>16877</v>
      </c>
      <c r="C4667" t="s">
        <v>8369</v>
      </c>
      <c r="D4667" t="s">
        <v>8373</v>
      </c>
      <c r="E4667" s="413" t="s">
        <v>16878</v>
      </c>
    </row>
    <row r="4668" spans="1:5" ht="12.75">
      <c r="A4668">
        <v>7620</v>
      </c>
      <c r="B4668" t="s">
        <v>16879</v>
      </c>
      <c r="C4668" t="s">
        <v>8369</v>
      </c>
      <c r="D4668" t="s">
        <v>8373</v>
      </c>
      <c r="E4668" s="413" t="s">
        <v>16880</v>
      </c>
    </row>
    <row r="4669" spans="1:5" ht="12.75">
      <c r="A4669">
        <v>7610</v>
      </c>
      <c r="B4669" t="s">
        <v>16881</v>
      </c>
      <c r="C4669" t="s">
        <v>8369</v>
      </c>
      <c r="D4669" t="s">
        <v>8373</v>
      </c>
      <c r="E4669" s="413" t="s">
        <v>16882</v>
      </c>
    </row>
    <row r="4670" spans="1:5" ht="12.75">
      <c r="A4670">
        <v>7615</v>
      </c>
      <c r="B4670" t="s">
        <v>16883</v>
      </c>
      <c r="C4670" t="s">
        <v>8369</v>
      </c>
      <c r="D4670" t="s">
        <v>8373</v>
      </c>
      <c r="E4670" s="413" t="s">
        <v>16884</v>
      </c>
    </row>
    <row r="4671" spans="1:5" ht="12.75">
      <c r="A4671">
        <v>7617</v>
      </c>
      <c r="B4671" t="s">
        <v>16885</v>
      </c>
      <c r="C4671" t="s">
        <v>8369</v>
      </c>
      <c r="D4671" t="s">
        <v>8373</v>
      </c>
      <c r="E4671" s="413" t="s">
        <v>16886</v>
      </c>
    </row>
    <row r="4672" spans="1:5" ht="12.75">
      <c r="A4672">
        <v>7616</v>
      </c>
      <c r="B4672" t="s">
        <v>16887</v>
      </c>
      <c r="C4672" t="s">
        <v>8369</v>
      </c>
      <c r="D4672" t="s">
        <v>8373</v>
      </c>
      <c r="E4672" s="413" t="s">
        <v>16888</v>
      </c>
    </row>
    <row r="4673" spans="1:5" ht="12.75">
      <c r="A4673">
        <v>7611</v>
      </c>
      <c r="B4673" t="s">
        <v>16889</v>
      </c>
      <c r="C4673" t="s">
        <v>8369</v>
      </c>
      <c r="D4673" t="s">
        <v>8370</v>
      </c>
      <c r="E4673" s="413" t="s">
        <v>16890</v>
      </c>
    </row>
    <row r="4674" spans="1:5" ht="12.75">
      <c r="A4674">
        <v>7612</v>
      </c>
      <c r="B4674" t="s">
        <v>16891</v>
      </c>
      <c r="C4674" t="s">
        <v>8369</v>
      </c>
      <c r="D4674" t="s">
        <v>8373</v>
      </c>
      <c r="E4674" s="413" t="s">
        <v>16892</v>
      </c>
    </row>
    <row r="4675" spans="1:5" ht="12.75">
      <c r="A4675">
        <v>37371</v>
      </c>
      <c r="B4675" t="s">
        <v>16893</v>
      </c>
      <c r="C4675" t="s">
        <v>8711</v>
      </c>
      <c r="D4675" t="s">
        <v>8370</v>
      </c>
      <c r="E4675" s="413" t="s">
        <v>12455</v>
      </c>
    </row>
    <row r="4676" spans="1:5" ht="12.75">
      <c r="A4676">
        <v>40861</v>
      </c>
      <c r="B4676" t="s">
        <v>16894</v>
      </c>
      <c r="C4676" t="s">
        <v>8714</v>
      </c>
      <c r="D4676" t="s">
        <v>8370</v>
      </c>
      <c r="E4676" s="413" t="s">
        <v>16895</v>
      </c>
    </row>
    <row r="4677" spans="1:5" ht="12.75">
      <c r="A4677">
        <v>36510</v>
      </c>
      <c r="B4677" t="s">
        <v>16896</v>
      </c>
      <c r="C4677" t="s">
        <v>8369</v>
      </c>
      <c r="D4677" t="s">
        <v>8373</v>
      </c>
      <c r="E4677" s="413" t="s">
        <v>16897</v>
      </c>
    </row>
    <row r="4678" spans="1:5" ht="12.75">
      <c r="A4678">
        <v>25020</v>
      </c>
      <c r="B4678" t="s">
        <v>16898</v>
      </c>
      <c r="C4678" t="s">
        <v>8369</v>
      </c>
      <c r="D4678" t="s">
        <v>8373</v>
      </c>
      <c r="E4678" s="413" t="s">
        <v>16899</v>
      </c>
    </row>
    <row r="4679" spans="1:5" ht="12.75">
      <c r="A4679">
        <v>7622</v>
      </c>
      <c r="B4679" t="s">
        <v>16900</v>
      </c>
      <c r="C4679" t="s">
        <v>8369</v>
      </c>
      <c r="D4679" t="s">
        <v>8373</v>
      </c>
      <c r="E4679" s="413" t="s">
        <v>16901</v>
      </c>
    </row>
    <row r="4680" spans="1:5" ht="12.75">
      <c r="A4680">
        <v>7624</v>
      </c>
      <c r="B4680" t="s">
        <v>16902</v>
      </c>
      <c r="C4680" t="s">
        <v>8369</v>
      </c>
      <c r="D4680" t="s">
        <v>8370</v>
      </c>
      <c r="E4680" s="413" t="s">
        <v>16903</v>
      </c>
    </row>
    <row r="4681" spans="1:5" ht="12.75">
      <c r="A4681">
        <v>7625</v>
      </c>
      <c r="B4681" t="s">
        <v>16904</v>
      </c>
      <c r="C4681" t="s">
        <v>8369</v>
      </c>
      <c r="D4681" t="s">
        <v>8373</v>
      </c>
      <c r="E4681" s="413" t="s">
        <v>16905</v>
      </c>
    </row>
    <row r="4682" spans="1:5" ht="12.75">
      <c r="A4682">
        <v>7623</v>
      </c>
      <c r="B4682" t="s">
        <v>16906</v>
      </c>
      <c r="C4682" t="s">
        <v>8369</v>
      </c>
      <c r="D4682" t="s">
        <v>8373</v>
      </c>
      <c r="E4682" s="413" t="s">
        <v>16899</v>
      </c>
    </row>
    <row r="4683" spans="1:5" ht="12.75">
      <c r="A4683">
        <v>36508</v>
      </c>
      <c r="B4683" t="s">
        <v>16907</v>
      </c>
      <c r="C4683" t="s">
        <v>8369</v>
      </c>
      <c r="D4683" t="s">
        <v>8373</v>
      </c>
      <c r="E4683" s="413" t="s">
        <v>16908</v>
      </c>
    </row>
    <row r="4684" spans="1:5" ht="12.75">
      <c r="A4684">
        <v>36509</v>
      </c>
      <c r="B4684" t="s">
        <v>16909</v>
      </c>
      <c r="C4684" t="s">
        <v>8369</v>
      </c>
      <c r="D4684" t="s">
        <v>8373</v>
      </c>
      <c r="E4684" s="413" t="s">
        <v>16910</v>
      </c>
    </row>
    <row r="4685" spans="1:5" ht="12.75">
      <c r="A4685">
        <v>13238</v>
      </c>
      <c r="B4685" t="s">
        <v>16911</v>
      </c>
      <c r="C4685" t="s">
        <v>8369</v>
      </c>
      <c r="D4685" t="s">
        <v>8373</v>
      </c>
      <c r="E4685" s="413" t="s">
        <v>16912</v>
      </c>
    </row>
    <row r="4686" spans="1:5" ht="12.75">
      <c r="A4686">
        <v>36511</v>
      </c>
      <c r="B4686" t="s">
        <v>16913</v>
      </c>
      <c r="C4686" t="s">
        <v>8369</v>
      </c>
      <c r="D4686" t="s">
        <v>8373</v>
      </c>
      <c r="E4686" s="413" t="s">
        <v>16914</v>
      </c>
    </row>
    <row r="4687" spans="1:5" ht="12.75">
      <c r="A4687">
        <v>36515</v>
      </c>
      <c r="B4687" t="s">
        <v>16915</v>
      </c>
      <c r="C4687" t="s">
        <v>8369</v>
      </c>
      <c r="D4687" t="s">
        <v>8373</v>
      </c>
      <c r="E4687" s="413" t="s">
        <v>16916</v>
      </c>
    </row>
    <row r="4688" spans="1:5" ht="12.75">
      <c r="A4688">
        <v>10598</v>
      </c>
      <c r="B4688" t="s">
        <v>16917</v>
      </c>
      <c r="C4688" t="s">
        <v>8369</v>
      </c>
      <c r="D4688" t="s">
        <v>8373</v>
      </c>
      <c r="E4688" s="413" t="s">
        <v>16918</v>
      </c>
    </row>
    <row r="4689" spans="1:5" ht="12.75">
      <c r="A4689">
        <v>7640</v>
      </c>
      <c r="B4689" t="s">
        <v>16919</v>
      </c>
      <c r="C4689" t="s">
        <v>8369</v>
      </c>
      <c r="D4689" t="s">
        <v>8370</v>
      </c>
      <c r="E4689" s="413" t="s">
        <v>16920</v>
      </c>
    </row>
    <row r="4690" spans="1:5" ht="12.75">
      <c r="A4690">
        <v>36513</v>
      </c>
      <c r="B4690" t="s">
        <v>16921</v>
      </c>
      <c r="C4690" t="s">
        <v>8369</v>
      </c>
      <c r="D4690" t="s">
        <v>8373</v>
      </c>
      <c r="E4690" s="413" t="s">
        <v>16922</v>
      </c>
    </row>
    <row r="4691" spans="1:5" ht="12.75">
      <c r="A4691">
        <v>36514</v>
      </c>
      <c r="B4691" t="s">
        <v>16923</v>
      </c>
      <c r="C4691" t="s">
        <v>8369</v>
      </c>
      <c r="D4691" t="s">
        <v>8373</v>
      </c>
      <c r="E4691" s="413" t="s">
        <v>16924</v>
      </c>
    </row>
    <row r="4692" spans="1:5" ht="12.75">
      <c r="A4692">
        <v>11572</v>
      </c>
      <c r="B4692" t="s">
        <v>16925</v>
      </c>
      <c r="C4692" t="s">
        <v>8369</v>
      </c>
      <c r="D4692" t="s">
        <v>8373</v>
      </c>
      <c r="E4692" s="413" t="s">
        <v>16926</v>
      </c>
    </row>
    <row r="4693" spans="1:5" ht="12.75">
      <c r="A4693">
        <v>36149</v>
      </c>
      <c r="B4693" t="s">
        <v>16927</v>
      </c>
      <c r="C4693" t="s">
        <v>8369</v>
      </c>
      <c r="D4693" t="s">
        <v>8373</v>
      </c>
      <c r="E4693" s="413" t="s">
        <v>16928</v>
      </c>
    </row>
    <row r="4694" spans="1:5" ht="12.75">
      <c r="A4694">
        <v>42407</v>
      </c>
      <c r="B4694" t="s">
        <v>16929</v>
      </c>
      <c r="C4694" t="s">
        <v>8389</v>
      </c>
      <c r="D4694" t="s">
        <v>8373</v>
      </c>
      <c r="E4694" s="413" t="s">
        <v>16930</v>
      </c>
    </row>
    <row r="4695" spans="1:5" ht="12.75">
      <c r="A4695">
        <v>11581</v>
      </c>
      <c r="B4695" t="s">
        <v>16931</v>
      </c>
      <c r="C4695" t="s">
        <v>8389</v>
      </c>
      <c r="D4695" t="s">
        <v>8373</v>
      </c>
      <c r="E4695" s="413" t="s">
        <v>16932</v>
      </c>
    </row>
    <row r="4696" spans="1:5" ht="12.75">
      <c r="A4696">
        <v>43605</v>
      </c>
      <c r="B4696" t="s">
        <v>16933</v>
      </c>
      <c r="C4696" t="s">
        <v>8389</v>
      </c>
      <c r="D4696" t="s">
        <v>8373</v>
      </c>
      <c r="E4696" s="413" t="s">
        <v>16934</v>
      </c>
    </row>
    <row r="4697" spans="1:5" ht="12.75">
      <c r="A4697">
        <v>11580</v>
      </c>
      <c r="B4697" t="s">
        <v>16935</v>
      </c>
      <c r="C4697" t="s">
        <v>8389</v>
      </c>
      <c r="D4697" t="s">
        <v>8373</v>
      </c>
      <c r="E4697" s="413" t="s">
        <v>16936</v>
      </c>
    </row>
    <row r="4698" spans="1:5" ht="12.75">
      <c r="A4698">
        <v>10743</v>
      </c>
      <c r="B4698" t="s">
        <v>16937</v>
      </c>
      <c r="C4698" t="s">
        <v>8369</v>
      </c>
      <c r="D4698" t="s">
        <v>8373</v>
      </c>
      <c r="E4698" s="413" t="s">
        <v>16938</v>
      </c>
    </row>
    <row r="4699" spans="1:5" ht="12.75">
      <c r="A4699">
        <v>39848</v>
      </c>
      <c r="B4699" t="s">
        <v>16939</v>
      </c>
      <c r="C4699" t="s">
        <v>8389</v>
      </c>
      <c r="D4699" t="s">
        <v>8373</v>
      </c>
      <c r="E4699" s="413" t="s">
        <v>14733</v>
      </c>
    </row>
    <row r="4700" spans="1:5" ht="12.75">
      <c r="A4700">
        <v>20999</v>
      </c>
      <c r="B4700" t="s">
        <v>16940</v>
      </c>
      <c r="C4700" t="s">
        <v>8389</v>
      </c>
      <c r="D4700" t="s">
        <v>8373</v>
      </c>
      <c r="E4700" s="413" t="s">
        <v>10934</v>
      </c>
    </row>
    <row r="4701" spans="1:5" ht="12.75">
      <c r="A4701">
        <v>21001</v>
      </c>
      <c r="B4701" t="s">
        <v>16941</v>
      </c>
      <c r="C4701" t="s">
        <v>8389</v>
      </c>
      <c r="D4701" t="s">
        <v>8370</v>
      </c>
      <c r="E4701" s="413" t="s">
        <v>16942</v>
      </c>
    </row>
    <row r="4702" spans="1:5" ht="12.75">
      <c r="A4702">
        <v>21003</v>
      </c>
      <c r="B4702" t="s">
        <v>16943</v>
      </c>
      <c r="C4702" t="s">
        <v>8389</v>
      </c>
      <c r="D4702" t="s">
        <v>8373</v>
      </c>
      <c r="E4702" s="413" t="s">
        <v>16944</v>
      </c>
    </row>
    <row r="4703" spans="1:5" ht="12.75">
      <c r="A4703">
        <v>21006</v>
      </c>
      <c r="B4703" t="s">
        <v>16945</v>
      </c>
      <c r="C4703" t="s">
        <v>8389</v>
      </c>
      <c r="D4703" t="s">
        <v>8373</v>
      </c>
      <c r="E4703" s="413" t="s">
        <v>16946</v>
      </c>
    </row>
    <row r="4704" spans="1:5" ht="12.75">
      <c r="A4704">
        <v>21019</v>
      </c>
      <c r="B4704" t="s">
        <v>16947</v>
      </c>
      <c r="C4704" t="s">
        <v>8389</v>
      </c>
      <c r="D4704" t="s">
        <v>8373</v>
      </c>
      <c r="E4704" s="413" t="s">
        <v>16948</v>
      </c>
    </row>
    <row r="4705" spans="1:5" ht="12.75">
      <c r="A4705">
        <v>21021</v>
      </c>
      <c r="B4705" t="s">
        <v>16949</v>
      </c>
      <c r="C4705" t="s">
        <v>8389</v>
      </c>
      <c r="D4705" t="s">
        <v>8373</v>
      </c>
      <c r="E4705" s="413" t="s">
        <v>16950</v>
      </c>
    </row>
    <row r="4706" spans="1:5" ht="12.75">
      <c r="A4706">
        <v>21024</v>
      </c>
      <c r="B4706" t="s">
        <v>16951</v>
      </c>
      <c r="C4706" t="s">
        <v>8389</v>
      </c>
      <c r="D4706" t="s">
        <v>8373</v>
      </c>
      <c r="E4706" s="413" t="s">
        <v>16952</v>
      </c>
    </row>
    <row r="4707" spans="1:5" ht="12.75">
      <c r="A4707">
        <v>40624</v>
      </c>
      <c r="B4707" t="s">
        <v>16953</v>
      </c>
      <c r="C4707" t="s">
        <v>8389</v>
      </c>
      <c r="D4707" t="s">
        <v>8373</v>
      </c>
      <c r="E4707" s="413" t="s">
        <v>16954</v>
      </c>
    </row>
    <row r="4708" spans="1:5" ht="12.75">
      <c r="A4708">
        <v>42575</v>
      </c>
      <c r="B4708" t="s">
        <v>16955</v>
      </c>
      <c r="C4708" t="s">
        <v>8389</v>
      </c>
      <c r="D4708" t="s">
        <v>8373</v>
      </c>
      <c r="E4708" s="413" t="s">
        <v>16956</v>
      </c>
    </row>
    <row r="4709" spans="1:5" ht="12.75">
      <c r="A4709">
        <v>13127</v>
      </c>
      <c r="B4709" t="s">
        <v>16957</v>
      </c>
      <c r="C4709" t="s">
        <v>8389</v>
      </c>
      <c r="D4709" t="s">
        <v>8373</v>
      </c>
      <c r="E4709" s="413" t="s">
        <v>16958</v>
      </c>
    </row>
    <row r="4710" spans="1:5" ht="12.75">
      <c r="A4710">
        <v>13137</v>
      </c>
      <c r="B4710" t="s">
        <v>16959</v>
      </c>
      <c r="C4710" t="s">
        <v>8389</v>
      </c>
      <c r="D4710" t="s">
        <v>8373</v>
      </c>
      <c r="E4710" s="413" t="s">
        <v>16171</v>
      </c>
    </row>
    <row r="4711" spans="1:5" ht="12.75">
      <c r="A4711">
        <v>42574</v>
      </c>
      <c r="B4711" t="s">
        <v>16960</v>
      </c>
      <c r="C4711" t="s">
        <v>8389</v>
      </c>
      <c r="D4711" t="s">
        <v>8373</v>
      </c>
      <c r="E4711" s="413" t="s">
        <v>9458</v>
      </c>
    </row>
    <row r="4712" spans="1:5" ht="12.75">
      <c r="A4712">
        <v>20989</v>
      </c>
      <c r="B4712" t="s">
        <v>16961</v>
      </c>
      <c r="C4712" t="s">
        <v>8389</v>
      </c>
      <c r="D4712" t="s">
        <v>8373</v>
      </c>
      <c r="E4712" s="413" t="s">
        <v>16962</v>
      </c>
    </row>
    <row r="4713" spans="1:5" ht="12.75">
      <c r="A4713">
        <v>21147</v>
      </c>
      <c r="B4713" t="s">
        <v>16963</v>
      </c>
      <c r="C4713" t="s">
        <v>8389</v>
      </c>
      <c r="D4713" t="s">
        <v>8373</v>
      </c>
      <c r="E4713" s="413" t="s">
        <v>16964</v>
      </c>
    </row>
    <row r="4714" spans="1:5" ht="12.75">
      <c r="A4714">
        <v>21148</v>
      </c>
      <c r="B4714" t="s">
        <v>16965</v>
      </c>
      <c r="C4714" t="s">
        <v>8389</v>
      </c>
      <c r="D4714" t="s">
        <v>8370</v>
      </c>
      <c r="E4714" s="413" t="s">
        <v>16966</v>
      </c>
    </row>
    <row r="4715" spans="1:5" ht="12.75">
      <c r="A4715">
        <v>20984</v>
      </c>
      <c r="B4715" t="s">
        <v>16967</v>
      </c>
      <c r="C4715" t="s">
        <v>8389</v>
      </c>
      <c r="D4715" t="s">
        <v>8373</v>
      </c>
      <c r="E4715" s="413" t="s">
        <v>16968</v>
      </c>
    </row>
    <row r="4716" spans="1:5" ht="12.75">
      <c r="A4716">
        <v>13042</v>
      </c>
      <c r="B4716" t="s">
        <v>16969</v>
      </c>
      <c r="C4716" t="s">
        <v>8389</v>
      </c>
      <c r="D4716" t="s">
        <v>8373</v>
      </c>
      <c r="E4716" s="413" t="s">
        <v>16970</v>
      </c>
    </row>
    <row r="4717" spans="1:5" ht="12.75">
      <c r="A4717">
        <v>21150</v>
      </c>
      <c r="B4717" t="s">
        <v>16971</v>
      </c>
      <c r="C4717" t="s">
        <v>8389</v>
      </c>
      <c r="D4717" t="s">
        <v>8373</v>
      </c>
      <c r="E4717" s="413" t="s">
        <v>16972</v>
      </c>
    </row>
    <row r="4718" spans="1:5" ht="12.75">
      <c r="A4718">
        <v>13141</v>
      </c>
      <c r="B4718" t="s">
        <v>16973</v>
      </c>
      <c r="C4718" t="s">
        <v>8389</v>
      </c>
      <c r="D4718" t="s">
        <v>8373</v>
      </c>
      <c r="E4718" s="413" t="s">
        <v>16974</v>
      </c>
    </row>
    <row r="4719" spans="1:5" ht="12.75">
      <c r="A4719">
        <v>42576</v>
      </c>
      <c r="B4719" t="s">
        <v>16975</v>
      </c>
      <c r="C4719" t="s">
        <v>8389</v>
      </c>
      <c r="D4719" t="s">
        <v>8373</v>
      </c>
      <c r="E4719" s="413" t="s">
        <v>16976</v>
      </c>
    </row>
    <row r="4720" spans="1:5" ht="12.75">
      <c r="A4720">
        <v>21151</v>
      </c>
      <c r="B4720" t="s">
        <v>16977</v>
      </c>
      <c r="C4720" t="s">
        <v>8389</v>
      </c>
      <c r="D4720" t="s">
        <v>8373</v>
      </c>
      <c r="E4720" s="413" t="s">
        <v>16978</v>
      </c>
    </row>
    <row r="4721" spans="1:5" ht="12.75">
      <c r="A4721">
        <v>13142</v>
      </c>
      <c r="B4721" t="s">
        <v>16979</v>
      </c>
      <c r="C4721" t="s">
        <v>8389</v>
      </c>
      <c r="D4721" t="s">
        <v>8373</v>
      </c>
      <c r="E4721" s="413" t="s">
        <v>16980</v>
      </c>
    </row>
    <row r="4722" spans="1:5" ht="12.75">
      <c r="A4722">
        <v>42577</v>
      </c>
      <c r="B4722" t="s">
        <v>16981</v>
      </c>
      <c r="C4722" t="s">
        <v>8389</v>
      </c>
      <c r="D4722" t="s">
        <v>8373</v>
      </c>
      <c r="E4722" s="413" t="s">
        <v>16982</v>
      </c>
    </row>
    <row r="4723" spans="1:5" ht="12.75">
      <c r="A4723">
        <v>20994</v>
      </c>
      <c r="B4723" t="s">
        <v>16983</v>
      </c>
      <c r="C4723" t="s">
        <v>8389</v>
      </c>
      <c r="D4723" t="s">
        <v>8373</v>
      </c>
      <c r="E4723" s="413" t="s">
        <v>16984</v>
      </c>
    </row>
    <row r="4724" spans="1:5" ht="12.75">
      <c r="A4724">
        <v>7672</v>
      </c>
      <c r="B4724" t="s">
        <v>16985</v>
      </c>
      <c r="C4724" t="s">
        <v>8389</v>
      </c>
      <c r="D4724" t="s">
        <v>8373</v>
      </c>
      <c r="E4724" s="413" t="s">
        <v>16986</v>
      </c>
    </row>
    <row r="4725" spans="1:5" ht="12.75">
      <c r="A4725">
        <v>20995</v>
      </c>
      <c r="B4725" t="s">
        <v>16987</v>
      </c>
      <c r="C4725" t="s">
        <v>8389</v>
      </c>
      <c r="D4725" t="s">
        <v>8373</v>
      </c>
      <c r="E4725" s="413" t="s">
        <v>16988</v>
      </c>
    </row>
    <row r="4726" spans="1:5" ht="12.75">
      <c r="A4726">
        <v>7690</v>
      </c>
      <c r="B4726" t="s">
        <v>16989</v>
      </c>
      <c r="C4726" t="s">
        <v>8389</v>
      </c>
      <c r="D4726" t="s">
        <v>8373</v>
      </c>
      <c r="E4726" s="413" t="s">
        <v>16990</v>
      </c>
    </row>
    <row r="4727" spans="1:5" ht="12.75">
      <c r="A4727">
        <v>20980</v>
      </c>
      <c r="B4727" t="s">
        <v>16991</v>
      </c>
      <c r="C4727" t="s">
        <v>8389</v>
      </c>
      <c r="D4727" t="s">
        <v>8373</v>
      </c>
      <c r="E4727" s="413" t="s">
        <v>16992</v>
      </c>
    </row>
    <row r="4728" spans="1:5" ht="12.75">
      <c r="A4728">
        <v>7661</v>
      </c>
      <c r="B4728" t="s">
        <v>16993</v>
      </c>
      <c r="C4728" t="s">
        <v>8389</v>
      </c>
      <c r="D4728" t="s">
        <v>8373</v>
      </c>
      <c r="E4728" s="413" t="s">
        <v>16994</v>
      </c>
    </row>
    <row r="4729" spans="1:5" ht="12.75">
      <c r="A4729">
        <v>21016</v>
      </c>
      <c r="B4729" t="s">
        <v>16995</v>
      </c>
      <c r="C4729" t="s">
        <v>8389</v>
      </c>
      <c r="D4729" t="s">
        <v>8373</v>
      </c>
      <c r="E4729" s="413" t="s">
        <v>16996</v>
      </c>
    </row>
    <row r="4730" spans="1:5" ht="12.75">
      <c r="A4730">
        <v>21008</v>
      </c>
      <c r="B4730" t="s">
        <v>16997</v>
      </c>
      <c r="C4730" t="s">
        <v>8389</v>
      </c>
      <c r="D4730" t="s">
        <v>8373</v>
      </c>
      <c r="E4730" s="413" t="s">
        <v>16998</v>
      </c>
    </row>
    <row r="4731" spans="1:5" ht="12.75">
      <c r="A4731">
        <v>21009</v>
      </c>
      <c r="B4731" t="s">
        <v>16999</v>
      </c>
      <c r="C4731" t="s">
        <v>8389</v>
      </c>
      <c r="D4731" t="s">
        <v>8373</v>
      </c>
      <c r="E4731" s="413" t="s">
        <v>15847</v>
      </c>
    </row>
    <row r="4732" spans="1:5" ht="12.75">
      <c r="A4732">
        <v>21010</v>
      </c>
      <c r="B4732" t="s">
        <v>17000</v>
      </c>
      <c r="C4732" t="s">
        <v>8389</v>
      </c>
      <c r="D4732" t="s">
        <v>8370</v>
      </c>
      <c r="E4732" s="413" t="s">
        <v>17001</v>
      </c>
    </row>
    <row r="4733" spans="1:5" ht="12.75">
      <c r="A4733">
        <v>21011</v>
      </c>
      <c r="B4733" t="s">
        <v>17002</v>
      </c>
      <c r="C4733" t="s">
        <v>8389</v>
      </c>
      <c r="D4733" t="s">
        <v>8373</v>
      </c>
      <c r="E4733" s="413" t="s">
        <v>17003</v>
      </c>
    </row>
    <row r="4734" spans="1:5" ht="12.75">
      <c r="A4734">
        <v>21012</v>
      </c>
      <c r="B4734" t="s">
        <v>17004</v>
      </c>
      <c r="C4734" t="s">
        <v>8389</v>
      </c>
      <c r="D4734" t="s">
        <v>8373</v>
      </c>
      <c r="E4734" s="413" t="s">
        <v>17005</v>
      </c>
    </row>
    <row r="4735" spans="1:5" ht="12.75">
      <c r="A4735">
        <v>21013</v>
      </c>
      <c r="B4735" t="s">
        <v>17006</v>
      </c>
      <c r="C4735" t="s">
        <v>8389</v>
      </c>
      <c r="D4735" t="s">
        <v>8373</v>
      </c>
      <c r="E4735" s="413" t="s">
        <v>17007</v>
      </c>
    </row>
    <row r="4736" spans="1:5" ht="12.75">
      <c r="A4736">
        <v>21014</v>
      </c>
      <c r="B4736" t="s">
        <v>17008</v>
      </c>
      <c r="C4736" t="s">
        <v>8389</v>
      </c>
      <c r="D4736" t="s">
        <v>8373</v>
      </c>
      <c r="E4736" s="413" t="s">
        <v>17009</v>
      </c>
    </row>
    <row r="4737" spans="1:5" ht="12.75">
      <c r="A4737">
        <v>21015</v>
      </c>
      <c r="B4737" t="s">
        <v>17010</v>
      </c>
      <c r="C4737" t="s">
        <v>8389</v>
      </c>
      <c r="D4737" t="s">
        <v>8373</v>
      </c>
      <c r="E4737" s="413" t="s">
        <v>17011</v>
      </c>
    </row>
    <row r="4738" spans="1:5" ht="12.75">
      <c r="A4738">
        <v>7697</v>
      </c>
      <c r="B4738" t="s">
        <v>17012</v>
      </c>
      <c r="C4738" t="s">
        <v>8389</v>
      </c>
      <c r="D4738" t="s">
        <v>8373</v>
      </c>
      <c r="E4738" s="413" t="s">
        <v>17013</v>
      </c>
    </row>
    <row r="4739" spans="1:5" ht="12.75">
      <c r="A4739">
        <v>7698</v>
      </c>
      <c r="B4739" t="s">
        <v>17014</v>
      </c>
      <c r="C4739" t="s">
        <v>8389</v>
      </c>
      <c r="D4739" t="s">
        <v>8373</v>
      </c>
      <c r="E4739" s="413" t="s">
        <v>17015</v>
      </c>
    </row>
    <row r="4740" spans="1:5" ht="12.75">
      <c r="A4740">
        <v>7691</v>
      </c>
      <c r="B4740" t="s">
        <v>17016</v>
      </c>
      <c r="C4740" t="s">
        <v>8389</v>
      </c>
      <c r="D4740" t="s">
        <v>8373</v>
      </c>
      <c r="E4740" s="413" t="s">
        <v>17017</v>
      </c>
    </row>
    <row r="4741" spans="1:5" ht="12.75">
      <c r="A4741">
        <v>40626</v>
      </c>
      <c r="B4741" t="s">
        <v>17018</v>
      </c>
      <c r="C4741" t="s">
        <v>8389</v>
      </c>
      <c r="D4741" t="s">
        <v>8373</v>
      </c>
      <c r="E4741" s="413" t="s">
        <v>17019</v>
      </c>
    </row>
    <row r="4742" spans="1:5" ht="12.75">
      <c r="A4742">
        <v>7701</v>
      </c>
      <c r="B4742" t="s">
        <v>17020</v>
      </c>
      <c r="C4742" t="s">
        <v>8389</v>
      </c>
      <c r="D4742" t="s">
        <v>8373</v>
      </c>
      <c r="E4742" s="413" t="s">
        <v>17021</v>
      </c>
    </row>
    <row r="4743" spans="1:5" ht="12.75">
      <c r="A4743">
        <v>7696</v>
      </c>
      <c r="B4743" t="s">
        <v>17022</v>
      </c>
      <c r="C4743" t="s">
        <v>8389</v>
      </c>
      <c r="D4743" t="s">
        <v>8373</v>
      </c>
      <c r="E4743" s="413" t="s">
        <v>17023</v>
      </c>
    </row>
    <row r="4744" spans="1:5" ht="12.75">
      <c r="A4744">
        <v>7700</v>
      </c>
      <c r="B4744" t="s">
        <v>17024</v>
      </c>
      <c r="C4744" t="s">
        <v>8389</v>
      </c>
      <c r="D4744" t="s">
        <v>8373</v>
      </c>
      <c r="E4744" s="413" t="s">
        <v>17025</v>
      </c>
    </row>
    <row r="4745" spans="1:5" ht="12.75">
      <c r="A4745">
        <v>7694</v>
      </c>
      <c r="B4745" t="s">
        <v>17026</v>
      </c>
      <c r="C4745" t="s">
        <v>8389</v>
      </c>
      <c r="D4745" t="s">
        <v>8373</v>
      </c>
      <c r="E4745" s="413" t="s">
        <v>17027</v>
      </c>
    </row>
    <row r="4746" spans="1:5" ht="12.75">
      <c r="A4746">
        <v>7693</v>
      </c>
      <c r="B4746" t="s">
        <v>17028</v>
      </c>
      <c r="C4746" t="s">
        <v>8389</v>
      </c>
      <c r="D4746" t="s">
        <v>8373</v>
      </c>
      <c r="E4746" s="413" t="s">
        <v>17029</v>
      </c>
    </row>
    <row r="4747" spans="1:5" ht="12.75">
      <c r="A4747">
        <v>7692</v>
      </c>
      <c r="B4747" t="s">
        <v>17030</v>
      </c>
      <c r="C4747" t="s">
        <v>8389</v>
      </c>
      <c r="D4747" t="s">
        <v>8373</v>
      </c>
      <c r="E4747" s="413" t="s">
        <v>17031</v>
      </c>
    </row>
    <row r="4748" spans="1:5" ht="12.75">
      <c r="A4748">
        <v>7695</v>
      </c>
      <c r="B4748" t="s">
        <v>17032</v>
      </c>
      <c r="C4748" t="s">
        <v>8389</v>
      </c>
      <c r="D4748" t="s">
        <v>8373</v>
      </c>
      <c r="E4748" s="413" t="s">
        <v>17033</v>
      </c>
    </row>
    <row r="4749" spans="1:5" ht="12.75">
      <c r="A4749">
        <v>13356</v>
      </c>
      <c r="B4749" t="s">
        <v>17034</v>
      </c>
      <c r="C4749" t="s">
        <v>8389</v>
      </c>
      <c r="D4749" t="s">
        <v>8373</v>
      </c>
      <c r="E4749" s="413" t="s">
        <v>15029</v>
      </c>
    </row>
    <row r="4750" spans="1:5" ht="12.75">
      <c r="A4750">
        <v>36365</v>
      </c>
      <c r="B4750" t="s">
        <v>17035</v>
      </c>
      <c r="C4750" t="s">
        <v>8389</v>
      </c>
      <c r="D4750" t="s">
        <v>8370</v>
      </c>
      <c r="E4750" s="413" t="s">
        <v>17036</v>
      </c>
    </row>
    <row r="4751" spans="1:5" ht="12.75">
      <c r="A4751">
        <v>41930</v>
      </c>
      <c r="B4751" t="s">
        <v>17037</v>
      </c>
      <c r="C4751" t="s">
        <v>8389</v>
      </c>
      <c r="D4751" t="s">
        <v>8373</v>
      </c>
      <c r="E4751" s="413" t="s">
        <v>17038</v>
      </c>
    </row>
    <row r="4752" spans="1:5" ht="12.75">
      <c r="A4752">
        <v>41931</v>
      </c>
      <c r="B4752" t="s">
        <v>17039</v>
      </c>
      <c r="C4752" t="s">
        <v>8389</v>
      </c>
      <c r="D4752" t="s">
        <v>8373</v>
      </c>
      <c r="E4752" s="413" t="s">
        <v>17040</v>
      </c>
    </row>
    <row r="4753" spans="1:5" ht="12.75">
      <c r="A4753">
        <v>41932</v>
      </c>
      <c r="B4753" t="s">
        <v>17041</v>
      </c>
      <c r="C4753" t="s">
        <v>8389</v>
      </c>
      <c r="D4753" t="s">
        <v>8373</v>
      </c>
      <c r="E4753" s="413" t="s">
        <v>17042</v>
      </c>
    </row>
    <row r="4754" spans="1:5" ht="12.75">
      <c r="A4754">
        <v>41933</v>
      </c>
      <c r="B4754" t="s">
        <v>17043</v>
      </c>
      <c r="C4754" t="s">
        <v>8389</v>
      </c>
      <c r="D4754" t="s">
        <v>8373</v>
      </c>
      <c r="E4754" s="413" t="s">
        <v>17044</v>
      </c>
    </row>
    <row r="4755" spans="1:5" ht="12.75">
      <c r="A4755">
        <v>41934</v>
      </c>
      <c r="B4755" t="s">
        <v>17045</v>
      </c>
      <c r="C4755" t="s">
        <v>8389</v>
      </c>
      <c r="D4755" t="s">
        <v>8373</v>
      </c>
      <c r="E4755" s="413" t="s">
        <v>17046</v>
      </c>
    </row>
    <row r="4756" spans="1:5" ht="12.75">
      <c r="A4756">
        <v>41936</v>
      </c>
      <c r="B4756" t="s">
        <v>17047</v>
      </c>
      <c r="C4756" t="s">
        <v>8389</v>
      </c>
      <c r="D4756" t="s">
        <v>8373</v>
      </c>
      <c r="E4756" s="413" t="s">
        <v>17048</v>
      </c>
    </row>
    <row r="4757" spans="1:5" ht="12.75">
      <c r="A4757">
        <v>41785</v>
      </c>
      <c r="B4757" t="s">
        <v>17049</v>
      </c>
      <c r="C4757" t="s">
        <v>8389</v>
      </c>
      <c r="D4757" t="s">
        <v>8373</v>
      </c>
      <c r="E4757" s="413" t="s">
        <v>17050</v>
      </c>
    </row>
    <row r="4758" spans="1:5" ht="12.75">
      <c r="A4758">
        <v>41781</v>
      </c>
      <c r="B4758" t="s">
        <v>17051</v>
      </c>
      <c r="C4758" t="s">
        <v>8389</v>
      </c>
      <c r="D4758" t="s">
        <v>8373</v>
      </c>
      <c r="E4758" s="413" t="s">
        <v>17052</v>
      </c>
    </row>
    <row r="4759" spans="1:5" ht="12.75">
      <c r="A4759">
        <v>41783</v>
      </c>
      <c r="B4759" t="s">
        <v>17053</v>
      </c>
      <c r="C4759" t="s">
        <v>8389</v>
      </c>
      <c r="D4759" t="s">
        <v>8373</v>
      </c>
      <c r="E4759" s="413" t="s">
        <v>17054</v>
      </c>
    </row>
    <row r="4760" spans="1:5" ht="12.75">
      <c r="A4760">
        <v>41786</v>
      </c>
      <c r="B4760" t="s">
        <v>17055</v>
      </c>
      <c r="C4760" t="s">
        <v>8389</v>
      </c>
      <c r="D4760" t="s">
        <v>8373</v>
      </c>
      <c r="E4760" s="413" t="s">
        <v>17056</v>
      </c>
    </row>
    <row r="4761" spans="1:5" ht="12.75">
      <c r="A4761">
        <v>41779</v>
      </c>
      <c r="B4761" t="s">
        <v>17057</v>
      </c>
      <c r="C4761" t="s">
        <v>8389</v>
      </c>
      <c r="D4761" t="s">
        <v>8373</v>
      </c>
      <c r="E4761" s="413" t="s">
        <v>17058</v>
      </c>
    </row>
    <row r="4762" spans="1:5" ht="12.75">
      <c r="A4762">
        <v>41780</v>
      </c>
      <c r="B4762" t="s">
        <v>17059</v>
      </c>
      <c r="C4762" t="s">
        <v>8389</v>
      </c>
      <c r="D4762" t="s">
        <v>8373</v>
      </c>
      <c r="E4762" s="413" t="s">
        <v>17060</v>
      </c>
    </row>
    <row r="4763" spans="1:5" ht="12.75">
      <c r="A4763">
        <v>41782</v>
      </c>
      <c r="B4763" t="s">
        <v>17061</v>
      </c>
      <c r="C4763" t="s">
        <v>8389</v>
      </c>
      <c r="D4763" t="s">
        <v>8373</v>
      </c>
      <c r="E4763" s="413" t="s">
        <v>17062</v>
      </c>
    </row>
    <row r="4764" spans="1:5" ht="12.75">
      <c r="A4764">
        <v>38130</v>
      </c>
      <c r="B4764" t="s">
        <v>17063</v>
      </c>
      <c r="C4764" t="s">
        <v>8389</v>
      </c>
      <c r="D4764" t="s">
        <v>8373</v>
      </c>
      <c r="E4764" s="413" t="s">
        <v>17064</v>
      </c>
    </row>
    <row r="4765" spans="1:5" ht="12.75">
      <c r="A4765">
        <v>21123</v>
      </c>
      <c r="B4765" t="s">
        <v>17065</v>
      </c>
      <c r="C4765" t="s">
        <v>8389</v>
      </c>
      <c r="D4765" t="s">
        <v>8370</v>
      </c>
      <c r="E4765" s="413" t="s">
        <v>17066</v>
      </c>
    </row>
    <row r="4766" spans="1:5" ht="12.75">
      <c r="A4766">
        <v>21124</v>
      </c>
      <c r="B4766" t="s">
        <v>17067</v>
      </c>
      <c r="C4766" t="s">
        <v>8389</v>
      </c>
      <c r="D4766" t="s">
        <v>8373</v>
      </c>
      <c r="E4766" s="413" t="s">
        <v>17068</v>
      </c>
    </row>
    <row r="4767" spans="1:5" ht="12.75">
      <c r="A4767">
        <v>21125</v>
      </c>
      <c r="B4767" t="s">
        <v>17069</v>
      </c>
      <c r="C4767" t="s">
        <v>8389</v>
      </c>
      <c r="D4767" t="s">
        <v>8373</v>
      </c>
      <c r="E4767" s="413" t="s">
        <v>17070</v>
      </c>
    </row>
    <row r="4768" spans="1:5" ht="12.75">
      <c r="A4768">
        <v>38028</v>
      </c>
      <c r="B4768" t="s">
        <v>17071</v>
      </c>
      <c r="C4768" t="s">
        <v>8389</v>
      </c>
      <c r="D4768" t="s">
        <v>8373</v>
      </c>
      <c r="E4768" s="413" t="s">
        <v>17072</v>
      </c>
    </row>
    <row r="4769" spans="1:5" ht="12.75">
      <c r="A4769">
        <v>38029</v>
      </c>
      <c r="B4769" t="s">
        <v>17073</v>
      </c>
      <c r="C4769" t="s">
        <v>8389</v>
      </c>
      <c r="D4769" t="s">
        <v>8373</v>
      </c>
      <c r="E4769" s="413" t="s">
        <v>17074</v>
      </c>
    </row>
    <row r="4770" spans="1:5" ht="12.75">
      <c r="A4770">
        <v>38030</v>
      </c>
      <c r="B4770" t="s">
        <v>17075</v>
      </c>
      <c r="C4770" t="s">
        <v>8389</v>
      </c>
      <c r="D4770" t="s">
        <v>8373</v>
      </c>
      <c r="E4770" s="413" t="s">
        <v>17076</v>
      </c>
    </row>
    <row r="4771" spans="1:5" ht="12.75">
      <c r="A4771">
        <v>38031</v>
      </c>
      <c r="B4771" t="s">
        <v>17077</v>
      </c>
      <c r="C4771" t="s">
        <v>8389</v>
      </c>
      <c r="D4771" t="s">
        <v>8373</v>
      </c>
      <c r="E4771" s="413" t="s">
        <v>17078</v>
      </c>
    </row>
    <row r="4772" spans="1:5" ht="12.75">
      <c r="A4772">
        <v>39735</v>
      </c>
      <c r="B4772" t="s">
        <v>17079</v>
      </c>
      <c r="C4772" t="s">
        <v>8389</v>
      </c>
      <c r="D4772" t="s">
        <v>8373</v>
      </c>
      <c r="E4772" s="413" t="s">
        <v>17080</v>
      </c>
    </row>
    <row r="4773" spans="1:5" ht="12.75">
      <c r="A4773">
        <v>39734</v>
      </c>
      <c r="B4773" t="s">
        <v>17081</v>
      </c>
      <c r="C4773" t="s">
        <v>8389</v>
      </c>
      <c r="D4773" t="s">
        <v>8373</v>
      </c>
      <c r="E4773" s="413" t="s">
        <v>17082</v>
      </c>
    </row>
    <row r="4774" spans="1:5" ht="12.75">
      <c r="A4774">
        <v>39736</v>
      </c>
      <c r="B4774" t="s">
        <v>17083</v>
      </c>
      <c r="C4774" t="s">
        <v>8389</v>
      </c>
      <c r="D4774" t="s">
        <v>8373</v>
      </c>
      <c r="E4774" s="413" t="s">
        <v>17084</v>
      </c>
    </row>
    <row r="4775" spans="1:5" ht="12.75">
      <c r="A4775">
        <v>39737</v>
      </c>
      <c r="B4775" t="s">
        <v>17085</v>
      </c>
      <c r="C4775" t="s">
        <v>8389</v>
      </c>
      <c r="D4775" t="s">
        <v>8373</v>
      </c>
      <c r="E4775" s="413" t="s">
        <v>12648</v>
      </c>
    </row>
    <row r="4776" spans="1:5" ht="12.75">
      <c r="A4776">
        <v>39738</v>
      </c>
      <c r="B4776" t="s">
        <v>17086</v>
      </c>
      <c r="C4776" t="s">
        <v>8389</v>
      </c>
      <c r="D4776" t="s">
        <v>8373</v>
      </c>
      <c r="E4776" s="413" t="s">
        <v>17087</v>
      </c>
    </row>
    <row r="4777" spans="1:5" ht="12.75">
      <c r="A4777">
        <v>39739</v>
      </c>
      <c r="B4777" t="s">
        <v>17088</v>
      </c>
      <c r="C4777" t="s">
        <v>8389</v>
      </c>
      <c r="D4777" t="s">
        <v>8373</v>
      </c>
      <c r="E4777" s="413" t="s">
        <v>17089</v>
      </c>
    </row>
    <row r="4778" spans="1:5" ht="12.75">
      <c r="A4778">
        <v>39733</v>
      </c>
      <c r="B4778" t="s">
        <v>17090</v>
      </c>
      <c r="C4778" t="s">
        <v>8389</v>
      </c>
      <c r="D4778" t="s">
        <v>8373</v>
      </c>
      <c r="E4778" s="413" t="s">
        <v>17091</v>
      </c>
    </row>
    <row r="4779" spans="1:5" ht="12.75">
      <c r="A4779">
        <v>39854</v>
      </c>
      <c r="B4779" t="s">
        <v>17092</v>
      </c>
      <c r="C4779" t="s">
        <v>8389</v>
      </c>
      <c r="D4779" t="s">
        <v>8373</v>
      </c>
      <c r="E4779" s="413" t="s">
        <v>17093</v>
      </c>
    </row>
    <row r="4780" spans="1:5" ht="12.75">
      <c r="A4780">
        <v>39740</v>
      </c>
      <c r="B4780" t="s">
        <v>17094</v>
      </c>
      <c r="C4780" t="s">
        <v>8389</v>
      </c>
      <c r="D4780" t="s">
        <v>8373</v>
      </c>
      <c r="E4780" s="413" t="s">
        <v>17095</v>
      </c>
    </row>
    <row r="4781" spans="1:5" ht="12.75">
      <c r="A4781">
        <v>39741</v>
      </c>
      <c r="B4781" t="s">
        <v>17096</v>
      </c>
      <c r="C4781" t="s">
        <v>8389</v>
      </c>
      <c r="D4781" t="s">
        <v>8373</v>
      </c>
      <c r="E4781" s="413" t="s">
        <v>17097</v>
      </c>
    </row>
    <row r="4782" spans="1:5" ht="12.75">
      <c r="A4782">
        <v>39853</v>
      </c>
      <c r="B4782" t="s">
        <v>17098</v>
      </c>
      <c r="C4782" t="s">
        <v>8389</v>
      </c>
      <c r="D4782" t="s">
        <v>8373</v>
      </c>
      <c r="E4782" s="413" t="s">
        <v>17099</v>
      </c>
    </row>
    <row r="4783" spans="1:5" ht="12.75">
      <c r="A4783">
        <v>39742</v>
      </c>
      <c r="B4783" t="s">
        <v>17100</v>
      </c>
      <c r="C4783" t="s">
        <v>8389</v>
      </c>
      <c r="D4783" t="s">
        <v>8373</v>
      </c>
      <c r="E4783" s="413" t="s">
        <v>17101</v>
      </c>
    </row>
    <row r="4784" spans="1:5" ht="12.75">
      <c r="A4784">
        <v>39749</v>
      </c>
      <c r="B4784" t="s">
        <v>17102</v>
      </c>
      <c r="C4784" t="s">
        <v>8389</v>
      </c>
      <c r="D4784" t="s">
        <v>8373</v>
      </c>
      <c r="E4784" s="413" t="s">
        <v>17103</v>
      </c>
    </row>
    <row r="4785" spans="1:5" ht="12.75">
      <c r="A4785">
        <v>39751</v>
      </c>
      <c r="B4785" t="s">
        <v>17104</v>
      </c>
      <c r="C4785" t="s">
        <v>8389</v>
      </c>
      <c r="D4785" t="s">
        <v>8373</v>
      </c>
      <c r="E4785" s="413" t="s">
        <v>17105</v>
      </c>
    </row>
    <row r="4786" spans="1:5" ht="12.75">
      <c r="A4786">
        <v>39750</v>
      </c>
      <c r="B4786" t="s">
        <v>17106</v>
      </c>
      <c r="C4786" t="s">
        <v>8389</v>
      </c>
      <c r="D4786" t="s">
        <v>8373</v>
      </c>
      <c r="E4786" s="413" t="s">
        <v>17107</v>
      </c>
    </row>
    <row r="4787" spans="1:5" ht="12.75">
      <c r="A4787">
        <v>39747</v>
      </c>
      <c r="B4787" t="s">
        <v>17108</v>
      </c>
      <c r="C4787" t="s">
        <v>8389</v>
      </c>
      <c r="D4787" t="s">
        <v>8373</v>
      </c>
      <c r="E4787" s="413" t="s">
        <v>17003</v>
      </c>
    </row>
    <row r="4788" spans="1:5" ht="12.75">
      <c r="A4788">
        <v>39753</v>
      </c>
      <c r="B4788" t="s">
        <v>17109</v>
      </c>
      <c r="C4788" t="s">
        <v>8389</v>
      </c>
      <c r="D4788" t="s">
        <v>8373</v>
      </c>
      <c r="E4788" s="413" t="s">
        <v>17110</v>
      </c>
    </row>
    <row r="4789" spans="1:5" ht="12.75">
      <c r="A4789">
        <v>39754</v>
      </c>
      <c r="B4789" t="s">
        <v>17111</v>
      </c>
      <c r="C4789" t="s">
        <v>8389</v>
      </c>
      <c r="D4789" t="s">
        <v>8373</v>
      </c>
      <c r="E4789" s="413" t="s">
        <v>17112</v>
      </c>
    </row>
    <row r="4790" spans="1:5" ht="12.75">
      <c r="A4790">
        <v>39748</v>
      </c>
      <c r="B4790" t="s">
        <v>17113</v>
      </c>
      <c r="C4790" t="s">
        <v>8389</v>
      </c>
      <c r="D4790" t="s">
        <v>8373</v>
      </c>
      <c r="E4790" s="413" t="s">
        <v>12512</v>
      </c>
    </row>
    <row r="4791" spans="1:5" ht="12.75">
      <c r="A4791">
        <v>39755</v>
      </c>
      <c r="B4791" t="s">
        <v>17114</v>
      </c>
      <c r="C4791" t="s">
        <v>8389</v>
      </c>
      <c r="D4791" t="s">
        <v>8373</v>
      </c>
      <c r="E4791" s="413" t="s">
        <v>17115</v>
      </c>
    </row>
    <row r="4792" spans="1:5" ht="12.75">
      <c r="A4792">
        <v>12742</v>
      </c>
      <c r="B4792" t="s">
        <v>17116</v>
      </c>
      <c r="C4792" t="s">
        <v>8389</v>
      </c>
      <c r="D4792" t="s">
        <v>8373</v>
      </c>
      <c r="E4792" s="413" t="s">
        <v>17117</v>
      </c>
    </row>
    <row r="4793" spans="1:5" ht="12.75">
      <c r="A4793">
        <v>12713</v>
      </c>
      <c r="B4793" t="s">
        <v>17118</v>
      </c>
      <c r="C4793" t="s">
        <v>8389</v>
      </c>
      <c r="D4793" t="s">
        <v>8370</v>
      </c>
      <c r="E4793" s="413" t="s">
        <v>10375</v>
      </c>
    </row>
    <row r="4794" spans="1:5" ht="12.75">
      <c r="A4794">
        <v>12743</v>
      </c>
      <c r="B4794" t="s">
        <v>17119</v>
      </c>
      <c r="C4794" t="s">
        <v>8389</v>
      </c>
      <c r="D4794" t="s">
        <v>8373</v>
      </c>
      <c r="E4794" s="413" t="s">
        <v>17120</v>
      </c>
    </row>
    <row r="4795" spans="1:5" ht="12.75">
      <c r="A4795">
        <v>12744</v>
      </c>
      <c r="B4795" t="s">
        <v>17121</v>
      </c>
      <c r="C4795" t="s">
        <v>8389</v>
      </c>
      <c r="D4795" t="s">
        <v>8373</v>
      </c>
      <c r="E4795" s="413" t="s">
        <v>17122</v>
      </c>
    </row>
    <row r="4796" spans="1:5" ht="12.75">
      <c r="A4796">
        <v>12745</v>
      </c>
      <c r="B4796" t="s">
        <v>17123</v>
      </c>
      <c r="C4796" t="s">
        <v>8389</v>
      </c>
      <c r="D4796" t="s">
        <v>8373</v>
      </c>
      <c r="E4796" s="413" t="s">
        <v>17124</v>
      </c>
    </row>
    <row r="4797" spans="1:5" ht="12.75">
      <c r="A4797">
        <v>12746</v>
      </c>
      <c r="B4797" t="s">
        <v>17125</v>
      </c>
      <c r="C4797" t="s">
        <v>8389</v>
      </c>
      <c r="D4797" t="s">
        <v>8373</v>
      </c>
      <c r="E4797" s="413" t="s">
        <v>17126</v>
      </c>
    </row>
    <row r="4798" spans="1:5" ht="12.75">
      <c r="A4798">
        <v>12747</v>
      </c>
      <c r="B4798" t="s">
        <v>17127</v>
      </c>
      <c r="C4798" t="s">
        <v>8389</v>
      </c>
      <c r="D4798" t="s">
        <v>8373</v>
      </c>
      <c r="E4798" s="413" t="s">
        <v>17128</v>
      </c>
    </row>
    <row r="4799" spans="1:5" ht="12.75">
      <c r="A4799">
        <v>12748</v>
      </c>
      <c r="B4799" t="s">
        <v>17129</v>
      </c>
      <c r="C4799" t="s">
        <v>8389</v>
      </c>
      <c r="D4799" t="s">
        <v>8373</v>
      </c>
      <c r="E4799" s="413" t="s">
        <v>17130</v>
      </c>
    </row>
    <row r="4800" spans="1:5" ht="12.75">
      <c r="A4800">
        <v>12749</v>
      </c>
      <c r="B4800" t="s">
        <v>17131</v>
      </c>
      <c r="C4800" t="s">
        <v>8389</v>
      </c>
      <c r="D4800" t="s">
        <v>8373</v>
      </c>
      <c r="E4800" s="413" t="s">
        <v>17132</v>
      </c>
    </row>
    <row r="4801" spans="1:5" ht="12.75">
      <c r="A4801">
        <v>39726</v>
      </c>
      <c r="B4801" t="s">
        <v>17133</v>
      </c>
      <c r="C4801" t="s">
        <v>8389</v>
      </c>
      <c r="D4801" t="s">
        <v>8373</v>
      </c>
      <c r="E4801" s="413" t="s">
        <v>17134</v>
      </c>
    </row>
    <row r="4802" spans="1:5" ht="12.75">
      <c r="A4802">
        <v>39728</v>
      </c>
      <c r="B4802" t="s">
        <v>17135</v>
      </c>
      <c r="C4802" t="s">
        <v>8389</v>
      </c>
      <c r="D4802" t="s">
        <v>8373</v>
      </c>
      <c r="E4802" s="413" t="s">
        <v>17136</v>
      </c>
    </row>
    <row r="4803" spans="1:5" ht="12.75">
      <c r="A4803">
        <v>39727</v>
      </c>
      <c r="B4803" t="s">
        <v>17137</v>
      </c>
      <c r="C4803" t="s">
        <v>8389</v>
      </c>
      <c r="D4803" t="s">
        <v>8373</v>
      </c>
      <c r="E4803" s="413" t="s">
        <v>17138</v>
      </c>
    </row>
    <row r="4804" spans="1:5" ht="12.75">
      <c r="A4804">
        <v>39724</v>
      </c>
      <c r="B4804" t="s">
        <v>17139</v>
      </c>
      <c r="C4804" t="s">
        <v>8389</v>
      </c>
      <c r="D4804" t="s">
        <v>8373</v>
      </c>
      <c r="E4804" s="413" t="s">
        <v>17140</v>
      </c>
    </row>
    <row r="4805" spans="1:5" ht="12.75">
      <c r="A4805">
        <v>39729</v>
      </c>
      <c r="B4805" t="s">
        <v>17141</v>
      </c>
      <c r="C4805" t="s">
        <v>8389</v>
      </c>
      <c r="D4805" t="s">
        <v>8373</v>
      </c>
      <c r="E4805" s="413" t="s">
        <v>17142</v>
      </c>
    </row>
    <row r="4806" spans="1:5" ht="12.75">
      <c r="A4806">
        <v>39730</v>
      </c>
      <c r="B4806" t="s">
        <v>17143</v>
      </c>
      <c r="C4806" t="s">
        <v>8389</v>
      </c>
      <c r="D4806" t="s">
        <v>8373</v>
      </c>
      <c r="E4806" s="413" t="s">
        <v>17144</v>
      </c>
    </row>
    <row r="4807" spans="1:5" ht="12.75">
      <c r="A4807">
        <v>39731</v>
      </c>
      <c r="B4807" t="s">
        <v>17145</v>
      </c>
      <c r="C4807" t="s">
        <v>8389</v>
      </c>
      <c r="D4807" t="s">
        <v>8373</v>
      </c>
      <c r="E4807" s="413" t="s">
        <v>17146</v>
      </c>
    </row>
    <row r="4808" spans="1:5" ht="12.75">
      <c r="A4808">
        <v>39725</v>
      </c>
      <c r="B4808" t="s">
        <v>17147</v>
      </c>
      <c r="C4808" t="s">
        <v>8389</v>
      </c>
      <c r="D4808" t="s">
        <v>8373</v>
      </c>
      <c r="E4808" s="413" t="s">
        <v>13954</v>
      </c>
    </row>
    <row r="4809" spans="1:5" ht="12.75">
      <c r="A4809">
        <v>39732</v>
      </c>
      <c r="B4809" t="s">
        <v>17148</v>
      </c>
      <c r="C4809" t="s">
        <v>8389</v>
      </c>
      <c r="D4809" t="s">
        <v>8373</v>
      </c>
      <c r="E4809" s="413" t="s">
        <v>17149</v>
      </c>
    </row>
    <row r="4810" spans="1:5" ht="12.75">
      <c r="A4810">
        <v>39660</v>
      </c>
      <c r="B4810" t="s">
        <v>17150</v>
      </c>
      <c r="C4810" t="s">
        <v>8389</v>
      </c>
      <c r="D4810" t="s">
        <v>8373</v>
      </c>
      <c r="E4810" s="413" t="s">
        <v>17151</v>
      </c>
    </row>
    <row r="4811" spans="1:5" ht="12.75">
      <c r="A4811">
        <v>39662</v>
      </c>
      <c r="B4811" t="s">
        <v>17152</v>
      </c>
      <c r="C4811" t="s">
        <v>8389</v>
      </c>
      <c r="D4811" t="s">
        <v>8373</v>
      </c>
      <c r="E4811" s="413" t="s">
        <v>11606</v>
      </c>
    </row>
    <row r="4812" spans="1:5" ht="12.75">
      <c r="A4812">
        <v>39661</v>
      </c>
      <c r="B4812" t="s">
        <v>17153</v>
      </c>
      <c r="C4812" t="s">
        <v>8389</v>
      </c>
      <c r="D4812" t="s">
        <v>8373</v>
      </c>
      <c r="E4812" s="413" t="s">
        <v>10928</v>
      </c>
    </row>
    <row r="4813" spans="1:5" ht="12.75">
      <c r="A4813">
        <v>39666</v>
      </c>
      <c r="B4813" t="s">
        <v>17154</v>
      </c>
      <c r="C4813" t="s">
        <v>8389</v>
      </c>
      <c r="D4813" t="s">
        <v>8373</v>
      </c>
      <c r="E4813" s="413" t="s">
        <v>17155</v>
      </c>
    </row>
    <row r="4814" spans="1:5" ht="12.75">
      <c r="A4814">
        <v>39664</v>
      </c>
      <c r="B4814" t="s">
        <v>17156</v>
      </c>
      <c r="C4814" t="s">
        <v>8389</v>
      </c>
      <c r="D4814" t="s">
        <v>8373</v>
      </c>
      <c r="E4814" s="413" t="s">
        <v>17157</v>
      </c>
    </row>
    <row r="4815" spans="1:5" ht="12.75">
      <c r="A4815">
        <v>39663</v>
      </c>
      <c r="B4815" t="s">
        <v>17158</v>
      </c>
      <c r="C4815" t="s">
        <v>8389</v>
      </c>
      <c r="D4815" t="s">
        <v>8373</v>
      </c>
      <c r="E4815" s="413" t="s">
        <v>17159</v>
      </c>
    </row>
    <row r="4816" spans="1:5" ht="12.75">
      <c r="A4816">
        <v>39665</v>
      </c>
      <c r="B4816" t="s">
        <v>17160</v>
      </c>
      <c r="C4816" t="s">
        <v>8389</v>
      </c>
      <c r="D4816" t="s">
        <v>8373</v>
      </c>
      <c r="E4816" s="413" t="s">
        <v>17161</v>
      </c>
    </row>
    <row r="4817" spans="1:5" ht="12.75">
      <c r="A4817">
        <v>39752</v>
      </c>
      <c r="B4817" t="s">
        <v>17162</v>
      </c>
      <c r="C4817" t="s">
        <v>8389</v>
      </c>
      <c r="D4817" t="s">
        <v>8373</v>
      </c>
      <c r="E4817" s="413" t="s">
        <v>17163</v>
      </c>
    </row>
    <row r="4818" spans="1:5" ht="12.75">
      <c r="A4818">
        <v>7725</v>
      </c>
      <c r="B4818" t="s">
        <v>17164</v>
      </c>
      <c r="C4818" t="s">
        <v>8389</v>
      </c>
      <c r="D4818" t="s">
        <v>8370</v>
      </c>
      <c r="E4818" s="413" t="s">
        <v>17165</v>
      </c>
    </row>
    <row r="4819" spans="1:5" ht="12.75">
      <c r="A4819">
        <v>7753</v>
      </c>
      <c r="B4819" t="s">
        <v>17166</v>
      </c>
      <c r="C4819" t="s">
        <v>8389</v>
      </c>
      <c r="D4819" t="s">
        <v>8373</v>
      </c>
      <c r="E4819" s="413" t="s">
        <v>17167</v>
      </c>
    </row>
    <row r="4820" spans="1:5" ht="12.75">
      <c r="A4820">
        <v>13256</v>
      </c>
      <c r="B4820" t="s">
        <v>17168</v>
      </c>
      <c r="C4820" t="s">
        <v>8389</v>
      </c>
      <c r="D4820" t="s">
        <v>8373</v>
      </c>
      <c r="E4820" s="413" t="s">
        <v>17169</v>
      </c>
    </row>
    <row r="4821" spans="1:5" ht="12.75">
      <c r="A4821">
        <v>7757</v>
      </c>
      <c r="B4821" t="s">
        <v>17170</v>
      </c>
      <c r="C4821" t="s">
        <v>8389</v>
      </c>
      <c r="D4821" t="s">
        <v>8373</v>
      </c>
      <c r="E4821" s="413" t="s">
        <v>17171</v>
      </c>
    </row>
    <row r="4822" spans="1:5" ht="12.75">
      <c r="A4822">
        <v>7758</v>
      </c>
      <c r="B4822" t="s">
        <v>17172</v>
      </c>
      <c r="C4822" t="s">
        <v>8389</v>
      </c>
      <c r="D4822" t="s">
        <v>8373</v>
      </c>
      <c r="E4822" s="413" t="s">
        <v>17173</v>
      </c>
    </row>
    <row r="4823" spans="1:5" ht="12.75">
      <c r="A4823">
        <v>7759</v>
      </c>
      <c r="B4823" t="s">
        <v>17174</v>
      </c>
      <c r="C4823" t="s">
        <v>8389</v>
      </c>
      <c r="D4823" t="s">
        <v>8373</v>
      </c>
      <c r="E4823" s="413" t="s">
        <v>17175</v>
      </c>
    </row>
    <row r="4824" spans="1:5" ht="12.75">
      <c r="A4824">
        <v>40334</v>
      </c>
      <c r="B4824" t="s">
        <v>17176</v>
      </c>
      <c r="C4824" t="s">
        <v>8389</v>
      </c>
      <c r="D4824" t="s">
        <v>8373</v>
      </c>
      <c r="E4824" s="413" t="s">
        <v>17177</v>
      </c>
    </row>
    <row r="4825" spans="1:5" ht="12.75">
      <c r="A4825">
        <v>7745</v>
      </c>
      <c r="B4825" t="s">
        <v>17178</v>
      </c>
      <c r="C4825" t="s">
        <v>8389</v>
      </c>
      <c r="D4825" t="s">
        <v>8373</v>
      </c>
      <c r="E4825" s="413" t="s">
        <v>17179</v>
      </c>
    </row>
    <row r="4826" spans="1:5" ht="12.75">
      <c r="A4826">
        <v>7714</v>
      </c>
      <c r="B4826" t="s">
        <v>17180</v>
      </c>
      <c r="C4826" t="s">
        <v>8389</v>
      </c>
      <c r="D4826" t="s">
        <v>8373</v>
      </c>
      <c r="E4826" s="413" t="s">
        <v>17181</v>
      </c>
    </row>
    <row r="4827" spans="1:5" ht="12.75">
      <c r="A4827">
        <v>7742</v>
      </c>
      <c r="B4827" t="s">
        <v>17182</v>
      </c>
      <c r="C4827" t="s">
        <v>8389</v>
      </c>
      <c r="D4827" t="s">
        <v>8373</v>
      </c>
      <c r="E4827" s="413" t="s">
        <v>11874</v>
      </c>
    </row>
    <row r="4828" spans="1:5" ht="12.75">
      <c r="A4828">
        <v>7750</v>
      </c>
      <c r="B4828" t="s">
        <v>17183</v>
      </c>
      <c r="C4828" t="s">
        <v>8389</v>
      </c>
      <c r="D4828" t="s">
        <v>8373</v>
      </c>
      <c r="E4828" s="413" t="s">
        <v>17184</v>
      </c>
    </row>
    <row r="4829" spans="1:5" ht="12.75">
      <c r="A4829">
        <v>7756</v>
      </c>
      <c r="B4829" t="s">
        <v>17185</v>
      </c>
      <c r="C4829" t="s">
        <v>8389</v>
      </c>
      <c r="D4829" t="s">
        <v>8373</v>
      </c>
      <c r="E4829" s="413" t="s">
        <v>17186</v>
      </c>
    </row>
    <row r="4830" spans="1:5" ht="12.75">
      <c r="A4830">
        <v>7765</v>
      </c>
      <c r="B4830" t="s">
        <v>17187</v>
      </c>
      <c r="C4830" t="s">
        <v>8389</v>
      </c>
      <c r="D4830" t="s">
        <v>8373</v>
      </c>
      <c r="E4830" s="413" t="s">
        <v>17188</v>
      </c>
    </row>
    <row r="4831" spans="1:5" ht="12.75">
      <c r="A4831">
        <v>12569</v>
      </c>
      <c r="B4831" t="s">
        <v>17189</v>
      </c>
      <c r="C4831" t="s">
        <v>8389</v>
      </c>
      <c r="D4831" t="s">
        <v>8373</v>
      </c>
      <c r="E4831" s="413" t="s">
        <v>17190</v>
      </c>
    </row>
    <row r="4832" spans="1:5" ht="12.75">
      <c r="A4832">
        <v>7766</v>
      </c>
      <c r="B4832" t="s">
        <v>17191</v>
      </c>
      <c r="C4832" t="s">
        <v>8389</v>
      </c>
      <c r="D4832" t="s">
        <v>8373</v>
      </c>
      <c r="E4832" s="413" t="s">
        <v>17192</v>
      </c>
    </row>
    <row r="4833" spans="1:5" ht="12.75">
      <c r="A4833">
        <v>7767</v>
      </c>
      <c r="B4833" t="s">
        <v>17193</v>
      </c>
      <c r="C4833" t="s">
        <v>8389</v>
      </c>
      <c r="D4833" t="s">
        <v>8373</v>
      </c>
      <c r="E4833" s="413" t="s">
        <v>17194</v>
      </c>
    </row>
    <row r="4834" spans="1:5" ht="12.75">
      <c r="A4834">
        <v>7727</v>
      </c>
      <c r="B4834" t="s">
        <v>17195</v>
      </c>
      <c r="C4834" t="s">
        <v>8389</v>
      </c>
      <c r="D4834" t="s">
        <v>8373</v>
      </c>
      <c r="E4834" s="413" t="s">
        <v>17196</v>
      </c>
    </row>
    <row r="4835" spans="1:5" ht="12.75">
      <c r="A4835">
        <v>7760</v>
      </c>
      <c r="B4835" t="s">
        <v>17197</v>
      </c>
      <c r="C4835" t="s">
        <v>8389</v>
      </c>
      <c r="D4835" t="s">
        <v>8373</v>
      </c>
      <c r="E4835" s="413" t="s">
        <v>16024</v>
      </c>
    </row>
    <row r="4836" spans="1:5" ht="12.75">
      <c r="A4836">
        <v>7761</v>
      </c>
      <c r="B4836" t="s">
        <v>17198</v>
      </c>
      <c r="C4836" t="s">
        <v>8389</v>
      </c>
      <c r="D4836" t="s">
        <v>8373</v>
      </c>
      <c r="E4836" s="413" t="s">
        <v>17199</v>
      </c>
    </row>
    <row r="4837" spans="1:5" ht="12.75">
      <c r="A4837">
        <v>7752</v>
      </c>
      <c r="B4837" t="s">
        <v>17200</v>
      </c>
      <c r="C4837" t="s">
        <v>8389</v>
      </c>
      <c r="D4837" t="s">
        <v>8373</v>
      </c>
      <c r="E4837" s="413" t="s">
        <v>16026</v>
      </c>
    </row>
    <row r="4838" spans="1:5" ht="12.75">
      <c r="A4838">
        <v>7762</v>
      </c>
      <c r="B4838" t="s">
        <v>17201</v>
      </c>
      <c r="C4838" t="s">
        <v>8389</v>
      </c>
      <c r="D4838" t="s">
        <v>8373</v>
      </c>
      <c r="E4838" s="413" t="s">
        <v>17202</v>
      </c>
    </row>
    <row r="4839" spans="1:5" ht="12.75">
      <c r="A4839">
        <v>7722</v>
      </c>
      <c r="B4839" t="s">
        <v>17203</v>
      </c>
      <c r="C4839" t="s">
        <v>8389</v>
      </c>
      <c r="D4839" t="s">
        <v>8373</v>
      </c>
      <c r="E4839" s="413" t="s">
        <v>17204</v>
      </c>
    </row>
    <row r="4840" spans="1:5" ht="12.75">
      <c r="A4840">
        <v>7763</v>
      </c>
      <c r="B4840" t="s">
        <v>17205</v>
      </c>
      <c r="C4840" t="s">
        <v>8389</v>
      </c>
      <c r="D4840" t="s">
        <v>8373</v>
      </c>
      <c r="E4840" s="413" t="s">
        <v>10114</v>
      </c>
    </row>
    <row r="4841" spans="1:5" ht="12.75">
      <c r="A4841">
        <v>7764</v>
      </c>
      <c r="B4841" t="s">
        <v>17206</v>
      </c>
      <c r="C4841" t="s">
        <v>8389</v>
      </c>
      <c r="D4841" t="s">
        <v>8373</v>
      </c>
      <c r="E4841" s="413" t="s">
        <v>17207</v>
      </c>
    </row>
    <row r="4842" spans="1:5" ht="12.75">
      <c r="A4842">
        <v>12572</v>
      </c>
      <c r="B4842" t="s">
        <v>17208</v>
      </c>
      <c r="C4842" t="s">
        <v>8389</v>
      </c>
      <c r="D4842" t="s">
        <v>8373</v>
      </c>
      <c r="E4842" s="413" t="s">
        <v>17169</v>
      </c>
    </row>
    <row r="4843" spans="1:5" ht="12.75">
      <c r="A4843">
        <v>12573</v>
      </c>
      <c r="B4843" t="s">
        <v>17209</v>
      </c>
      <c r="C4843" t="s">
        <v>8389</v>
      </c>
      <c r="D4843" t="s">
        <v>8373</v>
      </c>
      <c r="E4843" s="413" t="s">
        <v>17210</v>
      </c>
    </row>
    <row r="4844" spans="1:5" ht="12.75">
      <c r="A4844">
        <v>12574</v>
      </c>
      <c r="B4844" t="s">
        <v>17211</v>
      </c>
      <c r="C4844" t="s">
        <v>8389</v>
      </c>
      <c r="D4844" t="s">
        <v>8373</v>
      </c>
      <c r="E4844" s="413" t="s">
        <v>17212</v>
      </c>
    </row>
    <row r="4845" spans="1:5" ht="12.75">
      <c r="A4845">
        <v>12575</v>
      </c>
      <c r="B4845" t="s">
        <v>17213</v>
      </c>
      <c r="C4845" t="s">
        <v>8389</v>
      </c>
      <c r="D4845" t="s">
        <v>8373</v>
      </c>
      <c r="E4845" s="413" t="s">
        <v>17214</v>
      </c>
    </row>
    <row r="4846" spans="1:5" ht="12.75">
      <c r="A4846">
        <v>12576</v>
      </c>
      <c r="B4846" t="s">
        <v>17215</v>
      </c>
      <c r="C4846" t="s">
        <v>8389</v>
      </c>
      <c r="D4846" t="s">
        <v>8373</v>
      </c>
      <c r="E4846" s="413" t="s">
        <v>17216</v>
      </c>
    </row>
    <row r="4847" spans="1:5" ht="12.75">
      <c r="A4847">
        <v>12577</v>
      </c>
      <c r="B4847" t="s">
        <v>17217</v>
      </c>
      <c r="C4847" t="s">
        <v>8389</v>
      </c>
      <c r="D4847" t="s">
        <v>8373</v>
      </c>
      <c r="E4847" s="413" t="s">
        <v>17218</v>
      </c>
    </row>
    <row r="4848" spans="1:5" ht="12.75">
      <c r="A4848">
        <v>12578</v>
      </c>
      <c r="B4848" t="s">
        <v>17219</v>
      </c>
      <c r="C4848" t="s">
        <v>8389</v>
      </c>
      <c r="D4848" t="s">
        <v>8373</v>
      </c>
      <c r="E4848" s="413" t="s">
        <v>17220</v>
      </c>
    </row>
    <row r="4849" spans="1:5" ht="12.75">
      <c r="A4849">
        <v>12579</v>
      </c>
      <c r="B4849" t="s">
        <v>17221</v>
      </c>
      <c r="C4849" t="s">
        <v>8389</v>
      </c>
      <c r="D4849" t="s">
        <v>8373</v>
      </c>
      <c r="E4849" s="413" t="s">
        <v>17222</v>
      </c>
    </row>
    <row r="4850" spans="1:5" ht="12.75">
      <c r="A4850">
        <v>12580</v>
      </c>
      <c r="B4850" t="s">
        <v>17223</v>
      </c>
      <c r="C4850" t="s">
        <v>8389</v>
      </c>
      <c r="D4850" t="s">
        <v>8373</v>
      </c>
      <c r="E4850" s="413" t="s">
        <v>17224</v>
      </c>
    </row>
    <row r="4851" spans="1:5" ht="12.75">
      <c r="A4851">
        <v>12581</v>
      </c>
      <c r="B4851" t="s">
        <v>17225</v>
      </c>
      <c r="C4851" t="s">
        <v>8389</v>
      </c>
      <c r="D4851" t="s">
        <v>8373</v>
      </c>
      <c r="E4851" s="413" t="s">
        <v>17226</v>
      </c>
    </row>
    <row r="4852" spans="1:5" ht="12.75">
      <c r="A4852">
        <v>7720</v>
      </c>
      <c r="B4852" t="s">
        <v>17227</v>
      </c>
      <c r="C4852" t="s">
        <v>8389</v>
      </c>
      <c r="D4852" t="s">
        <v>8373</v>
      </c>
      <c r="E4852" s="413" t="s">
        <v>17228</v>
      </c>
    </row>
    <row r="4853" spans="1:5" ht="12.75">
      <c r="A4853">
        <v>40335</v>
      </c>
      <c r="B4853" t="s">
        <v>17229</v>
      </c>
      <c r="C4853" t="s">
        <v>8389</v>
      </c>
      <c r="D4853" t="s">
        <v>8373</v>
      </c>
      <c r="E4853" s="413" t="s">
        <v>17230</v>
      </c>
    </row>
    <row r="4854" spans="1:5" ht="12.75">
      <c r="A4854">
        <v>7740</v>
      </c>
      <c r="B4854" t="s">
        <v>17231</v>
      </c>
      <c r="C4854" t="s">
        <v>8389</v>
      </c>
      <c r="D4854" t="s">
        <v>8373</v>
      </c>
      <c r="E4854" s="413" t="s">
        <v>17232</v>
      </c>
    </row>
    <row r="4855" spans="1:5" ht="12.75">
      <c r="A4855">
        <v>7741</v>
      </c>
      <c r="B4855" t="s">
        <v>17233</v>
      </c>
      <c r="C4855" t="s">
        <v>8389</v>
      </c>
      <c r="D4855" t="s">
        <v>8373</v>
      </c>
      <c r="E4855" s="413" t="s">
        <v>17234</v>
      </c>
    </row>
    <row r="4856" spans="1:5" ht="12.75">
      <c r="A4856">
        <v>7774</v>
      </c>
      <c r="B4856" t="s">
        <v>17235</v>
      </c>
      <c r="C4856" t="s">
        <v>8389</v>
      </c>
      <c r="D4856" t="s">
        <v>8373</v>
      </c>
      <c r="E4856" s="413" t="s">
        <v>17236</v>
      </c>
    </row>
    <row r="4857" spans="1:5" ht="12.75">
      <c r="A4857">
        <v>7744</v>
      </c>
      <c r="B4857" t="s">
        <v>17237</v>
      </c>
      <c r="C4857" t="s">
        <v>8389</v>
      </c>
      <c r="D4857" t="s">
        <v>8373</v>
      </c>
      <c r="E4857" s="413" t="s">
        <v>17238</v>
      </c>
    </row>
    <row r="4858" spans="1:5" ht="12.75">
      <c r="A4858">
        <v>7773</v>
      </c>
      <c r="B4858" t="s">
        <v>17239</v>
      </c>
      <c r="C4858" t="s">
        <v>8389</v>
      </c>
      <c r="D4858" t="s">
        <v>8373</v>
      </c>
      <c r="E4858" s="413" t="s">
        <v>17240</v>
      </c>
    </row>
    <row r="4859" spans="1:5" ht="12.75">
      <c r="A4859">
        <v>7754</v>
      </c>
      <c r="B4859" t="s">
        <v>17241</v>
      </c>
      <c r="C4859" t="s">
        <v>8389</v>
      </c>
      <c r="D4859" t="s">
        <v>8373</v>
      </c>
      <c r="E4859" s="413" t="s">
        <v>17242</v>
      </c>
    </row>
    <row r="4860" spans="1:5" ht="12.75">
      <c r="A4860">
        <v>7735</v>
      </c>
      <c r="B4860" t="s">
        <v>17243</v>
      </c>
      <c r="C4860" t="s">
        <v>8389</v>
      </c>
      <c r="D4860" t="s">
        <v>8373</v>
      </c>
      <c r="E4860" s="413" t="s">
        <v>17244</v>
      </c>
    </row>
    <row r="4861" spans="1:5" ht="12.75">
      <c r="A4861">
        <v>7755</v>
      </c>
      <c r="B4861" t="s">
        <v>17245</v>
      </c>
      <c r="C4861" t="s">
        <v>8389</v>
      </c>
      <c r="D4861" t="s">
        <v>8373</v>
      </c>
      <c r="E4861" s="413" t="s">
        <v>17246</v>
      </c>
    </row>
    <row r="4862" spans="1:5" ht="12.75">
      <c r="A4862">
        <v>7776</v>
      </c>
      <c r="B4862" t="s">
        <v>17247</v>
      </c>
      <c r="C4862" t="s">
        <v>8389</v>
      </c>
      <c r="D4862" t="s">
        <v>8373</v>
      </c>
      <c r="E4862" s="413" t="s">
        <v>17248</v>
      </c>
    </row>
    <row r="4863" spans="1:5" ht="12.75">
      <c r="A4863">
        <v>7743</v>
      </c>
      <c r="B4863" t="s">
        <v>17249</v>
      </c>
      <c r="C4863" t="s">
        <v>8389</v>
      </c>
      <c r="D4863" t="s">
        <v>8373</v>
      </c>
      <c r="E4863" s="413" t="s">
        <v>17250</v>
      </c>
    </row>
    <row r="4864" spans="1:5" ht="12.75">
      <c r="A4864">
        <v>7733</v>
      </c>
      <c r="B4864" t="s">
        <v>17251</v>
      </c>
      <c r="C4864" t="s">
        <v>8389</v>
      </c>
      <c r="D4864" t="s">
        <v>8373</v>
      </c>
      <c r="E4864" s="413" t="s">
        <v>17252</v>
      </c>
    </row>
    <row r="4865" spans="1:5" ht="12.75">
      <c r="A4865">
        <v>7775</v>
      </c>
      <c r="B4865" t="s">
        <v>17253</v>
      </c>
      <c r="C4865" t="s">
        <v>8389</v>
      </c>
      <c r="D4865" t="s">
        <v>8373</v>
      </c>
      <c r="E4865" s="413" t="s">
        <v>17254</v>
      </c>
    </row>
    <row r="4866" spans="1:5" ht="12.75">
      <c r="A4866">
        <v>7734</v>
      </c>
      <c r="B4866" t="s">
        <v>17255</v>
      </c>
      <c r="C4866" t="s">
        <v>8389</v>
      </c>
      <c r="D4866" t="s">
        <v>8373</v>
      </c>
      <c r="E4866" s="413" t="s">
        <v>17256</v>
      </c>
    </row>
    <row r="4867" spans="1:5" ht="12.75">
      <c r="A4867">
        <v>37449</v>
      </c>
      <c r="B4867" t="s">
        <v>17257</v>
      </c>
      <c r="C4867" t="s">
        <v>8389</v>
      </c>
      <c r="D4867" t="s">
        <v>8373</v>
      </c>
      <c r="E4867" s="413" t="s">
        <v>17258</v>
      </c>
    </row>
    <row r="4868" spans="1:5" ht="12.75">
      <c r="A4868">
        <v>37450</v>
      </c>
      <c r="B4868" t="s">
        <v>17259</v>
      </c>
      <c r="C4868" t="s">
        <v>8389</v>
      </c>
      <c r="D4868" t="s">
        <v>8373</v>
      </c>
      <c r="E4868" s="413" t="s">
        <v>14932</v>
      </c>
    </row>
    <row r="4869" spans="1:5" ht="12.75">
      <c r="A4869">
        <v>37451</v>
      </c>
      <c r="B4869" t="s">
        <v>17260</v>
      </c>
      <c r="C4869" t="s">
        <v>8389</v>
      </c>
      <c r="D4869" t="s">
        <v>8373</v>
      </c>
      <c r="E4869" s="413" t="s">
        <v>17261</v>
      </c>
    </row>
    <row r="4870" spans="1:5" ht="12.75">
      <c r="A4870">
        <v>37452</v>
      </c>
      <c r="B4870" t="s">
        <v>17262</v>
      </c>
      <c r="C4870" t="s">
        <v>8389</v>
      </c>
      <c r="D4870" t="s">
        <v>8373</v>
      </c>
      <c r="E4870" s="413" t="s">
        <v>16701</v>
      </c>
    </row>
    <row r="4871" spans="1:5" ht="12.75">
      <c r="A4871">
        <v>37453</v>
      </c>
      <c r="B4871" t="s">
        <v>17263</v>
      </c>
      <c r="C4871" t="s">
        <v>8389</v>
      </c>
      <c r="D4871" t="s">
        <v>8373</v>
      </c>
      <c r="E4871" s="413" t="s">
        <v>17264</v>
      </c>
    </row>
    <row r="4872" spans="1:5" ht="12.75">
      <c r="A4872">
        <v>7778</v>
      </c>
      <c r="B4872" t="s">
        <v>17265</v>
      </c>
      <c r="C4872" t="s">
        <v>8389</v>
      </c>
      <c r="D4872" t="s">
        <v>8373</v>
      </c>
      <c r="E4872" s="413" t="s">
        <v>17266</v>
      </c>
    </row>
    <row r="4873" spans="1:5" ht="12.75">
      <c r="A4873">
        <v>7796</v>
      </c>
      <c r="B4873" t="s">
        <v>17267</v>
      </c>
      <c r="C4873" t="s">
        <v>8389</v>
      </c>
      <c r="D4873" t="s">
        <v>8370</v>
      </c>
      <c r="E4873" s="413" t="s">
        <v>17268</v>
      </c>
    </row>
    <row r="4874" spans="1:5" ht="12.75">
      <c r="A4874">
        <v>7781</v>
      </c>
      <c r="B4874" t="s">
        <v>17269</v>
      </c>
      <c r="C4874" t="s">
        <v>8389</v>
      </c>
      <c r="D4874" t="s">
        <v>8373</v>
      </c>
      <c r="E4874" s="413" t="s">
        <v>12544</v>
      </c>
    </row>
    <row r="4875" spans="1:5" ht="12.75">
      <c r="A4875">
        <v>7795</v>
      </c>
      <c r="B4875" t="s">
        <v>17270</v>
      </c>
      <c r="C4875" t="s">
        <v>8389</v>
      </c>
      <c r="D4875" t="s">
        <v>8373</v>
      </c>
      <c r="E4875" s="413" t="s">
        <v>17271</v>
      </c>
    </row>
    <row r="4876" spans="1:5" ht="12.75">
      <c r="A4876">
        <v>7791</v>
      </c>
      <c r="B4876" t="s">
        <v>17272</v>
      </c>
      <c r="C4876" t="s">
        <v>8389</v>
      </c>
      <c r="D4876" t="s">
        <v>8373</v>
      </c>
      <c r="E4876" s="413" t="s">
        <v>17273</v>
      </c>
    </row>
    <row r="4877" spans="1:5" ht="12.75">
      <c r="A4877">
        <v>7783</v>
      </c>
      <c r="B4877" t="s">
        <v>17274</v>
      </c>
      <c r="C4877" t="s">
        <v>8389</v>
      </c>
      <c r="D4877" t="s">
        <v>8373</v>
      </c>
      <c r="E4877" s="413" t="s">
        <v>16326</v>
      </c>
    </row>
    <row r="4878" spans="1:5" ht="12.75">
      <c r="A4878">
        <v>7790</v>
      </c>
      <c r="B4878" t="s">
        <v>17275</v>
      </c>
      <c r="C4878" t="s">
        <v>8389</v>
      </c>
      <c r="D4878" t="s">
        <v>8373</v>
      </c>
      <c r="E4878" s="413" t="s">
        <v>17276</v>
      </c>
    </row>
    <row r="4879" spans="1:5" ht="12.75">
      <c r="A4879">
        <v>7785</v>
      </c>
      <c r="B4879" t="s">
        <v>17277</v>
      </c>
      <c r="C4879" t="s">
        <v>8389</v>
      </c>
      <c r="D4879" t="s">
        <v>8373</v>
      </c>
      <c r="E4879" s="413" t="s">
        <v>17278</v>
      </c>
    </row>
    <row r="4880" spans="1:5" ht="12.75">
      <c r="A4880">
        <v>7792</v>
      </c>
      <c r="B4880" t="s">
        <v>17279</v>
      </c>
      <c r="C4880" t="s">
        <v>8389</v>
      </c>
      <c r="D4880" t="s">
        <v>8373</v>
      </c>
      <c r="E4880" s="413" t="s">
        <v>17280</v>
      </c>
    </row>
    <row r="4881" spans="1:5" ht="12.75">
      <c r="A4881">
        <v>7793</v>
      </c>
      <c r="B4881" t="s">
        <v>17281</v>
      </c>
      <c r="C4881" t="s">
        <v>8389</v>
      </c>
      <c r="D4881" t="s">
        <v>8373</v>
      </c>
      <c r="E4881" s="413" t="s">
        <v>17282</v>
      </c>
    </row>
    <row r="4882" spans="1:5" ht="12.75">
      <c r="A4882">
        <v>13159</v>
      </c>
      <c r="B4882" t="s">
        <v>17283</v>
      </c>
      <c r="C4882" t="s">
        <v>8389</v>
      </c>
      <c r="D4882" t="s">
        <v>8373</v>
      </c>
      <c r="E4882" s="413" t="s">
        <v>17284</v>
      </c>
    </row>
    <row r="4883" spans="1:5" ht="12.75">
      <c r="A4883">
        <v>13168</v>
      </c>
      <c r="B4883" t="s">
        <v>17285</v>
      </c>
      <c r="C4883" t="s">
        <v>8389</v>
      </c>
      <c r="D4883" t="s">
        <v>8373</v>
      </c>
      <c r="E4883" s="413" t="s">
        <v>17286</v>
      </c>
    </row>
    <row r="4884" spans="1:5" ht="12.75">
      <c r="A4884">
        <v>13173</v>
      </c>
      <c r="B4884" t="s">
        <v>17287</v>
      </c>
      <c r="C4884" t="s">
        <v>8389</v>
      </c>
      <c r="D4884" t="s">
        <v>8373</v>
      </c>
      <c r="E4884" s="413" t="s">
        <v>17288</v>
      </c>
    </row>
    <row r="4885" spans="1:5" ht="12.75">
      <c r="A4885">
        <v>12583</v>
      </c>
      <c r="B4885" t="s">
        <v>17289</v>
      </c>
      <c r="C4885" t="s">
        <v>8389</v>
      </c>
      <c r="D4885" t="s">
        <v>8373</v>
      </c>
      <c r="E4885" s="413" t="s">
        <v>17290</v>
      </c>
    </row>
    <row r="4886" spans="1:5" ht="12.75">
      <c r="A4886">
        <v>12584</v>
      </c>
      <c r="B4886" t="s">
        <v>17291</v>
      </c>
      <c r="C4886" t="s">
        <v>8389</v>
      </c>
      <c r="D4886" t="s">
        <v>8373</v>
      </c>
      <c r="E4886" s="413" t="s">
        <v>17292</v>
      </c>
    </row>
    <row r="4887" spans="1:5" ht="12.75">
      <c r="A4887">
        <v>12613</v>
      </c>
      <c r="B4887" t="s">
        <v>17293</v>
      </c>
      <c r="C4887" t="s">
        <v>8369</v>
      </c>
      <c r="D4887" t="s">
        <v>8373</v>
      </c>
      <c r="E4887" s="413" t="s">
        <v>17294</v>
      </c>
    </row>
    <row r="4888" spans="1:5" ht="12.75">
      <c r="A4888">
        <v>1031</v>
      </c>
      <c r="B4888" t="s">
        <v>17295</v>
      </c>
      <c r="C4888" t="s">
        <v>8369</v>
      </c>
      <c r="D4888" t="s">
        <v>8373</v>
      </c>
      <c r="E4888" s="413" t="s">
        <v>17296</v>
      </c>
    </row>
    <row r="4889" spans="1:5" ht="12.75">
      <c r="A4889">
        <v>39707</v>
      </c>
      <c r="B4889" t="s">
        <v>17297</v>
      </c>
      <c r="C4889" t="s">
        <v>8389</v>
      </c>
      <c r="D4889" t="s">
        <v>8373</v>
      </c>
      <c r="E4889" s="413" t="s">
        <v>9369</v>
      </c>
    </row>
    <row r="4890" spans="1:5" ht="12.75">
      <c r="A4890">
        <v>39708</v>
      </c>
      <c r="B4890" t="s">
        <v>17298</v>
      </c>
      <c r="C4890" t="s">
        <v>8389</v>
      </c>
      <c r="D4890" t="s">
        <v>8373</v>
      </c>
      <c r="E4890" s="413" t="s">
        <v>17299</v>
      </c>
    </row>
    <row r="4891" spans="1:5" ht="12.75">
      <c r="A4891">
        <v>39710</v>
      </c>
      <c r="B4891" t="s">
        <v>17300</v>
      </c>
      <c r="C4891" t="s">
        <v>8389</v>
      </c>
      <c r="D4891" t="s">
        <v>8373</v>
      </c>
      <c r="E4891" s="413" t="s">
        <v>12270</v>
      </c>
    </row>
    <row r="4892" spans="1:5" ht="12.75">
      <c r="A4892">
        <v>39709</v>
      </c>
      <c r="B4892" t="s">
        <v>17301</v>
      </c>
      <c r="C4892" t="s">
        <v>8389</v>
      </c>
      <c r="D4892" t="s">
        <v>8373</v>
      </c>
      <c r="E4892" s="413" t="s">
        <v>9367</v>
      </c>
    </row>
    <row r="4893" spans="1:5" ht="12.75">
      <c r="A4893">
        <v>39711</v>
      </c>
      <c r="B4893" t="s">
        <v>17302</v>
      </c>
      <c r="C4893" t="s">
        <v>8389</v>
      </c>
      <c r="D4893" t="s">
        <v>8373</v>
      </c>
      <c r="E4893" s="413" t="s">
        <v>17303</v>
      </c>
    </row>
    <row r="4894" spans="1:5" ht="12.75">
      <c r="A4894">
        <v>39712</v>
      </c>
      <c r="B4894" t="s">
        <v>17304</v>
      </c>
      <c r="C4894" t="s">
        <v>8389</v>
      </c>
      <c r="D4894" t="s">
        <v>8370</v>
      </c>
      <c r="E4894" s="413" t="s">
        <v>10444</v>
      </c>
    </row>
    <row r="4895" spans="1:5" ht="12.75">
      <c r="A4895">
        <v>39713</v>
      </c>
      <c r="B4895" t="s">
        <v>17305</v>
      </c>
      <c r="C4895" t="s">
        <v>8389</v>
      </c>
      <c r="D4895" t="s">
        <v>8373</v>
      </c>
      <c r="E4895" s="413" t="s">
        <v>8402</v>
      </c>
    </row>
    <row r="4896" spans="1:5" ht="12.75">
      <c r="A4896">
        <v>39714</v>
      </c>
      <c r="B4896" t="s">
        <v>17306</v>
      </c>
      <c r="C4896" t="s">
        <v>8389</v>
      </c>
      <c r="D4896" t="s">
        <v>8373</v>
      </c>
      <c r="E4896" s="413" t="s">
        <v>9628</v>
      </c>
    </row>
    <row r="4897" spans="1:5" ht="12.75">
      <c r="A4897">
        <v>39715</v>
      </c>
      <c r="B4897" t="s">
        <v>17307</v>
      </c>
      <c r="C4897" t="s">
        <v>8389</v>
      </c>
      <c r="D4897" t="s">
        <v>8373</v>
      </c>
      <c r="E4897" s="413" t="s">
        <v>17308</v>
      </c>
    </row>
    <row r="4898" spans="1:5" ht="12.75">
      <c r="A4898">
        <v>39716</v>
      </c>
      <c r="B4898" t="s">
        <v>17309</v>
      </c>
      <c r="C4898" t="s">
        <v>8389</v>
      </c>
      <c r="D4898" t="s">
        <v>8373</v>
      </c>
      <c r="E4898" s="413" t="s">
        <v>17310</v>
      </c>
    </row>
    <row r="4899" spans="1:5" ht="12.75">
      <c r="A4899">
        <v>39718</v>
      </c>
      <c r="B4899" t="s">
        <v>17311</v>
      </c>
      <c r="C4899" t="s">
        <v>8389</v>
      </c>
      <c r="D4899" t="s">
        <v>8373</v>
      </c>
      <c r="E4899" s="413" t="s">
        <v>8819</v>
      </c>
    </row>
    <row r="4900" spans="1:5" ht="12.75">
      <c r="A4900">
        <v>9813</v>
      </c>
      <c r="B4900" t="s">
        <v>17312</v>
      </c>
      <c r="C4900" t="s">
        <v>8389</v>
      </c>
      <c r="D4900" t="s">
        <v>8370</v>
      </c>
      <c r="E4900" s="413" t="s">
        <v>17313</v>
      </c>
    </row>
    <row r="4901" spans="1:5" ht="12.75">
      <c r="A4901">
        <v>9815</v>
      </c>
      <c r="B4901" t="s">
        <v>17314</v>
      </c>
      <c r="C4901" t="s">
        <v>8389</v>
      </c>
      <c r="D4901" t="s">
        <v>8373</v>
      </c>
      <c r="E4901" s="413" t="s">
        <v>17315</v>
      </c>
    </row>
    <row r="4902" spans="1:5" ht="12.75">
      <c r="A4902">
        <v>44543</v>
      </c>
      <c r="B4902" t="s">
        <v>17316</v>
      </c>
      <c r="C4902" t="s">
        <v>8389</v>
      </c>
      <c r="D4902" t="s">
        <v>8373</v>
      </c>
      <c r="E4902" s="413" t="s">
        <v>17317</v>
      </c>
    </row>
    <row r="4903" spans="1:5" ht="12.75">
      <c r="A4903">
        <v>44526</v>
      </c>
      <c r="B4903" t="s">
        <v>17318</v>
      </c>
      <c r="C4903" t="s">
        <v>8389</v>
      </c>
      <c r="D4903" t="s">
        <v>8373</v>
      </c>
      <c r="E4903" s="413" t="s">
        <v>17319</v>
      </c>
    </row>
    <row r="4904" spans="1:5" ht="12.75">
      <c r="A4904">
        <v>44518</v>
      </c>
      <c r="B4904" t="s">
        <v>17320</v>
      </c>
      <c r="C4904" t="s">
        <v>8389</v>
      </c>
      <c r="D4904" t="s">
        <v>8373</v>
      </c>
      <c r="E4904" s="413" t="s">
        <v>17321</v>
      </c>
    </row>
    <row r="4905" spans="1:5" ht="12.75">
      <c r="A4905">
        <v>44544</v>
      </c>
      <c r="B4905" t="s">
        <v>17322</v>
      </c>
      <c r="C4905" t="s">
        <v>8389</v>
      </c>
      <c r="D4905" t="s">
        <v>8373</v>
      </c>
      <c r="E4905" s="413" t="s">
        <v>17323</v>
      </c>
    </row>
    <row r="4906" spans="1:5" ht="12.75">
      <c r="A4906">
        <v>44545</v>
      </c>
      <c r="B4906" t="s">
        <v>17324</v>
      </c>
      <c r="C4906" t="s">
        <v>8389</v>
      </c>
      <c r="D4906" t="s">
        <v>8373</v>
      </c>
      <c r="E4906" s="413" t="s">
        <v>17325</v>
      </c>
    </row>
    <row r="4907" spans="1:5" ht="12.75">
      <c r="A4907">
        <v>44546</v>
      </c>
      <c r="B4907" t="s">
        <v>17326</v>
      </c>
      <c r="C4907" t="s">
        <v>8389</v>
      </c>
      <c r="D4907" t="s">
        <v>8373</v>
      </c>
      <c r="E4907" s="413" t="s">
        <v>17327</v>
      </c>
    </row>
    <row r="4908" spans="1:5" ht="12.75">
      <c r="A4908">
        <v>44525</v>
      </c>
      <c r="B4908" t="s">
        <v>17328</v>
      </c>
      <c r="C4908" t="s">
        <v>8389</v>
      </c>
      <c r="D4908" t="s">
        <v>8373</v>
      </c>
      <c r="E4908" s="413" t="s">
        <v>17329</v>
      </c>
    </row>
    <row r="4909" spans="1:5" ht="12.75">
      <c r="A4909">
        <v>44547</v>
      </c>
      <c r="B4909" t="s">
        <v>17330</v>
      </c>
      <c r="C4909" t="s">
        <v>8389</v>
      </c>
      <c r="D4909" t="s">
        <v>8373</v>
      </c>
      <c r="E4909" s="413" t="s">
        <v>17331</v>
      </c>
    </row>
    <row r="4910" spans="1:5" ht="12.75">
      <c r="A4910">
        <v>44519</v>
      </c>
      <c r="B4910" t="s">
        <v>17332</v>
      </c>
      <c r="C4910" t="s">
        <v>8389</v>
      </c>
      <c r="D4910" t="s">
        <v>8373</v>
      </c>
      <c r="E4910" s="413" t="s">
        <v>17333</v>
      </c>
    </row>
    <row r="4911" spans="1:5" ht="12.75">
      <c r="A4911">
        <v>44520</v>
      </c>
      <c r="B4911" t="s">
        <v>17334</v>
      </c>
      <c r="C4911" t="s">
        <v>8389</v>
      </c>
      <c r="D4911" t="s">
        <v>8373</v>
      </c>
      <c r="E4911" s="413" t="s">
        <v>17335</v>
      </c>
    </row>
    <row r="4912" spans="1:5" ht="12.75">
      <c r="A4912">
        <v>44521</v>
      </c>
      <c r="B4912" t="s">
        <v>17336</v>
      </c>
      <c r="C4912" t="s">
        <v>8389</v>
      </c>
      <c r="D4912" t="s">
        <v>8373</v>
      </c>
      <c r="E4912" s="413" t="s">
        <v>17337</v>
      </c>
    </row>
    <row r="4913" spans="1:5" ht="12.75">
      <c r="A4913">
        <v>44522</v>
      </c>
      <c r="B4913" t="s">
        <v>17338</v>
      </c>
      <c r="C4913" t="s">
        <v>8389</v>
      </c>
      <c r="D4913" t="s">
        <v>8373</v>
      </c>
      <c r="E4913" s="413" t="s">
        <v>17339</v>
      </c>
    </row>
    <row r="4914" spans="1:5" ht="12.75">
      <c r="A4914">
        <v>44523</v>
      </c>
      <c r="B4914" t="s">
        <v>17340</v>
      </c>
      <c r="C4914" t="s">
        <v>8389</v>
      </c>
      <c r="D4914" t="s">
        <v>8373</v>
      </c>
      <c r="E4914" s="413" t="s">
        <v>17341</v>
      </c>
    </row>
    <row r="4915" spans="1:5" ht="12.75">
      <c r="A4915">
        <v>44527</v>
      </c>
      <c r="B4915" t="s">
        <v>17342</v>
      </c>
      <c r="C4915" t="s">
        <v>8389</v>
      </c>
      <c r="D4915" t="s">
        <v>8373</v>
      </c>
      <c r="E4915" s="413" t="s">
        <v>17343</v>
      </c>
    </row>
    <row r="4916" spans="1:5" ht="12.75">
      <c r="A4916">
        <v>44524</v>
      </c>
      <c r="B4916" t="s">
        <v>17344</v>
      </c>
      <c r="C4916" t="s">
        <v>8389</v>
      </c>
      <c r="D4916" t="s">
        <v>8373</v>
      </c>
      <c r="E4916" s="413" t="s">
        <v>17345</v>
      </c>
    </row>
    <row r="4917" spans="1:5" ht="12.75">
      <c r="A4917">
        <v>44542</v>
      </c>
      <c r="B4917" t="s">
        <v>17346</v>
      </c>
      <c r="C4917" t="s">
        <v>8389</v>
      </c>
      <c r="D4917" t="s">
        <v>8373</v>
      </c>
      <c r="E4917" s="413" t="s">
        <v>17347</v>
      </c>
    </row>
    <row r="4918" spans="1:5" ht="12.75">
      <c r="A4918">
        <v>9876</v>
      </c>
      <c r="B4918" t="s">
        <v>17348</v>
      </c>
      <c r="C4918" t="s">
        <v>8389</v>
      </c>
      <c r="D4918" t="s">
        <v>8373</v>
      </c>
      <c r="E4918" s="413" t="s">
        <v>17349</v>
      </c>
    </row>
    <row r="4919" spans="1:5" ht="12.75">
      <c r="A4919">
        <v>9877</v>
      </c>
      <c r="B4919" t="s">
        <v>17350</v>
      </c>
      <c r="C4919" t="s">
        <v>8389</v>
      </c>
      <c r="D4919" t="s">
        <v>8373</v>
      </c>
      <c r="E4919" s="413" t="s">
        <v>17351</v>
      </c>
    </row>
    <row r="4920" spans="1:5" ht="12.75">
      <c r="A4920">
        <v>9878</v>
      </c>
      <c r="B4920" t="s">
        <v>17352</v>
      </c>
      <c r="C4920" t="s">
        <v>8389</v>
      </c>
      <c r="D4920" t="s">
        <v>8373</v>
      </c>
      <c r="E4920" s="413" t="s">
        <v>17353</v>
      </c>
    </row>
    <row r="4921" spans="1:5" ht="12.75">
      <c r="A4921">
        <v>9879</v>
      </c>
      <c r="B4921" t="s">
        <v>17354</v>
      </c>
      <c r="C4921" t="s">
        <v>8389</v>
      </c>
      <c r="D4921" t="s">
        <v>8373</v>
      </c>
      <c r="E4921" s="413" t="s">
        <v>17355</v>
      </c>
    </row>
    <row r="4922" spans="1:5" ht="12.75">
      <c r="A4922">
        <v>41986</v>
      </c>
      <c r="B4922" t="s">
        <v>17356</v>
      </c>
      <c r="C4922" t="s">
        <v>8389</v>
      </c>
      <c r="D4922" t="s">
        <v>8373</v>
      </c>
      <c r="E4922" s="413" t="s">
        <v>17357</v>
      </c>
    </row>
    <row r="4923" spans="1:5" ht="12.75">
      <c r="A4923">
        <v>43422</v>
      </c>
      <c r="B4923" t="s">
        <v>17358</v>
      </c>
      <c r="C4923" t="s">
        <v>8389</v>
      </c>
      <c r="D4923" t="s">
        <v>8373</v>
      </c>
      <c r="E4923" s="413" t="s">
        <v>17359</v>
      </c>
    </row>
    <row r="4924" spans="1:5" ht="12.75">
      <c r="A4924">
        <v>41987</v>
      </c>
      <c r="B4924" t="s">
        <v>17360</v>
      </c>
      <c r="C4924" t="s">
        <v>8389</v>
      </c>
      <c r="D4924" t="s">
        <v>8373</v>
      </c>
      <c r="E4924" s="413" t="s">
        <v>17361</v>
      </c>
    </row>
    <row r="4925" spans="1:5" ht="12.75">
      <c r="A4925">
        <v>41988</v>
      </c>
      <c r="B4925" t="s">
        <v>17362</v>
      </c>
      <c r="C4925" t="s">
        <v>8389</v>
      </c>
      <c r="D4925" t="s">
        <v>8373</v>
      </c>
      <c r="E4925" s="413" t="s">
        <v>17363</v>
      </c>
    </row>
    <row r="4926" spans="1:5" ht="12.75">
      <c r="A4926">
        <v>41697</v>
      </c>
      <c r="B4926" t="s">
        <v>17364</v>
      </c>
      <c r="C4926" t="s">
        <v>8389</v>
      </c>
      <c r="D4926" t="s">
        <v>8373</v>
      </c>
      <c r="E4926" s="413" t="s">
        <v>17365</v>
      </c>
    </row>
    <row r="4927" spans="1:5" ht="12.75">
      <c r="A4927">
        <v>41985</v>
      </c>
      <c r="B4927" t="s">
        <v>17366</v>
      </c>
      <c r="C4927" t="s">
        <v>8389</v>
      </c>
      <c r="D4927" t="s">
        <v>8373</v>
      </c>
      <c r="E4927" s="413" t="s">
        <v>17367</v>
      </c>
    </row>
    <row r="4928" spans="1:5" ht="12.75">
      <c r="A4928">
        <v>41699</v>
      </c>
      <c r="B4928" t="s">
        <v>17368</v>
      </c>
      <c r="C4928" t="s">
        <v>8389</v>
      </c>
      <c r="D4928" t="s">
        <v>8373</v>
      </c>
      <c r="E4928" s="413" t="s">
        <v>17369</v>
      </c>
    </row>
    <row r="4929" spans="1:5" ht="12.75">
      <c r="A4929">
        <v>38053</v>
      </c>
      <c r="B4929" t="s">
        <v>17370</v>
      </c>
      <c r="C4929" t="s">
        <v>8389</v>
      </c>
      <c r="D4929" t="s">
        <v>8373</v>
      </c>
      <c r="E4929" s="413" t="s">
        <v>17371</v>
      </c>
    </row>
    <row r="4930" spans="1:5" ht="12.75">
      <c r="A4930">
        <v>38054</v>
      </c>
      <c r="B4930" t="s">
        <v>17372</v>
      </c>
      <c r="C4930" t="s">
        <v>8389</v>
      </c>
      <c r="D4930" t="s">
        <v>8373</v>
      </c>
      <c r="E4930" s="413" t="s">
        <v>17019</v>
      </c>
    </row>
    <row r="4931" spans="1:5" ht="12.75">
      <c r="A4931">
        <v>38052</v>
      </c>
      <c r="B4931" t="s">
        <v>17373</v>
      </c>
      <c r="C4931" t="s">
        <v>8389</v>
      </c>
      <c r="D4931" t="s">
        <v>8370</v>
      </c>
      <c r="E4931" s="413" t="s">
        <v>11112</v>
      </c>
    </row>
    <row r="4932" spans="1:5" ht="12.75">
      <c r="A4932">
        <v>38051</v>
      </c>
      <c r="B4932" t="s">
        <v>17374</v>
      </c>
      <c r="C4932" t="s">
        <v>8389</v>
      </c>
      <c r="D4932" t="s">
        <v>8373</v>
      </c>
      <c r="E4932" s="413" t="s">
        <v>12745</v>
      </c>
    </row>
    <row r="4933" spans="1:5" ht="12.75">
      <c r="A4933">
        <v>38787</v>
      </c>
      <c r="B4933" t="s">
        <v>17375</v>
      </c>
      <c r="C4933" t="s">
        <v>8389</v>
      </c>
      <c r="D4933" t="s">
        <v>8370</v>
      </c>
      <c r="E4933" s="413" t="s">
        <v>9130</v>
      </c>
    </row>
    <row r="4934" spans="1:5" ht="12.75">
      <c r="A4934">
        <v>38825</v>
      </c>
      <c r="B4934" t="s">
        <v>17376</v>
      </c>
      <c r="C4934" t="s">
        <v>8389</v>
      </c>
      <c r="D4934" t="s">
        <v>8373</v>
      </c>
      <c r="E4934" s="413" t="s">
        <v>17377</v>
      </c>
    </row>
    <row r="4935" spans="1:5" ht="12.75">
      <c r="A4935">
        <v>38826</v>
      </c>
      <c r="B4935" t="s">
        <v>17378</v>
      </c>
      <c r="C4935" t="s">
        <v>8389</v>
      </c>
      <c r="D4935" t="s">
        <v>8373</v>
      </c>
      <c r="E4935" s="413" t="s">
        <v>15470</v>
      </c>
    </row>
    <row r="4936" spans="1:5" ht="12.75">
      <c r="A4936">
        <v>38827</v>
      </c>
      <c r="B4936" t="s">
        <v>17379</v>
      </c>
      <c r="C4936" t="s">
        <v>8389</v>
      </c>
      <c r="D4936" t="s">
        <v>8373</v>
      </c>
      <c r="E4936" s="413" t="s">
        <v>14572</v>
      </c>
    </row>
    <row r="4937" spans="1:5" ht="12.75">
      <c r="A4937">
        <v>38830</v>
      </c>
      <c r="B4937" t="s">
        <v>17380</v>
      </c>
      <c r="C4937" t="s">
        <v>8389</v>
      </c>
      <c r="D4937" t="s">
        <v>8373</v>
      </c>
      <c r="E4937" s="413" t="s">
        <v>17381</v>
      </c>
    </row>
    <row r="4938" spans="1:5" ht="12.75">
      <c r="A4938">
        <v>38828</v>
      </c>
      <c r="B4938" t="s">
        <v>17382</v>
      </c>
      <c r="C4938" t="s">
        <v>8389</v>
      </c>
      <c r="D4938" t="s">
        <v>8373</v>
      </c>
      <c r="E4938" s="413" t="s">
        <v>17383</v>
      </c>
    </row>
    <row r="4939" spans="1:5" ht="12.75">
      <c r="A4939">
        <v>38829</v>
      </c>
      <c r="B4939" t="s">
        <v>17384</v>
      </c>
      <c r="C4939" t="s">
        <v>8389</v>
      </c>
      <c r="D4939" t="s">
        <v>8373</v>
      </c>
      <c r="E4939" s="413" t="s">
        <v>17385</v>
      </c>
    </row>
    <row r="4940" spans="1:5" ht="12.75">
      <c r="A4940">
        <v>38831</v>
      </c>
      <c r="B4940" t="s">
        <v>17386</v>
      </c>
      <c r="C4940" t="s">
        <v>8389</v>
      </c>
      <c r="D4940" t="s">
        <v>8373</v>
      </c>
      <c r="E4940" s="413" t="s">
        <v>14276</v>
      </c>
    </row>
    <row r="4941" spans="1:5" ht="12.75">
      <c r="A4941">
        <v>36274</v>
      </c>
      <c r="B4941" t="s">
        <v>17387</v>
      </c>
      <c r="C4941" t="s">
        <v>8389</v>
      </c>
      <c r="D4941" t="s">
        <v>8370</v>
      </c>
      <c r="E4941" s="413" t="s">
        <v>17388</v>
      </c>
    </row>
    <row r="4942" spans="1:5" ht="12.75">
      <c r="A4942">
        <v>36278</v>
      </c>
      <c r="B4942" t="s">
        <v>17389</v>
      </c>
      <c r="C4942" t="s">
        <v>8389</v>
      </c>
      <c r="D4942" t="s">
        <v>8373</v>
      </c>
      <c r="E4942" s="413" t="s">
        <v>8502</v>
      </c>
    </row>
    <row r="4943" spans="1:5" ht="12.75">
      <c r="A4943">
        <v>38977</v>
      </c>
      <c r="B4943" t="s">
        <v>17390</v>
      </c>
      <c r="C4943" t="s">
        <v>8389</v>
      </c>
      <c r="D4943" t="s">
        <v>8373</v>
      </c>
      <c r="E4943" s="413" t="s">
        <v>17391</v>
      </c>
    </row>
    <row r="4944" spans="1:5" ht="12.75">
      <c r="A4944">
        <v>38971</v>
      </c>
      <c r="B4944" t="s">
        <v>17392</v>
      </c>
      <c r="C4944" t="s">
        <v>8389</v>
      </c>
      <c r="D4944" t="s">
        <v>8373</v>
      </c>
      <c r="E4944" s="413" t="s">
        <v>10956</v>
      </c>
    </row>
    <row r="4945" spans="1:5" ht="12.75">
      <c r="A4945">
        <v>38972</v>
      </c>
      <c r="B4945" t="s">
        <v>17393</v>
      </c>
      <c r="C4945" t="s">
        <v>8389</v>
      </c>
      <c r="D4945" t="s">
        <v>8373</v>
      </c>
      <c r="E4945" s="413" t="s">
        <v>14430</v>
      </c>
    </row>
    <row r="4946" spans="1:5" ht="12.75">
      <c r="A4946">
        <v>38973</v>
      </c>
      <c r="B4946" t="s">
        <v>17394</v>
      </c>
      <c r="C4946" t="s">
        <v>8389</v>
      </c>
      <c r="D4946" t="s">
        <v>8373</v>
      </c>
      <c r="E4946" s="413" t="s">
        <v>8588</v>
      </c>
    </row>
    <row r="4947" spans="1:5" ht="12.75">
      <c r="A4947">
        <v>38974</v>
      </c>
      <c r="B4947" t="s">
        <v>17395</v>
      </c>
      <c r="C4947" t="s">
        <v>8389</v>
      </c>
      <c r="D4947" t="s">
        <v>8373</v>
      </c>
      <c r="E4947" s="413" t="s">
        <v>17396</v>
      </c>
    </row>
    <row r="4948" spans="1:5" ht="12.75">
      <c r="A4948">
        <v>38975</v>
      </c>
      <c r="B4948" t="s">
        <v>17397</v>
      </c>
      <c r="C4948" t="s">
        <v>8389</v>
      </c>
      <c r="D4948" t="s">
        <v>8373</v>
      </c>
      <c r="E4948" s="413" t="s">
        <v>17398</v>
      </c>
    </row>
    <row r="4949" spans="1:5" ht="12.75">
      <c r="A4949">
        <v>38976</v>
      </c>
      <c r="B4949" t="s">
        <v>17399</v>
      </c>
      <c r="C4949" t="s">
        <v>8389</v>
      </c>
      <c r="D4949" t="s">
        <v>8373</v>
      </c>
      <c r="E4949" s="413" t="s">
        <v>17400</v>
      </c>
    </row>
    <row r="4950" spans="1:5" ht="12.75">
      <c r="A4950">
        <v>38986</v>
      </c>
      <c r="B4950" t="s">
        <v>17401</v>
      </c>
      <c r="C4950" t="s">
        <v>8389</v>
      </c>
      <c r="D4950" t="s">
        <v>8373</v>
      </c>
      <c r="E4950" s="413" t="s">
        <v>17402</v>
      </c>
    </row>
    <row r="4951" spans="1:5" ht="12.75">
      <c r="A4951">
        <v>38978</v>
      </c>
      <c r="B4951" t="s">
        <v>17403</v>
      </c>
      <c r="C4951" t="s">
        <v>8389</v>
      </c>
      <c r="D4951" t="s">
        <v>8373</v>
      </c>
      <c r="E4951" s="413" t="s">
        <v>17388</v>
      </c>
    </row>
    <row r="4952" spans="1:5" ht="12.75">
      <c r="A4952">
        <v>38979</v>
      </c>
      <c r="B4952" t="s">
        <v>17404</v>
      </c>
      <c r="C4952" t="s">
        <v>8389</v>
      </c>
      <c r="D4952" t="s">
        <v>8373</v>
      </c>
      <c r="E4952" s="413" t="s">
        <v>8502</v>
      </c>
    </row>
    <row r="4953" spans="1:5" ht="12.75">
      <c r="A4953">
        <v>38980</v>
      </c>
      <c r="B4953" t="s">
        <v>17405</v>
      </c>
      <c r="C4953" t="s">
        <v>8389</v>
      </c>
      <c r="D4953" t="s">
        <v>8373</v>
      </c>
      <c r="E4953" s="413" t="s">
        <v>17406</v>
      </c>
    </row>
    <row r="4954" spans="1:5" ht="12.75">
      <c r="A4954">
        <v>38981</v>
      </c>
      <c r="B4954" t="s">
        <v>17407</v>
      </c>
      <c r="C4954" t="s">
        <v>8389</v>
      </c>
      <c r="D4954" t="s">
        <v>8373</v>
      </c>
      <c r="E4954" s="413" t="s">
        <v>17408</v>
      </c>
    </row>
    <row r="4955" spans="1:5" ht="12.75">
      <c r="A4955">
        <v>38982</v>
      </c>
      <c r="B4955" t="s">
        <v>17409</v>
      </c>
      <c r="C4955" t="s">
        <v>8389</v>
      </c>
      <c r="D4955" t="s">
        <v>8373</v>
      </c>
      <c r="E4955" s="413" t="s">
        <v>17410</v>
      </c>
    </row>
    <row r="4956" spans="1:5" ht="12.75">
      <c r="A4956">
        <v>38983</v>
      </c>
      <c r="B4956" t="s">
        <v>17411</v>
      </c>
      <c r="C4956" t="s">
        <v>8389</v>
      </c>
      <c r="D4956" t="s">
        <v>8373</v>
      </c>
      <c r="E4956" s="413" t="s">
        <v>17412</v>
      </c>
    </row>
    <row r="4957" spans="1:5" ht="12.75">
      <c r="A4957">
        <v>38984</v>
      </c>
      <c r="B4957" t="s">
        <v>17413</v>
      </c>
      <c r="C4957" t="s">
        <v>8389</v>
      </c>
      <c r="D4957" t="s">
        <v>8373</v>
      </c>
      <c r="E4957" s="413" t="s">
        <v>16824</v>
      </c>
    </row>
    <row r="4958" spans="1:5" ht="12.75">
      <c r="A4958">
        <v>38985</v>
      </c>
      <c r="B4958" t="s">
        <v>17414</v>
      </c>
      <c r="C4958" t="s">
        <v>8389</v>
      </c>
      <c r="D4958" t="s">
        <v>8373</v>
      </c>
      <c r="E4958" s="413" t="s">
        <v>17415</v>
      </c>
    </row>
    <row r="4959" spans="1:5" ht="12.75">
      <c r="A4959">
        <v>9836</v>
      </c>
      <c r="B4959" t="s">
        <v>17416</v>
      </c>
      <c r="C4959" t="s">
        <v>8389</v>
      </c>
      <c r="D4959" t="s">
        <v>8370</v>
      </c>
      <c r="E4959" s="413" t="s">
        <v>17417</v>
      </c>
    </row>
    <row r="4960" spans="1:5" ht="12.75">
      <c r="A4960">
        <v>20065</v>
      </c>
      <c r="B4960" t="s">
        <v>17418</v>
      </c>
      <c r="C4960" t="s">
        <v>8389</v>
      </c>
      <c r="D4960" t="s">
        <v>8373</v>
      </c>
      <c r="E4960" s="413" t="s">
        <v>17419</v>
      </c>
    </row>
    <row r="4961" spans="1:5" ht="12.75">
      <c r="A4961">
        <v>9835</v>
      </c>
      <c r="B4961" t="s">
        <v>17420</v>
      </c>
      <c r="C4961" t="s">
        <v>8389</v>
      </c>
      <c r="D4961" t="s">
        <v>8373</v>
      </c>
      <c r="E4961" s="413" t="s">
        <v>16336</v>
      </c>
    </row>
    <row r="4962" spans="1:5" ht="12.75">
      <c r="A4962">
        <v>38032</v>
      </c>
      <c r="B4962" t="s">
        <v>17421</v>
      </c>
      <c r="C4962" t="s">
        <v>8389</v>
      </c>
      <c r="D4962" t="s">
        <v>8373</v>
      </c>
      <c r="E4962" s="413" t="s">
        <v>17422</v>
      </c>
    </row>
    <row r="4963" spans="1:5" ht="12.75">
      <c r="A4963">
        <v>38033</v>
      </c>
      <c r="B4963" t="s">
        <v>17423</v>
      </c>
      <c r="C4963" t="s">
        <v>8389</v>
      </c>
      <c r="D4963" t="s">
        <v>8373</v>
      </c>
      <c r="E4963" s="413" t="s">
        <v>17424</v>
      </c>
    </row>
    <row r="4964" spans="1:5" ht="12.75">
      <c r="A4964">
        <v>38034</v>
      </c>
      <c r="B4964" t="s">
        <v>17425</v>
      </c>
      <c r="C4964" t="s">
        <v>8389</v>
      </c>
      <c r="D4964" t="s">
        <v>8373</v>
      </c>
      <c r="E4964" s="413" t="s">
        <v>17426</v>
      </c>
    </row>
    <row r="4965" spans="1:5" ht="12.75">
      <c r="A4965">
        <v>38035</v>
      </c>
      <c r="B4965" t="s">
        <v>17427</v>
      </c>
      <c r="C4965" t="s">
        <v>8389</v>
      </c>
      <c r="D4965" t="s">
        <v>8373</v>
      </c>
      <c r="E4965" s="413" t="s">
        <v>17428</v>
      </c>
    </row>
    <row r="4966" spans="1:5" ht="12.75">
      <c r="A4966">
        <v>38036</v>
      </c>
      <c r="B4966" t="s">
        <v>17429</v>
      </c>
      <c r="C4966" t="s">
        <v>8389</v>
      </c>
      <c r="D4966" t="s">
        <v>8373</v>
      </c>
      <c r="E4966" s="413" t="s">
        <v>17430</v>
      </c>
    </row>
    <row r="4967" spans="1:5" ht="12.75">
      <c r="A4967">
        <v>38037</v>
      </c>
      <c r="B4967" t="s">
        <v>17431</v>
      </c>
      <c r="C4967" t="s">
        <v>8389</v>
      </c>
      <c r="D4967" t="s">
        <v>8373</v>
      </c>
      <c r="E4967" s="413" t="s">
        <v>17432</v>
      </c>
    </row>
    <row r="4968" spans="1:5" ht="12.75">
      <c r="A4968">
        <v>9850</v>
      </c>
      <c r="B4968" t="s">
        <v>17433</v>
      </c>
      <c r="C4968" t="s">
        <v>8389</v>
      </c>
      <c r="D4968" t="s">
        <v>8370</v>
      </c>
      <c r="E4968" s="413" t="s">
        <v>17434</v>
      </c>
    </row>
    <row r="4969" spans="1:5" ht="12.75">
      <c r="A4969">
        <v>9853</v>
      </c>
      <c r="B4969" t="s">
        <v>17435</v>
      </c>
      <c r="C4969" t="s">
        <v>8389</v>
      </c>
      <c r="D4969" t="s">
        <v>8373</v>
      </c>
      <c r="E4969" s="413" t="s">
        <v>17436</v>
      </c>
    </row>
    <row r="4970" spans="1:5" ht="12.75">
      <c r="A4970">
        <v>9854</v>
      </c>
      <c r="B4970" t="s">
        <v>17437</v>
      </c>
      <c r="C4970" t="s">
        <v>8389</v>
      </c>
      <c r="D4970" t="s">
        <v>8373</v>
      </c>
      <c r="E4970" s="413" t="s">
        <v>17438</v>
      </c>
    </row>
    <row r="4971" spans="1:5" ht="12.75">
      <c r="A4971">
        <v>9851</v>
      </c>
      <c r="B4971" t="s">
        <v>17439</v>
      </c>
      <c r="C4971" t="s">
        <v>8389</v>
      </c>
      <c r="D4971" t="s">
        <v>8373</v>
      </c>
      <c r="E4971" s="413" t="s">
        <v>17440</v>
      </c>
    </row>
    <row r="4972" spans="1:5" ht="12.75">
      <c r="A4972">
        <v>9855</v>
      </c>
      <c r="B4972" t="s">
        <v>17441</v>
      </c>
      <c r="C4972" t="s">
        <v>8389</v>
      </c>
      <c r="D4972" t="s">
        <v>8373</v>
      </c>
      <c r="E4972" s="413" t="s">
        <v>17442</v>
      </c>
    </row>
    <row r="4973" spans="1:5" ht="12.75">
      <c r="A4973">
        <v>9825</v>
      </c>
      <c r="B4973" t="s">
        <v>17443</v>
      </c>
      <c r="C4973" t="s">
        <v>8389</v>
      </c>
      <c r="D4973" t="s">
        <v>8373</v>
      </c>
      <c r="E4973" s="413" t="s">
        <v>17444</v>
      </c>
    </row>
    <row r="4974" spans="1:5" ht="12.75">
      <c r="A4974">
        <v>9828</v>
      </c>
      <c r="B4974" t="s">
        <v>17445</v>
      </c>
      <c r="C4974" t="s">
        <v>8389</v>
      </c>
      <c r="D4974" t="s">
        <v>8373</v>
      </c>
      <c r="E4974" s="413" t="s">
        <v>9577</v>
      </c>
    </row>
    <row r="4975" spans="1:5" ht="12.75">
      <c r="A4975">
        <v>9829</v>
      </c>
      <c r="B4975" t="s">
        <v>17446</v>
      </c>
      <c r="C4975" t="s">
        <v>8389</v>
      </c>
      <c r="D4975" t="s">
        <v>8373</v>
      </c>
      <c r="E4975" s="413" t="s">
        <v>17447</v>
      </c>
    </row>
    <row r="4976" spans="1:5" ht="12.75">
      <c r="A4976">
        <v>9826</v>
      </c>
      <c r="B4976" t="s">
        <v>17448</v>
      </c>
      <c r="C4976" t="s">
        <v>8389</v>
      </c>
      <c r="D4976" t="s">
        <v>8373</v>
      </c>
      <c r="E4976" s="413" t="s">
        <v>17449</v>
      </c>
    </row>
    <row r="4977" spans="1:5" ht="12.75">
      <c r="A4977">
        <v>9827</v>
      </c>
      <c r="B4977" t="s">
        <v>17450</v>
      </c>
      <c r="C4977" t="s">
        <v>8389</v>
      </c>
      <c r="D4977" t="s">
        <v>8373</v>
      </c>
      <c r="E4977" s="413" t="s">
        <v>17451</v>
      </c>
    </row>
    <row r="4978" spans="1:5" ht="12.75">
      <c r="A4978">
        <v>36374</v>
      </c>
      <c r="B4978" t="s">
        <v>17452</v>
      </c>
      <c r="C4978" t="s">
        <v>8389</v>
      </c>
      <c r="D4978" t="s">
        <v>8373</v>
      </c>
      <c r="E4978" s="413" t="s">
        <v>17453</v>
      </c>
    </row>
    <row r="4979" spans="1:5" ht="12.75">
      <c r="A4979">
        <v>36084</v>
      </c>
      <c r="B4979" t="s">
        <v>17454</v>
      </c>
      <c r="C4979" t="s">
        <v>8389</v>
      </c>
      <c r="D4979" t="s">
        <v>8370</v>
      </c>
      <c r="E4979" s="413" t="s">
        <v>11614</v>
      </c>
    </row>
    <row r="4980" spans="1:5" ht="12.75">
      <c r="A4980">
        <v>36373</v>
      </c>
      <c r="B4980" t="s">
        <v>17455</v>
      </c>
      <c r="C4980" t="s">
        <v>8389</v>
      </c>
      <c r="D4980" t="s">
        <v>8373</v>
      </c>
      <c r="E4980" s="413" t="s">
        <v>17456</v>
      </c>
    </row>
    <row r="4981" spans="1:5" ht="12.75">
      <c r="A4981">
        <v>36377</v>
      </c>
      <c r="B4981" t="s">
        <v>17457</v>
      </c>
      <c r="C4981" t="s">
        <v>8389</v>
      </c>
      <c r="D4981" t="s">
        <v>8373</v>
      </c>
      <c r="E4981" s="413" t="s">
        <v>17458</v>
      </c>
    </row>
    <row r="4982" spans="1:5" ht="12.75">
      <c r="A4982">
        <v>36375</v>
      </c>
      <c r="B4982" t="s">
        <v>17459</v>
      </c>
      <c r="C4982" t="s">
        <v>8389</v>
      </c>
      <c r="D4982" t="s">
        <v>8373</v>
      </c>
      <c r="E4982" s="413" t="s">
        <v>17460</v>
      </c>
    </row>
    <row r="4983" spans="1:5" ht="12.75">
      <c r="A4983">
        <v>36376</v>
      </c>
      <c r="B4983" t="s">
        <v>17461</v>
      </c>
      <c r="C4983" t="s">
        <v>8389</v>
      </c>
      <c r="D4983" t="s">
        <v>8373</v>
      </c>
      <c r="E4983" s="413" t="s">
        <v>17462</v>
      </c>
    </row>
    <row r="4984" spans="1:5" ht="12.75">
      <c r="A4984">
        <v>36380</v>
      </c>
      <c r="B4984" t="s">
        <v>17463</v>
      </c>
      <c r="C4984" t="s">
        <v>8389</v>
      </c>
      <c r="D4984" t="s">
        <v>8373</v>
      </c>
      <c r="E4984" s="413" t="s">
        <v>17464</v>
      </c>
    </row>
    <row r="4985" spans="1:5" ht="12.75">
      <c r="A4985">
        <v>36378</v>
      </c>
      <c r="B4985" t="s">
        <v>17465</v>
      </c>
      <c r="C4985" t="s">
        <v>8389</v>
      </c>
      <c r="D4985" t="s">
        <v>8373</v>
      </c>
      <c r="E4985" s="413" t="s">
        <v>17466</v>
      </c>
    </row>
    <row r="4986" spans="1:5" ht="12.75">
      <c r="A4986">
        <v>36379</v>
      </c>
      <c r="B4986" t="s">
        <v>17467</v>
      </c>
      <c r="C4986" t="s">
        <v>8389</v>
      </c>
      <c r="D4986" t="s">
        <v>8373</v>
      </c>
      <c r="E4986" s="413" t="s">
        <v>17468</v>
      </c>
    </row>
    <row r="4987" spans="1:5" ht="12.75">
      <c r="A4987">
        <v>9859</v>
      </c>
      <c r="B4987" t="s">
        <v>17469</v>
      </c>
      <c r="C4987" t="s">
        <v>8389</v>
      </c>
      <c r="D4987" t="s">
        <v>8373</v>
      </c>
      <c r="E4987" s="413" t="s">
        <v>12572</v>
      </c>
    </row>
    <row r="4988" spans="1:5" ht="12.75">
      <c r="A4988">
        <v>9838</v>
      </c>
      <c r="B4988" t="s">
        <v>17470</v>
      </c>
      <c r="C4988" t="s">
        <v>8389</v>
      </c>
      <c r="D4988" t="s">
        <v>8373</v>
      </c>
      <c r="E4988" s="413" t="s">
        <v>17471</v>
      </c>
    </row>
    <row r="4989" spans="1:5" ht="12.75">
      <c r="A4989">
        <v>9837</v>
      </c>
      <c r="B4989" t="s">
        <v>17472</v>
      </c>
      <c r="C4989" t="s">
        <v>8389</v>
      </c>
      <c r="D4989" t="s">
        <v>8373</v>
      </c>
      <c r="E4989" s="413" t="s">
        <v>17473</v>
      </c>
    </row>
    <row r="4990" spans="1:5" ht="12.75">
      <c r="A4990">
        <v>9833</v>
      </c>
      <c r="B4990" t="s">
        <v>17474</v>
      </c>
      <c r="C4990" t="s">
        <v>8389</v>
      </c>
      <c r="D4990" t="s">
        <v>8373</v>
      </c>
      <c r="E4990" s="413" t="s">
        <v>17475</v>
      </c>
    </row>
    <row r="4991" spans="1:5" ht="12.75">
      <c r="A4991">
        <v>9830</v>
      </c>
      <c r="B4991" t="s">
        <v>17476</v>
      </c>
      <c r="C4991" t="s">
        <v>8389</v>
      </c>
      <c r="D4991" t="s">
        <v>8370</v>
      </c>
      <c r="E4991" s="413" t="s">
        <v>11716</v>
      </c>
    </row>
    <row r="4992" spans="1:5" ht="12.75">
      <c r="A4992">
        <v>9834</v>
      </c>
      <c r="B4992" t="s">
        <v>17477</v>
      </c>
      <c r="C4992" t="s">
        <v>8389</v>
      </c>
      <c r="D4992" t="s">
        <v>8373</v>
      </c>
      <c r="E4992" s="413" t="s">
        <v>17478</v>
      </c>
    </row>
    <row r="4993" spans="1:5" ht="12.75">
      <c r="A4993">
        <v>9863</v>
      </c>
      <c r="B4993" t="s">
        <v>17479</v>
      </c>
      <c r="C4993" t="s">
        <v>8389</v>
      </c>
      <c r="D4993" t="s">
        <v>8373</v>
      </c>
      <c r="E4993" s="413" t="s">
        <v>17480</v>
      </c>
    </row>
    <row r="4994" spans="1:5" ht="12.75">
      <c r="A4994">
        <v>9860</v>
      </c>
      <c r="B4994" t="s">
        <v>17481</v>
      </c>
      <c r="C4994" t="s">
        <v>8389</v>
      </c>
      <c r="D4994" t="s">
        <v>8373</v>
      </c>
      <c r="E4994" s="413" t="s">
        <v>17482</v>
      </c>
    </row>
    <row r="4995" spans="1:5" ht="12.75">
      <c r="A4995">
        <v>9862</v>
      </c>
      <c r="B4995" t="s">
        <v>17483</v>
      </c>
      <c r="C4995" t="s">
        <v>8389</v>
      </c>
      <c r="D4995" t="s">
        <v>8373</v>
      </c>
      <c r="E4995" s="413" t="s">
        <v>17484</v>
      </c>
    </row>
    <row r="4996" spans="1:5" ht="12.75">
      <c r="A4996">
        <v>9861</v>
      </c>
      <c r="B4996" t="s">
        <v>17485</v>
      </c>
      <c r="C4996" t="s">
        <v>8389</v>
      </c>
      <c r="D4996" t="s">
        <v>8373</v>
      </c>
      <c r="E4996" s="413" t="s">
        <v>17486</v>
      </c>
    </row>
    <row r="4997" spans="1:5" ht="12.75">
      <c r="A4997">
        <v>9856</v>
      </c>
      <c r="B4997" t="s">
        <v>17487</v>
      </c>
      <c r="C4997" t="s">
        <v>8389</v>
      </c>
      <c r="D4997" t="s">
        <v>8373</v>
      </c>
      <c r="E4997" s="413" t="s">
        <v>16175</v>
      </c>
    </row>
    <row r="4998" spans="1:5" ht="12.75">
      <c r="A4998">
        <v>9866</v>
      </c>
      <c r="B4998" t="s">
        <v>17488</v>
      </c>
      <c r="C4998" t="s">
        <v>8389</v>
      </c>
      <c r="D4998" t="s">
        <v>8373</v>
      </c>
      <c r="E4998" s="413" t="s">
        <v>15641</v>
      </c>
    </row>
    <row r="4999" spans="1:5" ht="12.75">
      <c r="A4999">
        <v>9857</v>
      </c>
      <c r="B4999" t="s">
        <v>17489</v>
      </c>
      <c r="C4999" t="s">
        <v>8389</v>
      </c>
      <c r="D4999" t="s">
        <v>8373</v>
      </c>
      <c r="E4999" s="413" t="s">
        <v>17490</v>
      </c>
    </row>
    <row r="5000" spans="1:5" ht="12.75">
      <c r="A5000">
        <v>9864</v>
      </c>
      <c r="B5000" t="s">
        <v>17491</v>
      </c>
      <c r="C5000" t="s">
        <v>8389</v>
      </c>
      <c r="D5000" t="s">
        <v>8373</v>
      </c>
      <c r="E5000" s="413" t="s">
        <v>17492</v>
      </c>
    </row>
    <row r="5001" spans="1:5" ht="12.75">
      <c r="A5001">
        <v>9865</v>
      </c>
      <c r="B5001" t="s">
        <v>17493</v>
      </c>
      <c r="C5001" t="s">
        <v>8389</v>
      </c>
      <c r="D5001" t="s">
        <v>8373</v>
      </c>
      <c r="E5001" s="413" t="s">
        <v>17494</v>
      </c>
    </row>
    <row r="5002" spans="1:5" ht="12.75">
      <c r="A5002">
        <v>9858</v>
      </c>
      <c r="B5002" t="s">
        <v>17495</v>
      </c>
      <c r="C5002" t="s">
        <v>8389</v>
      </c>
      <c r="D5002" t="s">
        <v>8373</v>
      </c>
      <c r="E5002" s="413" t="s">
        <v>17496</v>
      </c>
    </row>
    <row r="5003" spans="1:5" ht="12.75">
      <c r="A5003">
        <v>9841</v>
      </c>
      <c r="B5003" t="s">
        <v>17497</v>
      </c>
      <c r="C5003" t="s">
        <v>8389</v>
      </c>
      <c r="D5003" t="s">
        <v>8373</v>
      </c>
      <c r="E5003" s="413" t="s">
        <v>17498</v>
      </c>
    </row>
    <row r="5004" spans="1:5" ht="12.75">
      <c r="A5004">
        <v>9840</v>
      </c>
      <c r="B5004" t="s">
        <v>17499</v>
      </c>
      <c r="C5004" t="s">
        <v>8389</v>
      </c>
      <c r="D5004" t="s">
        <v>8373</v>
      </c>
      <c r="E5004" s="413" t="s">
        <v>14813</v>
      </c>
    </row>
    <row r="5005" spans="1:5" ht="12.75">
      <c r="A5005">
        <v>20067</v>
      </c>
      <c r="B5005" t="s">
        <v>17500</v>
      </c>
      <c r="C5005" t="s">
        <v>8389</v>
      </c>
      <c r="D5005" t="s">
        <v>8373</v>
      </c>
      <c r="E5005" s="413" t="s">
        <v>15416</v>
      </c>
    </row>
    <row r="5006" spans="1:5" ht="12.75">
      <c r="A5006">
        <v>20068</v>
      </c>
      <c r="B5006" t="s">
        <v>17501</v>
      </c>
      <c r="C5006" t="s">
        <v>8389</v>
      </c>
      <c r="D5006" t="s">
        <v>8373</v>
      </c>
      <c r="E5006" s="413" t="s">
        <v>17502</v>
      </c>
    </row>
    <row r="5007" spans="1:5" ht="12.75">
      <c r="A5007">
        <v>9839</v>
      </c>
      <c r="B5007" t="s">
        <v>17503</v>
      </c>
      <c r="C5007" t="s">
        <v>8389</v>
      </c>
      <c r="D5007" t="s">
        <v>8373</v>
      </c>
      <c r="E5007" s="413" t="s">
        <v>17504</v>
      </c>
    </row>
    <row r="5008" spans="1:5" ht="12.75">
      <c r="A5008">
        <v>9870</v>
      </c>
      <c r="B5008" t="s">
        <v>17505</v>
      </c>
      <c r="C5008" t="s">
        <v>8389</v>
      </c>
      <c r="D5008" t="s">
        <v>8373</v>
      </c>
      <c r="E5008" s="413" t="s">
        <v>17506</v>
      </c>
    </row>
    <row r="5009" spans="1:5" ht="12.75">
      <c r="A5009">
        <v>9867</v>
      </c>
      <c r="B5009" t="s">
        <v>17507</v>
      </c>
      <c r="C5009" t="s">
        <v>8389</v>
      </c>
      <c r="D5009" t="s">
        <v>8373</v>
      </c>
      <c r="E5009" s="413" t="s">
        <v>17508</v>
      </c>
    </row>
    <row r="5010" spans="1:5" ht="12.75">
      <c r="A5010">
        <v>9868</v>
      </c>
      <c r="B5010" t="s">
        <v>17509</v>
      </c>
      <c r="C5010" t="s">
        <v>8389</v>
      </c>
      <c r="D5010" t="s">
        <v>8370</v>
      </c>
      <c r="E5010" s="413" t="s">
        <v>17510</v>
      </c>
    </row>
    <row r="5011" spans="1:5" ht="12.75">
      <c r="A5011">
        <v>9869</v>
      </c>
      <c r="B5011" t="s">
        <v>17511</v>
      </c>
      <c r="C5011" t="s">
        <v>8389</v>
      </c>
      <c r="D5011" t="s">
        <v>8373</v>
      </c>
      <c r="E5011" s="413" t="s">
        <v>17512</v>
      </c>
    </row>
    <row r="5012" spans="1:5" ht="12.75">
      <c r="A5012">
        <v>9874</v>
      </c>
      <c r="B5012" t="s">
        <v>17513</v>
      </c>
      <c r="C5012" t="s">
        <v>8389</v>
      </c>
      <c r="D5012" t="s">
        <v>8373</v>
      </c>
      <c r="E5012" s="413" t="s">
        <v>9141</v>
      </c>
    </row>
    <row r="5013" spans="1:5" ht="12.75">
      <c r="A5013">
        <v>9875</v>
      </c>
      <c r="B5013" t="s">
        <v>17514</v>
      </c>
      <c r="C5013" t="s">
        <v>8389</v>
      </c>
      <c r="D5013" t="s">
        <v>8373</v>
      </c>
      <c r="E5013" s="413" t="s">
        <v>17515</v>
      </c>
    </row>
    <row r="5014" spans="1:5" ht="12.75">
      <c r="A5014">
        <v>9873</v>
      </c>
      <c r="B5014" t="s">
        <v>17516</v>
      </c>
      <c r="C5014" t="s">
        <v>8389</v>
      </c>
      <c r="D5014" t="s">
        <v>8373</v>
      </c>
      <c r="E5014" s="413" t="s">
        <v>17517</v>
      </c>
    </row>
    <row r="5015" spans="1:5" ht="12.75">
      <c r="A5015">
        <v>9871</v>
      </c>
      <c r="B5015" t="s">
        <v>17518</v>
      </c>
      <c r="C5015" t="s">
        <v>8389</v>
      </c>
      <c r="D5015" t="s">
        <v>8373</v>
      </c>
      <c r="E5015" s="413" t="s">
        <v>17519</v>
      </c>
    </row>
    <row r="5016" spans="1:5" ht="12.75">
      <c r="A5016">
        <v>9872</v>
      </c>
      <c r="B5016" t="s">
        <v>17520</v>
      </c>
      <c r="C5016" t="s">
        <v>8389</v>
      </c>
      <c r="D5016" t="s">
        <v>8373</v>
      </c>
      <c r="E5016" s="413" t="s">
        <v>17521</v>
      </c>
    </row>
    <row r="5017" spans="1:5" ht="12.75">
      <c r="A5017">
        <v>7667</v>
      </c>
      <c r="B5017" t="s">
        <v>17522</v>
      </c>
      <c r="C5017" t="s">
        <v>8389</v>
      </c>
      <c r="D5017" t="s">
        <v>8373</v>
      </c>
      <c r="E5017" s="413" t="s">
        <v>17523</v>
      </c>
    </row>
    <row r="5018" spans="1:5" ht="12.75">
      <c r="A5018">
        <v>7660</v>
      </c>
      <c r="B5018" t="s">
        <v>17524</v>
      </c>
      <c r="C5018" t="s">
        <v>8389</v>
      </c>
      <c r="D5018" t="s">
        <v>8373</v>
      </c>
      <c r="E5018" s="413" t="s">
        <v>17525</v>
      </c>
    </row>
    <row r="5019" spans="1:5" ht="12.75">
      <c r="A5019">
        <v>7676</v>
      </c>
      <c r="B5019" t="s">
        <v>17526</v>
      </c>
      <c r="C5019" t="s">
        <v>8389</v>
      </c>
      <c r="D5019" t="s">
        <v>8373</v>
      </c>
      <c r="E5019" s="413" t="s">
        <v>17527</v>
      </c>
    </row>
    <row r="5020" spans="1:5" ht="12.75">
      <c r="A5020">
        <v>12426</v>
      </c>
      <c r="B5020" t="s">
        <v>17528</v>
      </c>
      <c r="C5020" t="s">
        <v>8369</v>
      </c>
      <c r="D5020" t="s">
        <v>8373</v>
      </c>
      <c r="E5020" s="413" t="s">
        <v>17529</v>
      </c>
    </row>
    <row r="5021" spans="1:5" ht="12.75">
      <c r="A5021">
        <v>12425</v>
      </c>
      <c r="B5021" t="s">
        <v>17530</v>
      </c>
      <c r="C5021" t="s">
        <v>8369</v>
      </c>
      <c r="D5021" t="s">
        <v>8373</v>
      </c>
      <c r="E5021" s="413" t="s">
        <v>14147</v>
      </c>
    </row>
    <row r="5022" spans="1:5" ht="12.75">
      <c r="A5022">
        <v>12427</v>
      </c>
      <c r="B5022" t="s">
        <v>17531</v>
      </c>
      <c r="C5022" t="s">
        <v>8369</v>
      </c>
      <c r="D5022" t="s">
        <v>8373</v>
      </c>
      <c r="E5022" s="413" t="s">
        <v>17532</v>
      </c>
    </row>
    <row r="5023" spans="1:5" ht="12.75">
      <c r="A5023">
        <v>12428</v>
      </c>
      <c r="B5023" t="s">
        <v>17533</v>
      </c>
      <c r="C5023" t="s">
        <v>8369</v>
      </c>
      <c r="D5023" t="s">
        <v>8373</v>
      </c>
      <c r="E5023" s="413" t="s">
        <v>17534</v>
      </c>
    </row>
    <row r="5024" spans="1:5" ht="12.75">
      <c r="A5024">
        <v>12430</v>
      </c>
      <c r="B5024" t="s">
        <v>17535</v>
      </c>
      <c r="C5024" t="s">
        <v>8369</v>
      </c>
      <c r="D5024" t="s">
        <v>8373</v>
      </c>
      <c r="E5024" s="413" t="s">
        <v>17536</v>
      </c>
    </row>
    <row r="5025" spans="1:5" ht="12.75">
      <c r="A5025">
        <v>12429</v>
      </c>
      <c r="B5025" t="s">
        <v>17537</v>
      </c>
      <c r="C5025" t="s">
        <v>8369</v>
      </c>
      <c r="D5025" t="s">
        <v>8373</v>
      </c>
      <c r="E5025" s="413" t="s">
        <v>17538</v>
      </c>
    </row>
    <row r="5026" spans="1:5" ht="12.75">
      <c r="A5026">
        <v>12431</v>
      </c>
      <c r="B5026" t="s">
        <v>17539</v>
      </c>
      <c r="C5026" t="s">
        <v>8369</v>
      </c>
      <c r="D5026" t="s">
        <v>8373</v>
      </c>
      <c r="E5026" s="413" t="s">
        <v>17540</v>
      </c>
    </row>
    <row r="5027" spans="1:5" ht="12.75">
      <c r="A5027">
        <v>12432</v>
      </c>
      <c r="B5027" t="s">
        <v>17541</v>
      </c>
      <c r="C5027" t="s">
        <v>8369</v>
      </c>
      <c r="D5027" t="s">
        <v>8373</v>
      </c>
      <c r="E5027" s="413" t="s">
        <v>17542</v>
      </c>
    </row>
    <row r="5028" spans="1:5" ht="12.75">
      <c r="A5028">
        <v>12434</v>
      </c>
      <c r="B5028" t="s">
        <v>17543</v>
      </c>
      <c r="C5028" t="s">
        <v>8369</v>
      </c>
      <c r="D5028" t="s">
        <v>8373</v>
      </c>
      <c r="E5028" s="413" t="s">
        <v>17544</v>
      </c>
    </row>
    <row r="5029" spans="1:5" ht="12.75">
      <c r="A5029">
        <v>12433</v>
      </c>
      <c r="B5029" t="s">
        <v>17545</v>
      </c>
      <c r="C5029" t="s">
        <v>8369</v>
      </c>
      <c r="D5029" t="s">
        <v>8373</v>
      </c>
      <c r="E5029" s="413" t="s">
        <v>17546</v>
      </c>
    </row>
    <row r="5030" spans="1:5" ht="12.75">
      <c r="A5030">
        <v>12435</v>
      </c>
      <c r="B5030" t="s">
        <v>17547</v>
      </c>
      <c r="C5030" t="s">
        <v>8369</v>
      </c>
      <c r="D5030" t="s">
        <v>8373</v>
      </c>
      <c r="E5030" s="413" t="s">
        <v>17548</v>
      </c>
    </row>
    <row r="5031" spans="1:5" ht="12.75">
      <c r="A5031">
        <v>12437</v>
      </c>
      <c r="B5031" t="s">
        <v>17549</v>
      </c>
      <c r="C5031" t="s">
        <v>8369</v>
      </c>
      <c r="D5031" t="s">
        <v>8373</v>
      </c>
      <c r="E5031" s="413" t="s">
        <v>17550</v>
      </c>
    </row>
    <row r="5032" spans="1:5" ht="12.75">
      <c r="A5032">
        <v>12439</v>
      </c>
      <c r="B5032" t="s">
        <v>17551</v>
      </c>
      <c r="C5032" t="s">
        <v>8369</v>
      </c>
      <c r="D5032" t="s">
        <v>8373</v>
      </c>
      <c r="E5032" s="413" t="s">
        <v>17552</v>
      </c>
    </row>
    <row r="5033" spans="1:5" ht="12.75">
      <c r="A5033">
        <v>12438</v>
      </c>
      <c r="B5033" t="s">
        <v>17553</v>
      </c>
      <c r="C5033" t="s">
        <v>8369</v>
      </c>
      <c r="D5033" t="s">
        <v>8373</v>
      </c>
      <c r="E5033" s="413" t="s">
        <v>17554</v>
      </c>
    </row>
    <row r="5034" spans="1:5" ht="12.75">
      <c r="A5034">
        <v>12436</v>
      </c>
      <c r="B5034" t="s">
        <v>17555</v>
      </c>
      <c r="C5034" t="s">
        <v>8369</v>
      </c>
      <c r="D5034" t="s">
        <v>8373</v>
      </c>
      <c r="E5034" s="413" t="s">
        <v>17556</v>
      </c>
    </row>
    <row r="5035" spans="1:5" ht="12.75">
      <c r="A5035">
        <v>36357</v>
      </c>
      <c r="B5035" t="s">
        <v>17557</v>
      </c>
      <c r="C5035" t="s">
        <v>8369</v>
      </c>
      <c r="D5035" t="s">
        <v>8373</v>
      </c>
      <c r="E5035" s="413" t="s">
        <v>17558</v>
      </c>
    </row>
    <row r="5036" spans="1:5" ht="12.75">
      <c r="A5036">
        <v>12424</v>
      </c>
      <c r="B5036" t="s">
        <v>17559</v>
      </c>
      <c r="C5036" t="s">
        <v>8369</v>
      </c>
      <c r="D5036" t="s">
        <v>8373</v>
      </c>
      <c r="E5036" s="413" t="s">
        <v>17560</v>
      </c>
    </row>
    <row r="5037" spans="1:5" ht="12.75">
      <c r="A5037">
        <v>12440</v>
      </c>
      <c r="B5037" t="s">
        <v>17561</v>
      </c>
      <c r="C5037" t="s">
        <v>8369</v>
      </c>
      <c r="D5037" t="s">
        <v>8373</v>
      </c>
      <c r="E5037" s="413" t="s">
        <v>17562</v>
      </c>
    </row>
    <row r="5038" spans="1:5" ht="12.75">
      <c r="A5038">
        <v>9884</v>
      </c>
      <c r="B5038" t="s">
        <v>17563</v>
      </c>
      <c r="C5038" t="s">
        <v>8369</v>
      </c>
      <c r="D5038" t="s">
        <v>8373</v>
      </c>
      <c r="E5038" s="413" t="s">
        <v>17564</v>
      </c>
    </row>
    <row r="5039" spans="1:5" ht="12.75">
      <c r="A5039">
        <v>9888</v>
      </c>
      <c r="B5039" t="s">
        <v>17565</v>
      </c>
      <c r="C5039" t="s">
        <v>8369</v>
      </c>
      <c r="D5039" t="s">
        <v>8373</v>
      </c>
      <c r="E5039" s="413" t="s">
        <v>9445</v>
      </c>
    </row>
    <row r="5040" spans="1:5" ht="12.75">
      <c r="A5040">
        <v>9883</v>
      </c>
      <c r="B5040" t="s">
        <v>17566</v>
      </c>
      <c r="C5040" t="s">
        <v>8369</v>
      </c>
      <c r="D5040" t="s">
        <v>8373</v>
      </c>
      <c r="E5040" s="413" t="s">
        <v>17567</v>
      </c>
    </row>
    <row r="5041" spans="1:5" ht="12.75">
      <c r="A5041">
        <v>9886</v>
      </c>
      <c r="B5041" t="s">
        <v>17568</v>
      </c>
      <c r="C5041" t="s">
        <v>8369</v>
      </c>
      <c r="D5041" t="s">
        <v>8373</v>
      </c>
      <c r="E5041" s="413" t="s">
        <v>17569</v>
      </c>
    </row>
    <row r="5042" spans="1:5" ht="12.75">
      <c r="A5042">
        <v>9889</v>
      </c>
      <c r="B5042" t="s">
        <v>17570</v>
      </c>
      <c r="C5042" t="s">
        <v>8369</v>
      </c>
      <c r="D5042" t="s">
        <v>8373</v>
      </c>
      <c r="E5042" s="413" t="s">
        <v>17571</v>
      </c>
    </row>
    <row r="5043" spans="1:5" ht="12.75">
      <c r="A5043">
        <v>9887</v>
      </c>
      <c r="B5043" t="s">
        <v>17572</v>
      </c>
      <c r="C5043" t="s">
        <v>8369</v>
      </c>
      <c r="D5043" t="s">
        <v>8373</v>
      </c>
      <c r="E5043" s="413" t="s">
        <v>17573</v>
      </c>
    </row>
    <row r="5044" spans="1:5" ht="12.75">
      <c r="A5044">
        <v>9885</v>
      </c>
      <c r="B5044" t="s">
        <v>17574</v>
      </c>
      <c r="C5044" t="s">
        <v>8369</v>
      </c>
      <c r="D5044" t="s">
        <v>8373</v>
      </c>
      <c r="E5044" s="413" t="s">
        <v>17575</v>
      </c>
    </row>
    <row r="5045" spans="1:5" ht="12.75">
      <c r="A5045">
        <v>9890</v>
      </c>
      <c r="B5045" t="s">
        <v>17576</v>
      </c>
      <c r="C5045" t="s">
        <v>8369</v>
      </c>
      <c r="D5045" t="s">
        <v>8373</v>
      </c>
      <c r="E5045" s="413" t="s">
        <v>17577</v>
      </c>
    </row>
    <row r="5046" spans="1:5" ht="12.75">
      <c r="A5046">
        <v>9891</v>
      </c>
      <c r="B5046" t="s">
        <v>17578</v>
      </c>
      <c r="C5046" t="s">
        <v>8369</v>
      </c>
      <c r="D5046" t="s">
        <v>8373</v>
      </c>
      <c r="E5046" s="413" t="s">
        <v>17579</v>
      </c>
    </row>
    <row r="5047" spans="1:5" ht="12.75">
      <c r="A5047">
        <v>39292</v>
      </c>
      <c r="B5047" t="s">
        <v>17580</v>
      </c>
      <c r="C5047" t="s">
        <v>8369</v>
      </c>
      <c r="D5047" t="s">
        <v>8373</v>
      </c>
      <c r="E5047" s="413" t="s">
        <v>17581</v>
      </c>
    </row>
    <row r="5048" spans="1:5" ht="12.75">
      <c r="A5048">
        <v>39293</v>
      </c>
      <c r="B5048" t="s">
        <v>17582</v>
      </c>
      <c r="C5048" t="s">
        <v>8369</v>
      </c>
      <c r="D5048" t="s">
        <v>8373</v>
      </c>
      <c r="E5048" s="413" t="s">
        <v>9727</v>
      </c>
    </row>
    <row r="5049" spans="1:5" ht="12.75">
      <c r="A5049">
        <v>39294</v>
      </c>
      <c r="B5049" t="s">
        <v>17583</v>
      </c>
      <c r="C5049" t="s">
        <v>8369</v>
      </c>
      <c r="D5049" t="s">
        <v>8373</v>
      </c>
      <c r="E5049" s="413" t="s">
        <v>9727</v>
      </c>
    </row>
    <row r="5050" spans="1:5" ht="12.75">
      <c r="A5050">
        <v>39295</v>
      </c>
      <c r="B5050" t="s">
        <v>17584</v>
      </c>
      <c r="C5050" t="s">
        <v>8369</v>
      </c>
      <c r="D5050" t="s">
        <v>8373</v>
      </c>
      <c r="E5050" s="413" t="s">
        <v>13969</v>
      </c>
    </row>
    <row r="5051" spans="1:5" ht="12.75">
      <c r="A5051">
        <v>36313</v>
      </c>
      <c r="B5051" t="s">
        <v>17585</v>
      </c>
      <c r="C5051" t="s">
        <v>8369</v>
      </c>
      <c r="D5051" t="s">
        <v>8373</v>
      </c>
      <c r="E5051" s="413" t="s">
        <v>9537</v>
      </c>
    </row>
    <row r="5052" spans="1:5" ht="12.75">
      <c r="A5052">
        <v>36316</v>
      </c>
      <c r="B5052" t="s">
        <v>17586</v>
      </c>
      <c r="C5052" t="s">
        <v>8369</v>
      </c>
      <c r="D5052" t="s">
        <v>8373</v>
      </c>
      <c r="E5052" s="413" t="s">
        <v>17587</v>
      </c>
    </row>
    <row r="5053" spans="1:5" ht="12.75">
      <c r="A5053">
        <v>64</v>
      </c>
      <c r="B5053" t="s">
        <v>17588</v>
      </c>
      <c r="C5053" t="s">
        <v>8369</v>
      </c>
      <c r="D5053" t="s">
        <v>8373</v>
      </c>
      <c r="E5053" s="413" t="s">
        <v>17313</v>
      </c>
    </row>
    <row r="5054" spans="1:5" ht="12.75">
      <c r="A5054">
        <v>37423</v>
      </c>
      <c r="B5054" t="s">
        <v>17589</v>
      </c>
      <c r="C5054" t="s">
        <v>8369</v>
      </c>
      <c r="D5054" t="s">
        <v>8373</v>
      </c>
      <c r="E5054" s="413" t="s">
        <v>17590</v>
      </c>
    </row>
    <row r="5055" spans="1:5" ht="12.75">
      <c r="A5055">
        <v>39296</v>
      </c>
      <c r="B5055" t="s">
        <v>17591</v>
      </c>
      <c r="C5055" t="s">
        <v>8369</v>
      </c>
      <c r="D5055" t="s">
        <v>8373</v>
      </c>
      <c r="E5055" s="413" t="s">
        <v>16309</v>
      </c>
    </row>
    <row r="5056" spans="1:5" ht="12.75">
      <c r="A5056">
        <v>39297</v>
      </c>
      <c r="B5056" t="s">
        <v>17592</v>
      </c>
      <c r="C5056" t="s">
        <v>8369</v>
      </c>
      <c r="D5056" t="s">
        <v>8373</v>
      </c>
      <c r="E5056" s="413" t="s">
        <v>17593</v>
      </c>
    </row>
    <row r="5057" spans="1:5" ht="12.75">
      <c r="A5057">
        <v>39298</v>
      </c>
      <c r="B5057" t="s">
        <v>17594</v>
      </c>
      <c r="C5057" t="s">
        <v>8369</v>
      </c>
      <c r="D5057" t="s">
        <v>8373</v>
      </c>
      <c r="E5057" s="413" t="s">
        <v>17595</v>
      </c>
    </row>
    <row r="5058" spans="1:5" ht="12.75">
      <c r="A5058">
        <v>39299</v>
      </c>
      <c r="B5058" t="s">
        <v>17596</v>
      </c>
      <c r="C5058" t="s">
        <v>8369</v>
      </c>
      <c r="D5058" t="s">
        <v>8373</v>
      </c>
      <c r="E5058" s="413" t="s">
        <v>10727</v>
      </c>
    </row>
    <row r="5059" spans="1:5" ht="12.75">
      <c r="A5059">
        <v>9892</v>
      </c>
      <c r="B5059" t="s">
        <v>17597</v>
      </c>
      <c r="C5059" t="s">
        <v>8369</v>
      </c>
      <c r="D5059" t="s">
        <v>8373</v>
      </c>
      <c r="E5059" s="413" t="s">
        <v>13866</v>
      </c>
    </row>
    <row r="5060" spans="1:5" ht="12.75">
      <c r="A5060">
        <v>9893</v>
      </c>
      <c r="B5060" t="s">
        <v>17598</v>
      </c>
      <c r="C5060" t="s">
        <v>8369</v>
      </c>
      <c r="D5060" t="s">
        <v>8373</v>
      </c>
      <c r="E5060" s="413" t="s">
        <v>17599</v>
      </c>
    </row>
    <row r="5061" spans="1:5" ht="12.75">
      <c r="A5061">
        <v>9901</v>
      </c>
      <c r="B5061" t="s">
        <v>17600</v>
      </c>
      <c r="C5061" t="s">
        <v>8369</v>
      </c>
      <c r="D5061" t="s">
        <v>8373</v>
      </c>
      <c r="E5061" s="413" t="s">
        <v>11513</v>
      </c>
    </row>
    <row r="5062" spans="1:5" ht="12.75">
      <c r="A5062">
        <v>9896</v>
      </c>
      <c r="B5062" t="s">
        <v>17601</v>
      </c>
      <c r="C5062" t="s">
        <v>8369</v>
      </c>
      <c r="D5062" t="s">
        <v>8373</v>
      </c>
      <c r="E5062" s="413" t="s">
        <v>17602</v>
      </c>
    </row>
    <row r="5063" spans="1:5" ht="12.75">
      <c r="A5063">
        <v>9900</v>
      </c>
      <c r="B5063" t="s">
        <v>17603</v>
      </c>
      <c r="C5063" t="s">
        <v>8369</v>
      </c>
      <c r="D5063" t="s">
        <v>8373</v>
      </c>
      <c r="E5063" s="413" t="s">
        <v>17604</v>
      </c>
    </row>
    <row r="5064" spans="1:5" ht="12.75">
      <c r="A5064">
        <v>9898</v>
      </c>
      <c r="B5064" t="s">
        <v>17605</v>
      </c>
      <c r="C5064" t="s">
        <v>8369</v>
      </c>
      <c r="D5064" t="s">
        <v>8373</v>
      </c>
      <c r="E5064" s="413" t="s">
        <v>17606</v>
      </c>
    </row>
    <row r="5065" spans="1:5" ht="12.75">
      <c r="A5065">
        <v>9899</v>
      </c>
      <c r="B5065" t="s">
        <v>17607</v>
      </c>
      <c r="C5065" t="s">
        <v>8369</v>
      </c>
      <c r="D5065" t="s">
        <v>8373</v>
      </c>
      <c r="E5065" s="413" t="s">
        <v>17608</v>
      </c>
    </row>
    <row r="5066" spans="1:5" ht="12.75">
      <c r="A5066">
        <v>9902</v>
      </c>
      <c r="B5066" t="s">
        <v>17609</v>
      </c>
      <c r="C5066" t="s">
        <v>8369</v>
      </c>
      <c r="D5066" t="s">
        <v>8373</v>
      </c>
      <c r="E5066" s="413" t="s">
        <v>17610</v>
      </c>
    </row>
    <row r="5067" spans="1:5" ht="12.75">
      <c r="A5067">
        <v>9908</v>
      </c>
      <c r="B5067" t="s">
        <v>17611</v>
      </c>
      <c r="C5067" t="s">
        <v>8369</v>
      </c>
      <c r="D5067" t="s">
        <v>8373</v>
      </c>
      <c r="E5067" s="413" t="s">
        <v>17612</v>
      </c>
    </row>
    <row r="5068" spans="1:5" ht="12.75">
      <c r="A5068">
        <v>9905</v>
      </c>
      <c r="B5068" t="s">
        <v>17613</v>
      </c>
      <c r="C5068" t="s">
        <v>8369</v>
      </c>
      <c r="D5068" t="s">
        <v>8373</v>
      </c>
      <c r="E5068" s="413" t="s">
        <v>17614</v>
      </c>
    </row>
    <row r="5069" spans="1:5" ht="12.75">
      <c r="A5069">
        <v>9906</v>
      </c>
      <c r="B5069" t="s">
        <v>17615</v>
      </c>
      <c r="C5069" t="s">
        <v>8369</v>
      </c>
      <c r="D5069" t="s">
        <v>8373</v>
      </c>
      <c r="E5069" s="413" t="s">
        <v>17616</v>
      </c>
    </row>
    <row r="5070" spans="1:5" ht="12.75">
      <c r="A5070">
        <v>9895</v>
      </c>
      <c r="B5070" t="s">
        <v>17617</v>
      </c>
      <c r="C5070" t="s">
        <v>8369</v>
      </c>
      <c r="D5070" t="s">
        <v>8373</v>
      </c>
      <c r="E5070" s="413" t="s">
        <v>12113</v>
      </c>
    </row>
    <row r="5071" spans="1:5" ht="12.75">
      <c r="A5071">
        <v>9894</v>
      </c>
      <c r="B5071" t="s">
        <v>17618</v>
      </c>
      <c r="C5071" t="s">
        <v>8369</v>
      </c>
      <c r="D5071" t="s">
        <v>8373</v>
      </c>
      <c r="E5071" s="413" t="s">
        <v>17619</v>
      </c>
    </row>
    <row r="5072" spans="1:5" ht="12.75">
      <c r="A5072">
        <v>9897</v>
      </c>
      <c r="B5072" t="s">
        <v>17620</v>
      </c>
      <c r="C5072" t="s">
        <v>8369</v>
      </c>
      <c r="D5072" t="s">
        <v>8373</v>
      </c>
      <c r="E5072" s="413" t="s">
        <v>17621</v>
      </c>
    </row>
    <row r="5073" spans="1:5" ht="12.75">
      <c r="A5073">
        <v>9910</v>
      </c>
      <c r="B5073" t="s">
        <v>17622</v>
      </c>
      <c r="C5073" t="s">
        <v>8369</v>
      </c>
      <c r="D5073" t="s">
        <v>8373</v>
      </c>
      <c r="E5073" s="413" t="s">
        <v>17623</v>
      </c>
    </row>
    <row r="5074" spans="1:5" ht="12.75">
      <c r="A5074">
        <v>9909</v>
      </c>
      <c r="B5074" t="s">
        <v>17624</v>
      </c>
      <c r="C5074" t="s">
        <v>8369</v>
      </c>
      <c r="D5074" t="s">
        <v>8373</v>
      </c>
      <c r="E5074" s="413" t="s">
        <v>17625</v>
      </c>
    </row>
    <row r="5075" spans="1:5" ht="12.75">
      <c r="A5075">
        <v>9907</v>
      </c>
      <c r="B5075" t="s">
        <v>17626</v>
      </c>
      <c r="C5075" t="s">
        <v>8369</v>
      </c>
      <c r="D5075" t="s">
        <v>8373</v>
      </c>
      <c r="E5075" s="413" t="s">
        <v>17627</v>
      </c>
    </row>
    <row r="5076" spans="1:5" ht="12.75">
      <c r="A5076">
        <v>20973</v>
      </c>
      <c r="B5076" t="s">
        <v>17628</v>
      </c>
      <c r="C5076" t="s">
        <v>8369</v>
      </c>
      <c r="D5076" t="s">
        <v>8373</v>
      </c>
      <c r="E5076" s="413" t="s">
        <v>17629</v>
      </c>
    </row>
    <row r="5077" spans="1:5" ht="12.75">
      <c r="A5077">
        <v>20974</v>
      </c>
      <c r="B5077" t="s">
        <v>17630</v>
      </c>
      <c r="C5077" t="s">
        <v>8369</v>
      </c>
      <c r="D5077" t="s">
        <v>8373</v>
      </c>
      <c r="E5077" s="413" t="s">
        <v>17631</v>
      </c>
    </row>
    <row r="5078" spans="1:5" ht="12.75">
      <c r="A5078">
        <v>37989</v>
      </c>
      <c r="B5078" t="s">
        <v>17632</v>
      </c>
      <c r="C5078" t="s">
        <v>8369</v>
      </c>
      <c r="D5078" t="s">
        <v>8373</v>
      </c>
      <c r="E5078" s="413" t="s">
        <v>17633</v>
      </c>
    </row>
    <row r="5079" spans="1:5" ht="12.75">
      <c r="A5079">
        <v>37990</v>
      </c>
      <c r="B5079" t="s">
        <v>17634</v>
      </c>
      <c r="C5079" t="s">
        <v>8369</v>
      </c>
      <c r="D5079" t="s">
        <v>8373</v>
      </c>
      <c r="E5079" s="413" t="s">
        <v>17635</v>
      </c>
    </row>
    <row r="5080" spans="1:5" ht="12.75">
      <c r="A5080">
        <v>37991</v>
      </c>
      <c r="B5080" t="s">
        <v>17636</v>
      </c>
      <c r="C5080" t="s">
        <v>8369</v>
      </c>
      <c r="D5080" t="s">
        <v>8373</v>
      </c>
      <c r="E5080" s="413" t="s">
        <v>13923</v>
      </c>
    </row>
    <row r="5081" spans="1:5" ht="12.75">
      <c r="A5081">
        <v>37992</v>
      </c>
      <c r="B5081" t="s">
        <v>17637</v>
      </c>
      <c r="C5081" t="s">
        <v>8369</v>
      </c>
      <c r="D5081" t="s">
        <v>8373</v>
      </c>
      <c r="E5081" s="413" t="s">
        <v>17638</v>
      </c>
    </row>
    <row r="5082" spans="1:5" ht="12.75">
      <c r="A5082">
        <v>37993</v>
      </c>
      <c r="B5082" t="s">
        <v>17639</v>
      </c>
      <c r="C5082" t="s">
        <v>8369</v>
      </c>
      <c r="D5082" t="s">
        <v>8373</v>
      </c>
      <c r="E5082" s="413" t="s">
        <v>17640</v>
      </c>
    </row>
    <row r="5083" spans="1:5" ht="12.75">
      <c r="A5083">
        <v>37994</v>
      </c>
      <c r="B5083" t="s">
        <v>17641</v>
      </c>
      <c r="C5083" t="s">
        <v>8369</v>
      </c>
      <c r="D5083" t="s">
        <v>8373</v>
      </c>
      <c r="E5083" s="413" t="s">
        <v>17642</v>
      </c>
    </row>
    <row r="5084" spans="1:5" ht="12.75">
      <c r="A5084">
        <v>37995</v>
      </c>
      <c r="B5084" t="s">
        <v>17643</v>
      </c>
      <c r="C5084" t="s">
        <v>8369</v>
      </c>
      <c r="D5084" t="s">
        <v>8373</v>
      </c>
      <c r="E5084" s="413" t="s">
        <v>17644</v>
      </c>
    </row>
    <row r="5085" spans="1:5" ht="12.75">
      <c r="A5085">
        <v>37996</v>
      </c>
      <c r="B5085" t="s">
        <v>17645</v>
      </c>
      <c r="C5085" t="s">
        <v>8369</v>
      </c>
      <c r="D5085" t="s">
        <v>8373</v>
      </c>
      <c r="E5085" s="413" t="s">
        <v>17646</v>
      </c>
    </row>
    <row r="5086" spans="1:5" ht="12.75">
      <c r="A5086">
        <v>13883</v>
      </c>
      <c r="B5086" t="s">
        <v>17647</v>
      </c>
      <c r="C5086" t="s">
        <v>8369</v>
      </c>
      <c r="D5086" t="s">
        <v>8373</v>
      </c>
      <c r="E5086" s="413" t="s">
        <v>17648</v>
      </c>
    </row>
    <row r="5087" spans="1:5" ht="12.75">
      <c r="A5087">
        <v>38604</v>
      </c>
      <c r="B5087" t="s">
        <v>17649</v>
      </c>
      <c r="C5087" t="s">
        <v>8369</v>
      </c>
      <c r="D5087" t="s">
        <v>8373</v>
      </c>
      <c r="E5087" s="413" t="s">
        <v>17650</v>
      </c>
    </row>
    <row r="5088" spans="1:5" ht="12.75">
      <c r="A5088">
        <v>10601</v>
      </c>
      <c r="B5088" t="s">
        <v>17651</v>
      </c>
      <c r="C5088" t="s">
        <v>8369</v>
      </c>
      <c r="D5088" t="s">
        <v>8373</v>
      </c>
      <c r="E5088" s="413" t="s">
        <v>17652</v>
      </c>
    </row>
    <row r="5089" spans="1:5" ht="12.75">
      <c r="A5089">
        <v>44469</v>
      </c>
      <c r="B5089" t="s">
        <v>17653</v>
      </c>
      <c r="C5089" t="s">
        <v>8369</v>
      </c>
      <c r="D5089" t="s">
        <v>8373</v>
      </c>
      <c r="E5089" s="413" t="s">
        <v>17654</v>
      </c>
    </row>
    <row r="5090" spans="1:5" ht="12.75">
      <c r="A5090">
        <v>13894</v>
      </c>
      <c r="B5090" t="s">
        <v>17655</v>
      </c>
      <c r="C5090" t="s">
        <v>8369</v>
      </c>
      <c r="D5090" t="s">
        <v>8373</v>
      </c>
      <c r="E5090" s="413" t="s">
        <v>17656</v>
      </c>
    </row>
    <row r="5091" spans="1:5" ht="12.75">
      <c r="A5091">
        <v>13895</v>
      </c>
      <c r="B5091" t="s">
        <v>17657</v>
      </c>
      <c r="C5091" t="s">
        <v>8369</v>
      </c>
      <c r="D5091" t="s">
        <v>8373</v>
      </c>
      <c r="E5091" s="413" t="s">
        <v>17658</v>
      </c>
    </row>
    <row r="5092" spans="1:5" ht="12.75">
      <c r="A5092">
        <v>13892</v>
      </c>
      <c r="B5092" t="s">
        <v>17659</v>
      </c>
      <c r="C5092" t="s">
        <v>8369</v>
      </c>
      <c r="D5092" t="s">
        <v>8373</v>
      </c>
      <c r="E5092" s="413" t="s">
        <v>17660</v>
      </c>
    </row>
    <row r="5093" spans="1:5" ht="12.75">
      <c r="A5093">
        <v>9914</v>
      </c>
      <c r="B5093" t="s">
        <v>17661</v>
      </c>
      <c r="C5093" t="s">
        <v>8369</v>
      </c>
      <c r="D5093" t="s">
        <v>8370</v>
      </c>
      <c r="E5093" s="413" t="s">
        <v>17662</v>
      </c>
    </row>
    <row r="5094" spans="1:5" ht="12.75">
      <c r="A5094">
        <v>36485</v>
      </c>
      <c r="B5094" t="s">
        <v>17663</v>
      </c>
      <c r="C5094" t="s">
        <v>8369</v>
      </c>
      <c r="D5094" t="s">
        <v>8373</v>
      </c>
      <c r="E5094" s="413" t="s">
        <v>17664</v>
      </c>
    </row>
    <row r="5095" spans="1:5" ht="12.75">
      <c r="A5095">
        <v>9912</v>
      </c>
      <c r="B5095" t="s">
        <v>17665</v>
      </c>
      <c r="C5095" t="s">
        <v>8369</v>
      </c>
      <c r="D5095" t="s">
        <v>8370</v>
      </c>
      <c r="E5095" s="413" t="s">
        <v>17666</v>
      </c>
    </row>
    <row r="5096" spans="1:5" ht="12.75">
      <c r="A5096">
        <v>9921</v>
      </c>
      <c r="B5096" t="s">
        <v>17667</v>
      </c>
      <c r="C5096" t="s">
        <v>8369</v>
      </c>
      <c r="D5096" t="s">
        <v>8373</v>
      </c>
      <c r="E5096" s="413" t="s">
        <v>17668</v>
      </c>
    </row>
    <row r="5097" spans="1:5" ht="12.75">
      <c r="A5097">
        <v>21112</v>
      </c>
      <c r="B5097" t="s">
        <v>17669</v>
      </c>
      <c r="C5097" t="s">
        <v>8369</v>
      </c>
      <c r="D5097" t="s">
        <v>8373</v>
      </c>
      <c r="E5097" s="413" t="s">
        <v>17670</v>
      </c>
    </row>
    <row r="5098" spans="1:5" ht="12.75">
      <c r="A5098">
        <v>10228</v>
      </c>
      <c r="B5098" t="s">
        <v>17671</v>
      </c>
      <c r="C5098" t="s">
        <v>8369</v>
      </c>
      <c r="D5098" t="s">
        <v>8370</v>
      </c>
      <c r="E5098" s="413" t="s">
        <v>17672</v>
      </c>
    </row>
    <row r="5099" spans="1:5" ht="12.75">
      <c r="A5099">
        <v>11781</v>
      </c>
      <c r="B5099" t="s">
        <v>17673</v>
      </c>
      <c r="C5099" t="s">
        <v>8369</v>
      </c>
      <c r="D5099" t="s">
        <v>8373</v>
      </c>
      <c r="E5099" s="413" t="s">
        <v>17674</v>
      </c>
    </row>
    <row r="5100" spans="1:5" ht="12.75">
      <c r="A5100">
        <v>37588</v>
      </c>
      <c r="B5100" t="s">
        <v>17675</v>
      </c>
      <c r="C5100" t="s">
        <v>8369</v>
      </c>
      <c r="D5100" t="s">
        <v>8373</v>
      </c>
      <c r="E5100" s="413" t="s">
        <v>17676</v>
      </c>
    </row>
    <row r="5101" spans="1:5" ht="12.75">
      <c r="A5101">
        <v>11746</v>
      </c>
      <c r="B5101" t="s">
        <v>17677</v>
      </c>
      <c r="C5101" t="s">
        <v>8369</v>
      </c>
      <c r="D5101" t="s">
        <v>8373</v>
      </c>
      <c r="E5101" s="413" t="s">
        <v>15540</v>
      </c>
    </row>
    <row r="5102" spans="1:5" ht="12.75">
      <c r="A5102">
        <v>11751</v>
      </c>
      <c r="B5102" t="s">
        <v>17678</v>
      </c>
      <c r="C5102" t="s">
        <v>8369</v>
      </c>
      <c r="D5102" t="s">
        <v>8373</v>
      </c>
      <c r="E5102" s="413" t="s">
        <v>17679</v>
      </c>
    </row>
    <row r="5103" spans="1:5" ht="12.75">
      <c r="A5103">
        <v>11750</v>
      </c>
      <c r="B5103" t="s">
        <v>17680</v>
      </c>
      <c r="C5103" t="s">
        <v>8369</v>
      </c>
      <c r="D5103" t="s">
        <v>8373</v>
      </c>
      <c r="E5103" s="413" t="s">
        <v>17681</v>
      </c>
    </row>
    <row r="5104" spans="1:5" ht="12.75">
      <c r="A5104">
        <v>11748</v>
      </c>
      <c r="B5104" t="s">
        <v>17682</v>
      </c>
      <c r="C5104" t="s">
        <v>8369</v>
      </c>
      <c r="D5104" t="s">
        <v>8373</v>
      </c>
      <c r="E5104" s="413" t="s">
        <v>17683</v>
      </c>
    </row>
    <row r="5105" spans="1:5" ht="12.75">
      <c r="A5105">
        <v>11747</v>
      </c>
      <c r="B5105" t="s">
        <v>17684</v>
      </c>
      <c r="C5105" t="s">
        <v>8369</v>
      </c>
      <c r="D5105" t="s">
        <v>8373</v>
      </c>
      <c r="E5105" s="413" t="s">
        <v>17685</v>
      </c>
    </row>
    <row r="5106" spans="1:5" ht="12.75">
      <c r="A5106">
        <v>11749</v>
      </c>
      <c r="B5106" t="s">
        <v>17686</v>
      </c>
      <c r="C5106" t="s">
        <v>8369</v>
      </c>
      <c r="D5106" t="s">
        <v>8373</v>
      </c>
      <c r="E5106" s="413" t="s">
        <v>17687</v>
      </c>
    </row>
    <row r="5107" spans="1:5" ht="12.75">
      <c r="A5107">
        <v>10236</v>
      </c>
      <c r="B5107" t="s">
        <v>17688</v>
      </c>
      <c r="C5107" t="s">
        <v>8369</v>
      </c>
      <c r="D5107" t="s">
        <v>8373</v>
      </c>
      <c r="E5107" s="413" t="s">
        <v>17689</v>
      </c>
    </row>
    <row r="5108" spans="1:5" ht="12.75">
      <c r="A5108">
        <v>10233</v>
      </c>
      <c r="B5108" t="s">
        <v>17690</v>
      </c>
      <c r="C5108" t="s">
        <v>8369</v>
      </c>
      <c r="D5108" t="s">
        <v>8373</v>
      </c>
      <c r="E5108" s="413" t="s">
        <v>17691</v>
      </c>
    </row>
    <row r="5109" spans="1:5" ht="12.75">
      <c r="A5109">
        <v>10234</v>
      </c>
      <c r="B5109" t="s">
        <v>17692</v>
      </c>
      <c r="C5109" t="s">
        <v>8369</v>
      </c>
      <c r="D5109" t="s">
        <v>8373</v>
      </c>
      <c r="E5109" s="413" t="s">
        <v>17693</v>
      </c>
    </row>
    <row r="5110" spans="1:5" ht="12.75">
      <c r="A5110">
        <v>10231</v>
      </c>
      <c r="B5110" t="s">
        <v>17694</v>
      </c>
      <c r="C5110" t="s">
        <v>8369</v>
      </c>
      <c r="D5110" t="s">
        <v>8373</v>
      </c>
      <c r="E5110" s="413" t="s">
        <v>17695</v>
      </c>
    </row>
    <row r="5111" spans="1:5" ht="12.75">
      <c r="A5111">
        <v>10232</v>
      </c>
      <c r="B5111" t="s">
        <v>17696</v>
      </c>
      <c r="C5111" t="s">
        <v>8369</v>
      </c>
      <c r="D5111" t="s">
        <v>8373</v>
      </c>
      <c r="E5111" s="413" t="s">
        <v>17697</v>
      </c>
    </row>
    <row r="5112" spans="1:5" ht="12.75">
      <c r="A5112">
        <v>10229</v>
      </c>
      <c r="B5112" t="s">
        <v>17698</v>
      </c>
      <c r="C5112" t="s">
        <v>8369</v>
      </c>
      <c r="D5112" t="s">
        <v>8370</v>
      </c>
      <c r="E5112" s="413" t="s">
        <v>17699</v>
      </c>
    </row>
    <row r="5113" spans="1:5" ht="12.75">
      <c r="A5113">
        <v>10235</v>
      </c>
      <c r="B5113" t="s">
        <v>17700</v>
      </c>
      <c r="C5113" t="s">
        <v>8369</v>
      </c>
      <c r="D5113" t="s">
        <v>8373</v>
      </c>
      <c r="E5113" s="413" t="s">
        <v>17701</v>
      </c>
    </row>
    <row r="5114" spans="1:5" ht="12.75">
      <c r="A5114">
        <v>10230</v>
      </c>
      <c r="B5114" t="s">
        <v>17702</v>
      </c>
      <c r="C5114" t="s">
        <v>8369</v>
      </c>
      <c r="D5114" t="s">
        <v>8373</v>
      </c>
      <c r="E5114" s="413" t="s">
        <v>17703</v>
      </c>
    </row>
    <row r="5115" spans="1:5" ht="12.75">
      <c r="A5115">
        <v>10409</v>
      </c>
      <c r="B5115" t="s">
        <v>17704</v>
      </c>
      <c r="C5115" t="s">
        <v>8369</v>
      </c>
      <c r="D5115" t="s">
        <v>8373</v>
      </c>
      <c r="E5115" s="413" t="s">
        <v>17705</v>
      </c>
    </row>
    <row r="5116" spans="1:5" ht="12.75">
      <c r="A5116">
        <v>10411</v>
      </c>
      <c r="B5116" t="s">
        <v>17706</v>
      </c>
      <c r="C5116" t="s">
        <v>8369</v>
      </c>
      <c r="D5116" t="s">
        <v>8373</v>
      </c>
      <c r="E5116" s="413" t="s">
        <v>17707</v>
      </c>
    </row>
    <row r="5117" spans="1:5" ht="12.75">
      <c r="A5117">
        <v>10404</v>
      </c>
      <c r="B5117" t="s">
        <v>17708</v>
      </c>
      <c r="C5117" t="s">
        <v>8369</v>
      </c>
      <c r="D5117" t="s">
        <v>8373</v>
      </c>
      <c r="E5117" s="413" t="s">
        <v>17709</v>
      </c>
    </row>
    <row r="5118" spans="1:5" ht="12.75">
      <c r="A5118">
        <v>10410</v>
      </c>
      <c r="B5118" t="s">
        <v>17710</v>
      </c>
      <c r="C5118" t="s">
        <v>8369</v>
      </c>
      <c r="D5118" t="s">
        <v>8373</v>
      </c>
      <c r="E5118" s="413" t="s">
        <v>17711</v>
      </c>
    </row>
    <row r="5119" spans="1:5" ht="12.75">
      <c r="A5119">
        <v>10405</v>
      </c>
      <c r="B5119" t="s">
        <v>17712</v>
      </c>
      <c r="C5119" t="s">
        <v>8369</v>
      </c>
      <c r="D5119" t="s">
        <v>8373</v>
      </c>
      <c r="E5119" s="413" t="s">
        <v>17713</v>
      </c>
    </row>
    <row r="5120" spans="1:5" ht="12.75">
      <c r="A5120">
        <v>10408</v>
      </c>
      <c r="B5120" t="s">
        <v>17714</v>
      </c>
      <c r="C5120" t="s">
        <v>8369</v>
      </c>
      <c r="D5120" t="s">
        <v>8373</v>
      </c>
      <c r="E5120" s="413" t="s">
        <v>17715</v>
      </c>
    </row>
    <row r="5121" spans="1:5" ht="12.75">
      <c r="A5121">
        <v>10412</v>
      </c>
      <c r="B5121" t="s">
        <v>17716</v>
      </c>
      <c r="C5121" t="s">
        <v>8369</v>
      </c>
      <c r="D5121" t="s">
        <v>8373</v>
      </c>
      <c r="E5121" s="413" t="s">
        <v>17717</v>
      </c>
    </row>
    <row r="5122" spans="1:5" ht="12.75">
      <c r="A5122">
        <v>10406</v>
      </c>
      <c r="B5122" t="s">
        <v>17718</v>
      </c>
      <c r="C5122" t="s">
        <v>8369</v>
      </c>
      <c r="D5122" t="s">
        <v>8373</v>
      </c>
      <c r="E5122" s="413" t="s">
        <v>17719</v>
      </c>
    </row>
    <row r="5123" spans="1:5" ht="12.75">
      <c r="A5123">
        <v>10407</v>
      </c>
      <c r="B5123" t="s">
        <v>17720</v>
      </c>
      <c r="C5123" t="s">
        <v>8369</v>
      </c>
      <c r="D5123" t="s">
        <v>8373</v>
      </c>
      <c r="E5123" s="413" t="s">
        <v>17721</v>
      </c>
    </row>
    <row r="5124" spans="1:5" ht="12.75">
      <c r="A5124">
        <v>10416</v>
      </c>
      <c r="B5124" t="s">
        <v>17722</v>
      </c>
      <c r="C5124" t="s">
        <v>8369</v>
      </c>
      <c r="D5124" t="s">
        <v>8373</v>
      </c>
      <c r="E5124" s="413" t="s">
        <v>10678</v>
      </c>
    </row>
    <row r="5125" spans="1:5" ht="12.75">
      <c r="A5125">
        <v>10419</v>
      </c>
      <c r="B5125" t="s">
        <v>17723</v>
      </c>
      <c r="C5125" t="s">
        <v>8369</v>
      </c>
      <c r="D5125" t="s">
        <v>8373</v>
      </c>
      <c r="E5125" s="413" t="s">
        <v>17724</v>
      </c>
    </row>
    <row r="5126" spans="1:5" ht="12.75">
      <c r="A5126">
        <v>21092</v>
      </c>
      <c r="B5126" t="s">
        <v>17725</v>
      </c>
      <c r="C5126" t="s">
        <v>8369</v>
      </c>
      <c r="D5126" t="s">
        <v>8373</v>
      </c>
      <c r="E5126" s="413" t="s">
        <v>17726</v>
      </c>
    </row>
    <row r="5127" spans="1:5" ht="12.75">
      <c r="A5127">
        <v>10418</v>
      </c>
      <c r="B5127" t="s">
        <v>17727</v>
      </c>
      <c r="C5127" t="s">
        <v>8369</v>
      </c>
      <c r="D5127" t="s">
        <v>8373</v>
      </c>
      <c r="E5127" s="413" t="s">
        <v>17728</v>
      </c>
    </row>
    <row r="5128" spans="1:5" ht="12.75">
      <c r="A5128">
        <v>12657</v>
      </c>
      <c r="B5128" t="s">
        <v>17729</v>
      </c>
      <c r="C5128" t="s">
        <v>8369</v>
      </c>
      <c r="D5128" t="s">
        <v>8373</v>
      </c>
      <c r="E5128" s="413" t="s">
        <v>17730</v>
      </c>
    </row>
    <row r="5129" spans="1:5" ht="12.75">
      <c r="A5129">
        <v>10417</v>
      </c>
      <c r="B5129" t="s">
        <v>17731</v>
      </c>
      <c r="C5129" t="s">
        <v>8369</v>
      </c>
      <c r="D5129" t="s">
        <v>8373</v>
      </c>
      <c r="E5129" s="413" t="s">
        <v>17732</v>
      </c>
    </row>
    <row r="5130" spans="1:5" ht="12.75">
      <c r="A5130">
        <v>10413</v>
      </c>
      <c r="B5130" t="s">
        <v>17733</v>
      </c>
      <c r="C5130" t="s">
        <v>8369</v>
      </c>
      <c r="D5130" t="s">
        <v>8373</v>
      </c>
      <c r="E5130" s="413" t="s">
        <v>17734</v>
      </c>
    </row>
    <row r="5131" spans="1:5" ht="12.75">
      <c r="A5131">
        <v>10414</v>
      </c>
      <c r="B5131" t="s">
        <v>17735</v>
      </c>
      <c r="C5131" t="s">
        <v>8369</v>
      </c>
      <c r="D5131" t="s">
        <v>8373</v>
      </c>
      <c r="E5131" s="413" t="s">
        <v>17736</v>
      </c>
    </row>
    <row r="5132" spans="1:5" ht="12.75">
      <c r="A5132">
        <v>10415</v>
      </c>
      <c r="B5132" t="s">
        <v>17737</v>
      </c>
      <c r="C5132" t="s">
        <v>8369</v>
      </c>
      <c r="D5132" t="s">
        <v>8373</v>
      </c>
      <c r="E5132" s="413" t="s">
        <v>17738</v>
      </c>
    </row>
    <row r="5133" spans="1:5" ht="12.75">
      <c r="A5133">
        <v>38643</v>
      </c>
      <c r="B5133" t="s">
        <v>17739</v>
      </c>
      <c r="C5133" t="s">
        <v>8369</v>
      </c>
      <c r="D5133" t="s">
        <v>8373</v>
      </c>
      <c r="E5133" s="413" t="s">
        <v>17740</v>
      </c>
    </row>
    <row r="5134" spans="1:5" ht="12.75">
      <c r="A5134">
        <v>6157</v>
      </c>
      <c r="B5134" t="s">
        <v>17741</v>
      </c>
      <c r="C5134" t="s">
        <v>8369</v>
      </c>
      <c r="D5134" t="s">
        <v>8373</v>
      </c>
      <c r="E5134" s="413" t="s">
        <v>17742</v>
      </c>
    </row>
    <row r="5135" spans="1:5" ht="12.75">
      <c r="A5135">
        <v>6152</v>
      </c>
      <c r="B5135" t="s">
        <v>17743</v>
      </c>
      <c r="C5135" t="s">
        <v>8369</v>
      </c>
      <c r="D5135" t="s">
        <v>8373</v>
      </c>
      <c r="E5135" s="413" t="s">
        <v>13090</v>
      </c>
    </row>
    <row r="5136" spans="1:5" ht="12.75">
      <c r="A5136">
        <v>6158</v>
      </c>
      <c r="B5136" t="s">
        <v>17744</v>
      </c>
      <c r="C5136" t="s">
        <v>8369</v>
      </c>
      <c r="D5136" t="s">
        <v>8373</v>
      </c>
      <c r="E5136" s="413" t="s">
        <v>9677</v>
      </c>
    </row>
    <row r="5137" spans="1:5" ht="12.75">
      <c r="A5137">
        <v>6153</v>
      </c>
      <c r="B5137" t="s">
        <v>17745</v>
      </c>
      <c r="C5137" t="s">
        <v>8369</v>
      </c>
      <c r="D5137" t="s">
        <v>8373</v>
      </c>
      <c r="E5137" s="413" t="s">
        <v>11377</v>
      </c>
    </row>
    <row r="5138" spans="1:5" ht="12.75">
      <c r="A5138">
        <v>6156</v>
      </c>
      <c r="B5138" t="s">
        <v>17746</v>
      </c>
      <c r="C5138" t="s">
        <v>8369</v>
      </c>
      <c r="D5138" t="s">
        <v>8373</v>
      </c>
      <c r="E5138" s="413" t="s">
        <v>14894</v>
      </c>
    </row>
    <row r="5139" spans="1:5" ht="12.75">
      <c r="A5139">
        <v>6154</v>
      </c>
      <c r="B5139" t="s">
        <v>17747</v>
      </c>
      <c r="C5139" t="s">
        <v>8369</v>
      </c>
      <c r="D5139" t="s">
        <v>8373</v>
      </c>
      <c r="E5139" s="413" t="s">
        <v>12326</v>
      </c>
    </row>
    <row r="5140" spans="1:5" ht="12.75">
      <c r="A5140">
        <v>6155</v>
      </c>
      <c r="B5140" t="s">
        <v>17748</v>
      </c>
      <c r="C5140" t="s">
        <v>8369</v>
      </c>
      <c r="D5140" t="s">
        <v>8373</v>
      </c>
      <c r="E5140" s="413" t="s">
        <v>17749</v>
      </c>
    </row>
    <row r="5141" spans="1:5" ht="12.75">
      <c r="A5141">
        <v>43595</v>
      </c>
      <c r="B5141" t="s">
        <v>17750</v>
      </c>
      <c r="C5141" t="s">
        <v>8369</v>
      </c>
      <c r="D5141" t="s">
        <v>8373</v>
      </c>
      <c r="E5141" s="413" t="s">
        <v>17751</v>
      </c>
    </row>
    <row r="5142" spans="1:5" ht="12.75">
      <c r="A5142">
        <v>43596</v>
      </c>
      <c r="B5142" t="s">
        <v>17752</v>
      </c>
      <c r="C5142" t="s">
        <v>8369</v>
      </c>
      <c r="D5142" t="s">
        <v>8373</v>
      </c>
      <c r="E5142" s="413" t="s">
        <v>17753</v>
      </c>
    </row>
    <row r="5143" spans="1:5" ht="12.75">
      <c r="A5143">
        <v>38108</v>
      </c>
      <c r="B5143" t="s">
        <v>17754</v>
      </c>
      <c r="C5143" t="s">
        <v>8369</v>
      </c>
      <c r="D5143" t="s">
        <v>8373</v>
      </c>
      <c r="E5143" s="413" t="s">
        <v>14751</v>
      </c>
    </row>
    <row r="5144" spans="1:5" ht="12.75">
      <c r="A5144">
        <v>38087</v>
      </c>
      <c r="B5144" t="s">
        <v>17755</v>
      </c>
      <c r="C5144" t="s">
        <v>8369</v>
      </c>
      <c r="D5144" t="s">
        <v>8373</v>
      </c>
      <c r="E5144" s="413" t="s">
        <v>17756</v>
      </c>
    </row>
    <row r="5145" spans="1:5" ht="12.75">
      <c r="A5145">
        <v>38109</v>
      </c>
      <c r="B5145" t="s">
        <v>17757</v>
      </c>
      <c r="C5145" t="s">
        <v>8369</v>
      </c>
      <c r="D5145" t="s">
        <v>8373</v>
      </c>
      <c r="E5145" s="413" t="s">
        <v>17758</v>
      </c>
    </row>
    <row r="5146" spans="1:5" ht="12.75">
      <c r="A5146">
        <v>38088</v>
      </c>
      <c r="B5146" t="s">
        <v>17759</v>
      </c>
      <c r="C5146" t="s">
        <v>8369</v>
      </c>
      <c r="D5146" t="s">
        <v>8373</v>
      </c>
      <c r="E5146" s="413" t="s">
        <v>17760</v>
      </c>
    </row>
    <row r="5147" spans="1:5" ht="12.75">
      <c r="A5147">
        <v>38110</v>
      </c>
      <c r="B5147" t="s">
        <v>17761</v>
      </c>
      <c r="C5147" t="s">
        <v>8369</v>
      </c>
      <c r="D5147" t="s">
        <v>8373</v>
      </c>
      <c r="E5147" s="413" t="s">
        <v>11213</v>
      </c>
    </row>
    <row r="5148" spans="1:5" ht="12.75">
      <c r="A5148">
        <v>38089</v>
      </c>
      <c r="B5148" t="s">
        <v>17762</v>
      </c>
      <c r="C5148" t="s">
        <v>8369</v>
      </c>
      <c r="D5148" t="s">
        <v>8373</v>
      </c>
      <c r="E5148" s="413" t="s">
        <v>11925</v>
      </c>
    </row>
    <row r="5149" spans="1:5" ht="12.75">
      <c r="A5149">
        <v>38111</v>
      </c>
      <c r="B5149" t="s">
        <v>17763</v>
      </c>
      <c r="C5149" t="s">
        <v>8369</v>
      </c>
      <c r="D5149" t="s">
        <v>8373</v>
      </c>
      <c r="E5149" s="413" t="s">
        <v>17764</v>
      </c>
    </row>
    <row r="5150" spans="1:5" ht="12.75">
      <c r="A5150">
        <v>38090</v>
      </c>
      <c r="B5150" t="s">
        <v>17765</v>
      </c>
      <c r="C5150" t="s">
        <v>8369</v>
      </c>
      <c r="D5150" t="s">
        <v>8373</v>
      </c>
      <c r="E5150" s="413" t="s">
        <v>17766</v>
      </c>
    </row>
    <row r="5151" spans="1:5" ht="12.75">
      <c r="A5151">
        <v>13726</v>
      </c>
      <c r="B5151" t="s">
        <v>17767</v>
      </c>
      <c r="C5151" t="s">
        <v>8369</v>
      </c>
      <c r="D5151" t="s">
        <v>8373</v>
      </c>
      <c r="E5151" s="413" t="s">
        <v>17768</v>
      </c>
    </row>
    <row r="5152" spans="1:5" ht="12.75">
      <c r="A5152">
        <v>38400</v>
      </c>
      <c r="B5152" t="s">
        <v>17769</v>
      </c>
      <c r="C5152" t="s">
        <v>8369</v>
      </c>
      <c r="D5152" t="s">
        <v>8373</v>
      </c>
      <c r="E5152" s="413" t="s">
        <v>8540</v>
      </c>
    </row>
    <row r="5153" spans="1:5" ht="12.75">
      <c r="A5153">
        <v>12627</v>
      </c>
      <c r="B5153" t="s">
        <v>17770</v>
      </c>
      <c r="C5153" t="s">
        <v>8369</v>
      </c>
      <c r="D5153" t="s">
        <v>8373</v>
      </c>
      <c r="E5153" s="413" t="s">
        <v>9894</v>
      </c>
    </row>
    <row r="5154" spans="1:5" ht="12.75">
      <c r="A5154">
        <v>39996</v>
      </c>
      <c r="B5154" t="s">
        <v>17771</v>
      </c>
      <c r="C5154" t="s">
        <v>8389</v>
      </c>
      <c r="D5154" t="s">
        <v>8373</v>
      </c>
      <c r="E5154" s="413" t="s">
        <v>17772</v>
      </c>
    </row>
    <row r="5155" spans="1:5" ht="12.75">
      <c r="A5155">
        <v>10478</v>
      </c>
      <c r="B5155" t="s">
        <v>17773</v>
      </c>
      <c r="C5155" t="s">
        <v>8491</v>
      </c>
      <c r="D5155" t="s">
        <v>8370</v>
      </c>
      <c r="E5155" s="413" t="s">
        <v>17774</v>
      </c>
    </row>
    <row r="5156" spans="1:5" ht="12.75">
      <c r="A5156">
        <v>10481</v>
      </c>
      <c r="B5156" t="s">
        <v>17775</v>
      </c>
      <c r="C5156" t="s">
        <v>8491</v>
      </c>
      <c r="D5156" t="s">
        <v>8373</v>
      </c>
      <c r="E5156" s="413" t="s">
        <v>17776</v>
      </c>
    </row>
    <row r="5157" spans="1:5" ht="12.75">
      <c r="A5157">
        <v>10475</v>
      </c>
      <c r="B5157" t="s">
        <v>17777</v>
      </c>
      <c r="C5157" t="s">
        <v>8491</v>
      </c>
      <c r="D5157" t="s">
        <v>8373</v>
      </c>
      <c r="E5157" s="413" t="s">
        <v>17778</v>
      </c>
    </row>
    <row r="5158" spans="1:5" ht="12.75">
      <c r="A5158">
        <v>4031</v>
      </c>
      <c r="B5158" t="s">
        <v>17779</v>
      </c>
      <c r="C5158" t="s">
        <v>8380</v>
      </c>
      <c r="D5158" t="s">
        <v>8373</v>
      </c>
      <c r="E5158" s="413" t="s">
        <v>17780</v>
      </c>
    </row>
    <row r="5159" spans="1:5" ht="12.75">
      <c r="A5159">
        <v>4030</v>
      </c>
      <c r="B5159" t="s">
        <v>17781</v>
      </c>
      <c r="C5159" t="s">
        <v>8380</v>
      </c>
      <c r="D5159" t="s">
        <v>8373</v>
      </c>
      <c r="E5159" s="413" t="s">
        <v>17782</v>
      </c>
    </row>
    <row r="5160" spans="1:5" ht="12.75">
      <c r="A5160">
        <v>39399</v>
      </c>
      <c r="B5160" t="s">
        <v>17783</v>
      </c>
      <c r="C5160" t="s">
        <v>8369</v>
      </c>
      <c r="D5160" t="s">
        <v>8373</v>
      </c>
      <c r="E5160" s="413" t="s">
        <v>17784</v>
      </c>
    </row>
    <row r="5161" spans="1:5" ht="12.75">
      <c r="A5161">
        <v>39400</v>
      </c>
      <c r="B5161" t="s">
        <v>17785</v>
      </c>
      <c r="C5161" t="s">
        <v>8369</v>
      </c>
      <c r="D5161" t="s">
        <v>8373</v>
      </c>
      <c r="E5161" s="413" t="s">
        <v>17786</v>
      </c>
    </row>
    <row r="5162" spans="1:5" ht="12.75">
      <c r="A5162">
        <v>39401</v>
      </c>
      <c r="B5162" t="s">
        <v>17787</v>
      </c>
      <c r="C5162" t="s">
        <v>8369</v>
      </c>
      <c r="D5162" t="s">
        <v>8373</v>
      </c>
      <c r="E5162" s="413" t="s">
        <v>17788</v>
      </c>
    </row>
    <row r="5163" spans="1:5" ht="12.75">
      <c r="A5163">
        <v>11652</v>
      </c>
      <c r="B5163" t="s">
        <v>17789</v>
      </c>
      <c r="C5163" t="s">
        <v>8369</v>
      </c>
      <c r="D5163" t="s">
        <v>8370</v>
      </c>
      <c r="E5163" s="413" t="s">
        <v>17790</v>
      </c>
    </row>
    <row r="5164" spans="1:5" ht="12.75">
      <c r="A5164">
        <v>13896</v>
      </c>
      <c r="B5164" t="s">
        <v>17791</v>
      </c>
      <c r="C5164" t="s">
        <v>8369</v>
      </c>
      <c r="D5164" t="s">
        <v>8373</v>
      </c>
      <c r="E5164" s="413" t="s">
        <v>17792</v>
      </c>
    </row>
    <row r="5165" spans="1:5" ht="12.75">
      <c r="A5165">
        <v>13475</v>
      </c>
      <c r="B5165" t="s">
        <v>17793</v>
      </c>
      <c r="C5165" t="s">
        <v>8369</v>
      </c>
      <c r="D5165" t="s">
        <v>8373</v>
      </c>
      <c r="E5165" s="413" t="s">
        <v>17794</v>
      </c>
    </row>
    <row r="5166" spans="1:5" ht="12.75">
      <c r="A5166">
        <v>44491</v>
      </c>
      <c r="B5166" t="s">
        <v>17795</v>
      </c>
      <c r="C5166" t="s">
        <v>8369</v>
      </c>
      <c r="D5166" t="s">
        <v>8373</v>
      </c>
      <c r="E5166" s="413" t="s">
        <v>17796</v>
      </c>
    </row>
    <row r="5167" spans="1:5" ht="12.75">
      <c r="A5167">
        <v>44470</v>
      </c>
      <c r="B5167" t="s">
        <v>17797</v>
      </c>
      <c r="C5167" t="s">
        <v>8369</v>
      </c>
      <c r="D5167" t="s">
        <v>8373</v>
      </c>
      <c r="E5167" s="413" t="s">
        <v>17798</v>
      </c>
    </row>
    <row r="5168" spans="1:5" ht="12.75">
      <c r="A5168">
        <v>13476</v>
      </c>
      <c r="B5168" t="s">
        <v>17799</v>
      </c>
      <c r="C5168" t="s">
        <v>8369</v>
      </c>
      <c r="D5168" t="s">
        <v>8373</v>
      </c>
      <c r="E5168" s="413" t="s">
        <v>17800</v>
      </c>
    </row>
    <row r="5169" spans="1:5" ht="12.75">
      <c r="A5169">
        <v>10488</v>
      </c>
      <c r="B5169" t="s">
        <v>17801</v>
      </c>
      <c r="C5169" t="s">
        <v>8369</v>
      </c>
      <c r="D5169" t="s">
        <v>8370</v>
      </c>
      <c r="E5169" s="413" t="s">
        <v>17802</v>
      </c>
    </row>
    <row r="5170" spans="1:5" ht="12.75">
      <c r="A5170">
        <v>13606</v>
      </c>
      <c r="B5170" t="s">
        <v>17803</v>
      </c>
      <c r="C5170" t="s">
        <v>8369</v>
      </c>
      <c r="D5170" t="s">
        <v>8373</v>
      </c>
      <c r="E5170" s="413" t="s">
        <v>17804</v>
      </c>
    </row>
    <row r="5171" spans="1:5" ht="12.75">
      <c r="A5171">
        <v>10489</v>
      </c>
      <c r="B5171" t="s">
        <v>17805</v>
      </c>
      <c r="C5171" t="s">
        <v>8711</v>
      </c>
      <c r="D5171" t="s">
        <v>8373</v>
      </c>
      <c r="E5171" s="413" t="s">
        <v>8712</v>
      </c>
    </row>
    <row r="5172" spans="1:5" ht="12.75">
      <c r="A5172">
        <v>41073</v>
      </c>
      <c r="B5172" t="s">
        <v>17806</v>
      </c>
      <c r="C5172" t="s">
        <v>8714</v>
      </c>
      <c r="D5172" t="s">
        <v>8373</v>
      </c>
      <c r="E5172" s="413" t="s">
        <v>17807</v>
      </c>
    </row>
    <row r="5173" spans="1:5" ht="12.75">
      <c r="A5173">
        <v>34391</v>
      </c>
      <c r="B5173" t="s">
        <v>17808</v>
      </c>
      <c r="C5173" t="s">
        <v>8380</v>
      </c>
      <c r="D5173" t="s">
        <v>8373</v>
      </c>
      <c r="E5173" s="413" t="s">
        <v>17809</v>
      </c>
    </row>
    <row r="5174" spans="1:5" ht="12.75">
      <c r="A5174">
        <v>10496</v>
      </c>
      <c r="B5174" t="s">
        <v>17810</v>
      </c>
      <c r="C5174" t="s">
        <v>8380</v>
      </c>
      <c r="D5174" t="s">
        <v>8373</v>
      </c>
      <c r="E5174" s="413" t="s">
        <v>17811</v>
      </c>
    </row>
    <row r="5175" spans="1:5" ht="12.75">
      <c r="A5175">
        <v>10497</v>
      </c>
      <c r="B5175" t="s">
        <v>17812</v>
      </c>
      <c r="C5175" t="s">
        <v>8380</v>
      </c>
      <c r="D5175" t="s">
        <v>8373</v>
      </c>
      <c r="E5175" s="413" t="s">
        <v>17813</v>
      </c>
    </row>
    <row r="5176" spans="1:5" ht="12.75">
      <c r="A5176">
        <v>10504</v>
      </c>
      <c r="B5176" t="s">
        <v>17814</v>
      </c>
      <c r="C5176" t="s">
        <v>8380</v>
      </c>
      <c r="D5176" t="s">
        <v>8373</v>
      </c>
      <c r="E5176" s="413" t="s">
        <v>17815</v>
      </c>
    </row>
    <row r="5177" spans="1:5" ht="12.75">
      <c r="A5177">
        <v>34390</v>
      </c>
      <c r="B5177" t="s">
        <v>17816</v>
      </c>
      <c r="C5177" t="s">
        <v>8380</v>
      </c>
      <c r="D5177" t="s">
        <v>8373</v>
      </c>
      <c r="E5177" s="413" t="s">
        <v>17817</v>
      </c>
    </row>
    <row r="5178" spans="1:5" ht="12.75">
      <c r="A5178">
        <v>34389</v>
      </c>
      <c r="B5178" t="s">
        <v>17818</v>
      </c>
      <c r="C5178" t="s">
        <v>8380</v>
      </c>
      <c r="D5178" t="s">
        <v>8373</v>
      </c>
      <c r="E5178" s="413" t="s">
        <v>17819</v>
      </c>
    </row>
    <row r="5179" spans="1:5" ht="12.75">
      <c r="A5179">
        <v>34388</v>
      </c>
      <c r="B5179" t="s">
        <v>17820</v>
      </c>
      <c r="C5179" t="s">
        <v>8380</v>
      </c>
      <c r="D5179" t="s">
        <v>8373</v>
      </c>
      <c r="E5179" s="413" t="s">
        <v>17821</v>
      </c>
    </row>
    <row r="5180" spans="1:5" ht="12.75">
      <c r="A5180">
        <v>34387</v>
      </c>
      <c r="B5180" t="s">
        <v>17822</v>
      </c>
      <c r="C5180" t="s">
        <v>8380</v>
      </c>
      <c r="D5180" t="s">
        <v>8373</v>
      </c>
      <c r="E5180" s="413" t="s">
        <v>17823</v>
      </c>
    </row>
    <row r="5181" spans="1:5" ht="12.75">
      <c r="A5181">
        <v>11188</v>
      </c>
      <c r="B5181" t="s">
        <v>17824</v>
      </c>
      <c r="C5181" t="s">
        <v>8380</v>
      </c>
      <c r="D5181" t="s">
        <v>8373</v>
      </c>
      <c r="E5181" s="413" t="s">
        <v>17825</v>
      </c>
    </row>
    <row r="5182" spans="1:5" ht="12.75">
      <c r="A5182">
        <v>11189</v>
      </c>
      <c r="B5182" t="s">
        <v>17826</v>
      </c>
      <c r="C5182" t="s">
        <v>8380</v>
      </c>
      <c r="D5182" t="s">
        <v>8373</v>
      </c>
      <c r="E5182" s="413" t="s">
        <v>17827</v>
      </c>
    </row>
    <row r="5183" spans="1:5" ht="12.75">
      <c r="A5183">
        <v>21107</v>
      </c>
      <c r="B5183" t="s">
        <v>17828</v>
      </c>
      <c r="C5183" t="s">
        <v>8380</v>
      </c>
      <c r="D5183" t="s">
        <v>8373</v>
      </c>
      <c r="E5183" s="413" t="s">
        <v>17829</v>
      </c>
    </row>
    <row r="5184" spans="1:5" ht="12.75">
      <c r="A5184">
        <v>34386</v>
      </c>
      <c r="B5184" t="s">
        <v>17830</v>
      </c>
      <c r="C5184" t="s">
        <v>8380</v>
      </c>
      <c r="D5184" t="s">
        <v>8373</v>
      </c>
      <c r="E5184" s="413" t="s">
        <v>17831</v>
      </c>
    </row>
    <row r="5185" spans="1:5" ht="12.75">
      <c r="A5185">
        <v>10490</v>
      </c>
      <c r="B5185" t="s">
        <v>17832</v>
      </c>
      <c r="C5185" t="s">
        <v>8380</v>
      </c>
      <c r="D5185" t="s">
        <v>8370</v>
      </c>
      <c r="E5185" s="413" t="s">
        <v>17833</v>
      </c>
    </row>
    <row r="5186" spans="1:5" ht="12.75">
      <c r="A5186">
        <v>10492</v>
      </c>
      <c r="B5186" t="s">
        <v>17834</v>
      </c>
      <c r="C5186" t="s">
        <v>8380</v>
      </c>
      <c r="D5186" t="s">
        <v>8373</v>
      </c>
      <c r="E5186" s="413" t="s">
        <v>17835</v>
      </c>
    </row>
    <row r="5187" spans="1:5" ht="12.75">
      <c r="A5187">
        <v>10493</v>
      </c>
      <c r="B5187" t="s">
        <v>17836</v>
      </c>
      <c r="C5187" t="s">
        <v>8380</v>
      </c>
      <c r="D5187" t="s">
        <v>8373</v>
      </c>
      <c r="E5187" s="413" t="s">
        <v>17819</v>
      </c>
    </row>
    <row r="5188" spans="1:5" ht="12.75">
      <c r="A5188">
        <v>10491</v>
      </c>
      <c r="B5188" t="s">
        <v>17837</v>
      </c>
      <c r="C5188" t="s">
        <v>8380</v>
      </c>
      <c r="D5188" t="s">
        <v>8373</v>
      </c>
      <c r="E5188" s="413" t="s">
        <v>17838</v>
      </c>
    </row>
    <row r="5189" spans="1:5" ht="12.75">
      <c r="A5189">
        <v>34385</v>
      </c>
      <c r="B5189" t="s">
        <v>17839</v>
      </c>
      <c r="C5189" t="s">
        <v>8380</v>
      </c>
      <c r="D5189" t="s">
        <v>8373</v>
      </c>
      <c r="E5189" s="413" t="s">
        <v>17840</v>
      </c>
    </row>
    <row r="5190" spans="1:5" ht="12.75">
      <c r="A5190">
        <v>10499</v>
      </c>
      <c r="B5190" t="s">
        <v>17841</v>
      </c>
      <c r="C5190" t="s">
        <v>8380</v>
      </c>
      <c r="D5190" t="s">
        <v>8373</v>
      </c>
      <c r="E5190" s="413" t="s">
        <v>11933</v>
      </c>
    </row>
    <row r="5191" spans="1:5" ht="12.75">
      <c r="A5191">
        <v>34384</v>
      </c>
      <c r="B5191" t="s">
        <v>17842</v>
      </c>
      <c r="C5191" t="s">
        <v>8380</v>
      </c>
      <c r="D5191" t="s">
        <v>8373</v>
      </c>
      <c r="E5191" s="413" t="s">
        <v>17831</v>
      </c>
    </row>
    <row r="5192" spans="1:5" ht="12.75">
      <c r="A5192">
        <v>11185</v>
      </c>
      <c r="B5192" t="s">
        <v>17843</v>
      </c>
      <c r="C5192" t="s">
        <v>8380</v>
      </c>
      <c r="D5192" t="s">
        <v>8373</v>
      </c>
      <c r="E5192" s="413" t="s">
        <v>17844</v>
      </c>
    </row>
    <row r="5193" spans="1:5" ht="12.75">
      <c r="A5193">
        <v>10507</v>
      </c>
      <c r="B5193" t="s">
        <v>17845</v>
      </c>
      <c r="C5193" t="s">
        <v>8380</v>
      </c>
      <c r="D5193" t="s">
        <v>8373</v>
      </c>
      <c r="E5193" s="413" t="s">
        <v>17846</v>
      </c>
    </row>
    <row r="5194" spans="1:5" ht="12.75">
      <c r="A5194">
        <v>10505</v>
      </c>
      <c r="B5194" t="s">
        <v>17847</v>
      </c>
      <c r="C5194" t="s">
        <v>8380</v>
      </c>
      <c r="D5194" t="s">
        <v>8373</v>
      </c>
      <c r="E5194" s="413" t="s">
        <v>17848</v>
      </c>
    </row>
    <row r="5195" spans="1:5" ht="12.75">
      <c r="A5195">
        <v>10506</v>
      </c>
      <c r="B5195" t="s">
        <v>17849</v>
      </c>
      <c r="C5195" t="s">
        <v>8380</v>
      </c>
      <c r="D5195" t="s">
        <v>8373</v>
      </c>
      <c r="E5195" s="413" t="s">
        <v>17850</v>
      </c>
    </row>
    <row r="5196" spans="1:5" ht="12.75">
      <c r="A5196">
        <v>5031</v>
      </c>
      <c r="B5196" t="s">
        <v>17851</v>
      </c>
      <c r="C5196" t="s">
        <v>8380</v>
      </c>
      <c r="D5196" t="s">
        <v>8370</v>
      </c>
      <c r="E5196" s="413" t="s">
        <v>17852</v>
      </c>
    </row>
    <row r="5197" spans="1:5" ht="12.75">
      <c r="A5197">
        <v>10502</v>
      </c>
      <c r="B5197" t="s">
        <v>17853</v>
      </c>
      <c r="C5197" t="s">
        <v>8380</v>
      </c>
      <c r="D5197" t="s">
        <v>8373</v>
      </c>
      <c r="E5197" s="413" t="s">
        <v>17854</v>
      </c>
    </row>
    <row r="5198" spans="1:5" ht="12.75">
      <c r="A5198">
        <v>10501</v>
      </c>
      <c r="B5198" t="s">
        <v>17855</v>
      </c>
      <c r="C5198" t="s">
        <v>8380</v>
      </c>
      <c r="D5198" t="s">
        <v>8373</v>
      </c>
      <c r="E5198" s="413" t="s">
        <v>17856</v>
      </c>
    </row>
    <row r="5199" spans="1:5" ht="12.75">
      <c r="A5199">
        <v>10503</v>
      </c>
      <c r="B5199" t="s">
        <v>17857</v>
      </c>
      <c r="C5199" t="s">
        <v>8380</v>
      </c>
      <c r="D5199" t="s">
        <v>8373</v>
      </c>
      <c r="E5199" s="413" t="s">
        <v>17858</v>
      </c>
    </row>
    <row r="5200" spans="1:5" ht="12.75">
      <c r="A5200">
        <v>4500</v>
      </c>
      <c r="B5200" t="s">
        <v>17859</v>
      </c>
      <c r="C5200" t="s">
        <v>8389</v>
      </c>
      <c r="D5200" t="s">
        <v>8373</v>
      </c>
      <c r="E5200" s="413" t="s">
        <v>17860</v>
      </c>
    </row>
    <row r="5201" spans="1:5" ht="12.75">
      <c r="A5201">
        <v>4448</v>
      </c>
      <c r="B5201" t="s">
        <v>17861</v>
      </c>
      <c r="C5201" t="s">
        <v>8389</v>
      </c>
      <c r="D5201" t="s">
        <v>8373</v>
      </c>
      <c r="E5201" s="413" t="s">
        <v>9657</v>
      </c>
    </row>
    <row r="5202" spans="1:5" ht="12.75">
      <c r="A5202">
        <v>20213</v>
      </c>
      <c r="B5202" t="s">
        <v>17862</v>
      </c>
      <c r="C5202" t="s">
        <v>8389</v>
      </c>
      <c r="D5202" t="s">
        <v>8373</v>
      </c>
      <c r="E5202" s="413" t="s">
        <v>17863</v>
      </c>
    </row>
    <row r="5203" spans="1:5" ht="12.75">
      <c r="A5203">
        <v>20211</v>
      </c>
      <c r="B5203" t="s">
        <v>17864</v>
      </c>
      <c r="C5203" t="s">
        <v>8389</v>
      </c>
      <c r="D5203" t="s">
        <v>8373</v>
      </c>
      <c r="E5203" s="413" t="s">
        <v>17865</v>
      </c>
    </row>
    <row r="5204" spans="1:5" ht="12.75">
      <c r="A5204">
        <v>40270</v>
      </c>
      <c r="B5204" t="s">
        <v>17866</v>
      </c>
      <c r="C5204" t="s">
        <v>8389</v>
      </c>
      <c r="D5204" t="s">
        <v>8370</v>
      </c>
      <c r="E5204" s="413" t="s">
        <v>17867</v>
      </c>
    </row>
    <row r="5205" spans="1:5" ht="12.75">
      <c r="A5205">
        <v>4425</v>
      </c>
      <c r="B5205" t="s">
        <v>17868</v>
      </c>
      <c r="C5205" t="s">
        <v>8389</v>
      </c>
      <c r="D5205" t="s">
        <v>8373</v>
      </c>
      <c r="E5205" s="413" t="s">
        <v>10454</v>
      </c>
    </row>
    <row r="5206" spans="1:5" ht="12.75">
      <c r="A5206">
        <v>4472</v>
      </c>
      <c r="B5206" t="s">
        <v>17869</v>
      </c>
      <c r="C5206" t="s">
        <v>8389</v>
      </c>
      <c r="D5206" t="s">
        <v>8373</v>
      </c>
      <c r="E5206" s="413" t="s">
        <v>17870</v>
      </c>
    </row>
    <row r="5207" spans="1:5" ht="12.75">
      <c r="A5207">
        <v>35272</v>
      </c>
      <c r="B5207" t="s">
        <v>17871</v>
      </c>
      <c r="C5207" t="s">
        <v>8389</v>
      </c>
      <c r="D5207" t="s">
        <v>8373</v>
      </c>
      <c r="E5207" s="413" t="s">
        <v>17872</v>
      </c>
    </row>
    <row r="5208" spans="1:5" ht="12.75">
      <c r="A5208">
        <v>4481</v>
      </c>
      <c r="B5208" t="s">
        <v>17873</v>
      </c>
      <c r="C5208" t="s">
        <v>8389</v>
      </c>
      <c r="D5208" t="s">
        <v>8373</v>
      </c>
      <c r="E5208" s="413" t="s">
        <v>17874</v>
      </c>
    </row>
    <row r="5209" spans="1:5" ht="12.75">
      <c r="A5209">
        <v>34345</v>
      </c>
      <c r="B5209" t="s">
        <v>17875</v>
      </c>
      <c r="C5209" t="s">
        <v>8711</v>
      </c>
      <c r="D5209" t="s">
        <v>8373</v>
      </c>
      <c r="E5209" s="413" t="s">
        <v>9177</v>
      </c>
    </row>
    <row r="5210" spans="1:5" ht="12.75">
      <c r="A5210">
        <v>41096</v>
      </c>
      <c r="B5210" t="s">
        <v>17876</v>
      </c>
      <c r="C5210" t="s">
        <v>8714</v>
      </c>
      <c r="D5210" t="s">
        <v>8373</v>
      </c>
      <c r="E5210" s="413" t="s">
        <v>9179</v>
      </c>
    </row>
    <row r="5211" spans="1:5" ht="12.75">
      <c r="A5211">
        <v>41776</v>
      </c>
      <c r="B5211" t="s">
        <v>17877</v>
      </c>
      <c r="C5211" t="s">
        <v>8711</v>
      </c>
      <c r="D5211" t="s">
        <v>8373</v>
      </c>
      <c r="E5211" s="413" t="s">
        <v>9181</v>
      </c>
    </row>
    <row r="5212" ht="12.75"/>
    <row r="5213" ht="12.75">
      <c r="A5213" t="s">
        <v>17878</v>
      </c>
    </row>
  </sheetData>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Telefonica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OBRASI707</dc:creator>
  <cp:keywords/>
  <dc:description/>
  <cp:lastModifiedBy>Edu Xavier</cp:lastModifiedBy>
  <cp:lastPrinted>2022-08-24T10:51:05Z</cp:lastPrinted>
  <dcterms:created xsi:type="dcterms:W3CDTF">2018-05-07T12:38:46Z</dcterms:created>
  <dcterms:modified xsi:type="dcterms:W3CDTF">2022-08-24T11:46:15Z</dcterms:modified>
  <cp:category/>
  <cp:version/>
  <cp:contentType/>
  <cp:contentStatus/>
</cp:coreProperties>
</file>